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y\Desktop\งานจัดอันดับ\โครงการ SDGs-2567\"/>
    </mc:Choice>
  </mc:AlternateContent>
  <xr:revisionPtr revIDLastSave="0" documentId="13_ncr:1_{46C151FD-29A6-4C8B-AFBA-45D7C32CBA95}" xr6:coauthVersionLast="47" xr6:coauthVersionMax="47" xr10:uidLastSave="{00000000-0000-0000-0000-000000000000}"/>
  <bookViews>
    <workbookView xWindow="-120" yWindow="-120" windowWidth="29040" windowHeight="15840" firstSheet="65" activeTab="75" xr2:uid="{00000000-000D-0000-FFFF-FFFF00000000}"/>
  </bookViews>
  <sheets>
    <sheet name="แบบฟอร์มโครงการ 2566  " sheetId="6" state="hidden" r:id="rId1"/>
    <sheet name="แผนงาน" sheetId="47" state="hidden" r:id="rId2"/>
    <sheet name="ใบหน้า" sheetId="48" state="hidden" r:id="rId3"/>
    <sheet name="ใบหน้าครุ" sheetId="94" state="hidden" r:id="rId4"/>
    <sheet name="คณะครุศาสตร์" sheetId="32" state="hidden" r:id="rId5"/>
    <sheet name="ใบหน้าสาธิต" sheetId="93" state="hidden" r:id="rId6"/>
    <sheet name="รร.สาธิต" sheetId="43" state="hidden" r:id="rId7"/>
    <sheet name="ใบหน้ามนุษย์" sheetId="92" state="hidden" r:id="rId8"/>
    <sheet name="คณะมนุษย์ฯ " sheetId="95" state="hidden" r:id="rId9"/>
    <sheet name="ใบหน้าการจัดการ" sheetId="91" state="hidden" r:id="rId10"/>
    <sheet name="คณะการจัดการ" sheetId="34" state="hidden" r:id="rId11"/>
    <sheet name="ใบหน้าวิทฯ" sheetId="90" state="hidden" r:id="rId12"/>
    <sheet name="คณะวิทย์" sheetId="42" state="hidden" r:id="rId13"/>
    <sheet name="ใบหน้าเกษตร" sheetId="89" state="hidden" r:id="rId14"/>
    <sheet name="คณะเทคโนฯเกษตร" sheetId="40" state="hidden" r:id="rId15"/>
    <sheet name="ใบหน้าอุต" sheetId="88" state="hidden" r:id="rId16"/>
    <sheet name="คณะเทคโนฯอุตฯ" sheetId="39" state="hidden" r:id="rId17"/>
    <sheet name="ใบหน้าพยาบาล" sheetId="87" state="hidden" r:id="rId18"/>
    <sheet name="คณะพยาบาล" sheetId="35" state="hidden" r:id="rId19"/>
    <sheet name="คณะมนุษย์ฯ" sheetId="37" state="hidden" r:id="rId20"/>
    <sheet name="ใบหน้าบัณฑิต" sheetId="86" state="hidden" r:id="rId21"/>
    <sheet name="ส่วนที่ 2" sheetId="46" r:id="rId22"/>
    <sheet name="ใบหน้าสนับสุน" sheetId="80" r:id="rId23"/>
    <sheet name="0 รหัส" sheetId="109" r:id="rId24"/>
    <sheet name="โครงสร้างรหัส งบประมาณ" sheetId="108" r:id="rId25"/>
    <sheet name="I00" sheetId="81" r:id="rId26"/>
    <sheet name="อธิการ" sheetId="107" r:id="rId27"/>
    <sheet name="I01" sheetId="50" r:id="rId28"/>
    <sheet name="กองกลาง" sheetId="7" r:id="rId29"/>
    <sheet name="I02" sheetId="51" r:id="rId30"/>
    <sheet name="งานประชาสัมพันธ์" sheetId="13" r:id="rId31"/>
    <sheet name="I03" sheetId="52" r:id="rId32"/>
    <sheet name="งานสวัสดิการ" sheetId="44" r:id="rId33"/>
    <sheet name="I04" sheetId="53" r:id="rId34"/>
    <sheet name="กองประชุม" sheetId="8" r:id="rId35"/>
    <sheet name="I05" sheetId="82" r:id="rId36"/>
    <sheet name="กองบริหารบุคคล" sheetId="45" r:id="rId37"/>
    <sheet name="I06" sheetId="54" r:id="rId38"/>
    <sheet name="กองนโยบาย" sheetId="30" r:id="rId39"/>
    <sheet name="I07" sheetId="55" r:id="rId40"/>
    <sheet name="งานออกแบบ" sheetId="10" r:id="rId41"/>
    <sheet name="I08" sheetId="56" r:id="rId42"/>
    <sheet name="กองพัฒ" sheetId="27" r:id="rId43"/>
    <sheet name="I09" sheetId="57" r:id="rId44"/>
    <sheet name="งานอนามัย" sheetId="33" r:id="rId45"/>
    <sheet name="I10" sheetId="58" r:id="rId46"/>
    <sheet name="กองคลัง" sheetId="24" r:id="rId47"/>
    <sheet name="I11" sheetId="59" r:id="rId48"/>
    <sheet name="กองพัสดุ" sheetId="25" r:id="rId49"/>
    <sheet name="I12" sheetId="60" r:id="rId50"/>
    <sheet name="กองอาคาร" sheetId="9" r:id="rId51"/>
    <sheet name="I13" sheetId="61" r:id="rId52"/>
    <sheet name="งานอนุรักษ์" sheetId="15" r:id="rId53"/>
    <sheet name="I14" sheetId="62" r:id="rId54"/>
    <sheet name="งานยานพาหนะ" sheetId="14" r:id="rId55"/>
    <sheet name="I15" sheetId="63" r:id="rId56"/>
    <sheet name="ประกัน" sheetId="12" r:id="rId57"/>
    <sheet name="สำนักวิทยบริการ" sheetId="18" state="hidden" r:id="rId58"/>
    <sheet name="สำนักวิทย" sheetId="97" r:id="rId59"/>
    <sheet name="ศูนย์วิทย" sheetId="98" r:id="rId60"/>
    <sheet name="ศูนย์คอม" sheetId="96" r:id="rId61"/>
    <sheet name="ศูนย์เทคโน" sheetId="99" r:id="rId62"/>
    <sheet name="สำนักส่งเสริม" sheetId="19" r:id="rId63"/>
    <sheet name="ทะเบียน" sheetId="22" r:id="rId64"/>
    <sheet name="สำนักงานวิเทศ" sheetId="20" r:id="rId65"/>
    <sheet name="ฝ่ายวิชาการ" sheetId="28" r:id="rId66"/>
    <sheet name="ใบหน้างานวิจัยฯ" sheetId="76" state="hidden" r:id="rId67"/>
    <sheet name="สถาบันวิจัย" sheetId="31" r:id="rId68"/>
    <sheet name="ใบหน้าบริการวิชาการ" sheetId="73" state="hidden" r:id="rId69"/>
    <sheet name="บริการวิชาการ" sheetId="16" r:id="rId70"/>
    <sheet name="ศูนย์หนองขวาง" sheetId="29" r:id="rId71"/>
    <sheet name="สำนักศิลปะ" sheetId="17" r:id="rId72"/>
    <sheet name="สภามหาวิทยาลัย" sheetId="23" r:id="rId73"/>
    <sheet name="ตรวจสอบภายใน" sheetId="11" r:id="rId74"/>
    <sheet name="ศูนย์บ่มเพาะ" sheetId="105" r:id="rId75"/>
    <sheet name="ศูนย์บูรณาการ" sheetId="26" r:id="rId76"/>
    <sheet name="ใบหน้าสภาคณาจารย์" sheetId="85" state="hidden" r:id="rId77"/>
    <sheet name="สภาคณาจาร" sheetId="83" state="hidden" r:id="rId78"/>
  </sheets>
  <definedNames>
    <definedName name="_xlnm.Print_Area" localSheetId="44">งานอนามัย!$A$1:$R$236</definedName>
    <definedName name="_xlnm.Print_Titles" localSheetId="36">กองบริหารบุคคล!$7:$7</definedName>
    <definedName name="_xlnm.Print_Titles" localSheetId="42">กองพัฒ!$7:$7</definedName>
    <definedName name="_xlnm.Print_Titles" localSheetId="48">กองพัสดุ!$7:$7</definedName>
    <definedName name="_xlnm.Print_Titles" localSheetId="10">คณะการจัดการ!$3:$3</definedName>
    <definedName name="_xlnm.Print_Titles" localSheetId="4">คณะครุศาสตร์!$3:$3</definedName>
    <definedName name="_xlnm.Print_Titles" localSheetId="14">คณะเทคโนฯเกษตร!$3:$3</definedName>
    <definedName name="_xlnm.Print_Titles" localSheetId="16">คณะเทคโนฯอุตฯ!$3:$3</definedName>
    <definedName name="_xlnm.Print_Titles" localSheetId="18">คณะพยาบาล!$3:$3</definedName>
    <definedName name="_xlnm.Print_Titles" localSheetId="19">คณะมนุษย์ฯ!$3:$3</definedName>
    <definedName name="_xlnm.Print_Titles" localSheetId="8">'คณะมนุษย์ฯ '!$3:$3</definedName>
    <definedName name="_xlnm.Print_Titles" localSheetId="12">คณะวิทย์!$3:$3</definedName>
    <definedName name="_xlnm.Print_Titles" localSheetId="54">งานยานพาหนะ!$7:$7</definedName>
    <definedName name="_xlnm.Print_Titles" localSheetId="32">งานสวัสดิการ!$7:$7</definedName>
    <definedName name="_xlnm.Print_Titles" localSheetId="44">งานอนามัย!$7:$7</definedName>
    <definedName name="_xlnm.Print_Titles" localSheetId="52">งานอนุรักษ์!$7:$7</definedName>
    <definedName name="_xlnm.Print_Titles" localSheetId="73">ตรวจสอบภายใน!$7:$7</definedName>
    <definedName name="_xlnm.Print_Titles" localSheetId="63">ทะเบียน!$7:$7</definedName>
    <definedName name="_xlnm.Print_Titles" localSheetId="69">บริการวิชาการ!$7:$7</definedName>
    <definedName name="_xlnm.Print_Titles" localSheetId="0">'แบบฟอร์มโครงการ 2566  '!$3:$3</definedName>
    <definedName name="_xlnm.Print_Titles" localSheetId="56">ประกัน!$7:$7</definedName>
    <definedName name="_xlnm.Print_Titles" localSheetId="65">ฝ่ายวิชาการ!$7:$7</definedName>
    <definedName name="_xlnm.Print_Titles" localSheetId="6">รร.สาธิต!$3:$3</definedName>
    <definedName name="_xlnm.Print_Titles" localSheetId="60">ศูนย์คอม!$7:$7</definedName>
    <definedName name="_xlnm.Print_Titles" localSheetId="75">ศูนย์บูรณาการ!$7:$7</definedName>
    <definedName name="_xlnm.Print_Titles" localSheetId="59">ศูนย์วิทย!$7:$7</definedName>
    <definedName name="_xlnm.Print_Titles" localSheetId="67">สถาบันวิจัย!$7:$7</definedName>
    <definedName name="_xlnm.Print_Titles" localSheetId="77">สภาคณาจาร!$3:$3</definedName>
    <definedName name="_xlnm.Print_Titles" localSheetId="72">สภามหาวิทยาลัย!$7:$7</definedName>
    <definedName name="_xlnm.Print_Titles" localSheetId="64">สำนักงานวิเทศ!$7:$7</definedName>
    <definedName name="_xlnm.Print_Titles" localSheetId="58">สำนักวิทย!$8:$8</definedName>
    <definedName name="_xlnm.Print_Titles" localSheetId="57">สำนักวิทยบริการ!$3:$3</definedName>
    <definedName name="_xlnm.Print_Titles" localSheetId="71">สำนักศิลปะ!$7:$7</definedName>
    <definedName name="_xlnm.Print_Titles" localSheetId="62">สำนักส่งเสริม!$7:$7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1" i="25" l="1"/>
  <c r="L281" i="25"/>
  <c r="L280" i="25"/>
  <c r="L277" i="25"/>
  <c r="L276" i="25"/>
  <c r="L275" i="25"/>
  <c r="R236" i="107" l="1"/>
  <c r="R233" i="26"/>
  <c r="R218" i="105"/>
  <c r="I264" i="29"/>
  <c r="I230" i="16"/>
  <c r="I269" i="20"/>
  <c r="I244" i="28"/>
  <c r="I260" i="31"/>
  <c r="I228" i="16"/>
  <c r="R69" i="29"/>
  <c r="R64" i="16"/>
  <c r="R170" i="31"/>
  <c r="R58" i="28"/>
  <c r="R56" i="20"/>
  <c r="K268" i="20" s="1"/>
  <c r="I247" i="19"/>
  <c r="R61" i="19"/>
  <c r="I269" i="97"/>
  <c r="R57" i="97"/>
  <c r="I271" i="27"/>
  <c r="R82" i="27"/>
  <c r="O264" i="107" l="1"/>
  <c r="N266" i="107" s="1"/>
  <c r="K264" i="107"/>
  <c r="Q266" i="107"/>
  <c r="K252" i="107"/>
  <c r="L272" i="25"/>
  <c r="L8" i="25"/>
  <c r="O292" i="25"/>
  <c r="I266" i="107" l="1"/>
  <c r="M8" i="25"/>
  <c r="N8" i="25"/>
  <c r="O8" i="25"/>
  <c r="P8" i="25"/>
  <c r="Q8" i="25"/>
  <c r="K8" i="25"/>
  <c r="R267" i="25"/>
  <c r="R232" i="25"/>
  <c r="R231" i="25"/>
  <c r="K265" i="107" l="1"/>
  <c r="K263" i="107"/>
  <c r="R234" i="107"/>
  <c r="I239" i="12"/>
  <c r="R231" i="12"/>
  <c r="L273" i="25"/>
  <c r="R265" i="25"/>
  <c r="R266" i="25"/>
  <c r="R257" i="25"/>
  <c r="R230" i="25"/>
  <c r="I243" i="45"/>
  <c r="R263" i="25" l="1"/>
  <c r="R264" i="25"/>
  <c r="R86" i="27" l="1"/>
  <c r="R84" i="27"/>
  <c r="R63" i="97"/>
  <c r="R64" i="97"/>
  <c r="R61" i="97"/>
  <c r="R59" i="97"/>
  <c r="R65" i="19"/>
  <c r="R63" i="19"/>
  <c r="R63" i="20"/>
  <c r="R59" i="20"/>
  <c r="R61" i="20"/>
  <c r="R58" i="20"/>
  <c r="R61" i="28"/>
  <c r="R60" i="28"/>
  <c r="I265" i="20" l="1"/>
  <c r="R172" i="31"/>
  <c r="R173" i="31"/>
  <c r="R174" i="31"/>
  <c r="R235" i="26"/>
  <c r="R229" i="26"/>
  <c r="R228" i="26"/>
  <c r="R227" i="26"/>
  <c r="Q226" i="26"/>
  <c r="Q225" i="26" s="1"/>
  <c r="P226" i="26"/>
  <c r="P225" i="26" s="1"/>
  <c r="O226" i="26"/>
  <c r="N226" i="26"/>
  <c r="N225" i="26" s="1"/>
  <c r="M226" i="26"/>
  <c r="M225" i="26" s="1"/>
  <c r="L226" i="26"/>
  <c r="K226" i="26"/>
  <c r="J226" i="26"/>
  <c r="J225" i="26" s="1"/>
  <c r="O225" i="26"/>
  <c r="L225" i="26"/>
  <c r="K225" i="26"/>
  <c r="R224" i="26"/>
  <c r="R223" i="26"/>
  <c r="R222" i="26"/>
  <c r="R221" i="26"/>
  <c r="R71" i="29"/>
  <c r="R65" i="29"/>
  <c r="R64" i="29"/>
  <c r="R63" i="29"/>
  <c r="Q62" i="29"/>
  <c r="P62" i="29"/>
  <c r="O62" i="29"/>
  <c r="O61" i="29" s="1"/>
  <c r="N62" i="29"/>
  <c r="N61" i="29" s="1"/>
  <c r="M62" i="29"/>
  <c r="M61" i="29" s="1"/>
  <c r="L62" i="29"/>
  <c r="L61" i="29" s="1"/>
  <c r="K62" i="29"/>
  <c r="J62" i="29"/>
  <c r="J61" i="29" s="1"/>
  <c r="Q61" i="29"/>
  <c r="P61" i="29"/>
  <c r="K61" i="29"/>
  <c r="R60" i="29"/>
  <c r="R59" i="29"/>
  <c r="R58" i="29"/>
  <c r="R57" i="29"/>
  <c r="R66" i="16"/>
  <c r="R226" i="26" l="1"/>
  <c r="R225" i="26" s="1"/>
  <c r="R62" i="29"/>
  <c r="R61" i="29" s="1"/>
  <c r="I258" i="105"/>
  <c r="J260" i="24" l="1"/>
  <c r="R234" i="24"/>
  <c r="J256" i="24"/>
  <c r="J264" i="24"/>
  <c r="J272" i="24"/>
  <c r="J261" i="24"/>
  <c r="J251" i="24"/>
  <c r="J252" i="24"/>
  <c r="J253" i="24"/>
  <c r="J254" i="24"/>
  <c r="O273" i="24"/>
  <c r="M252" i="24"/>
  <c r="M251" i="24"/>
  <c r="M273" i="24" s="1"/>
  <c r="R223" i="105" l="1"/>
  <c r="R222" i="105"/>
  <c r="R220" i="105"/>
  <c r="J265" i="24" l="1"/>
  <c r="R37" i="31" l="1"/>
  <c r="R183" i="31"/>
  <c r="R184" i="31"/>
  <c r="K8" i="8" l="1"/>
  <c r="R225" i="23" l="1"/>
  <c r="R262" i="25" l="1"/>
  <c r="R279" i="25"/>
  <c r="L279" i="25" s="1"/>
  <c r="R278" i="25"/>
  <c r="L278" i="25" s="1"/>
  <c r="R290" i="25"/>
  <c r="L290" i="25" s="1"/>
  <c r="R289" i="25"/>
  <c r="L289" i="25" s="1"/>
  <c r="R288" i="25"/>
  <c r="L288" i="25" s="1"/>
  <c r="R287" i="25"/>
  <c r="L287" i="25" s="1"/>
  <c r="R274" i="25"/>
  <c r="L274" i="25" s="1"/>
  <c r="R286" i="25"/>
  <c r="L286" i="25" s="1"/>
  <c r="K253" i="107"/>
  <c r="K251" i="107"/>
  <c r="K255" i="107"/>
  <c r="K256" i="107"/>
  <c r="K257" i="107"/>
  <c r="K258" i="107"/>
  <c r="K259" i="107"/>
  <c r="K260" i="107"/>
  <c r="K261" i="107"/>
  <c r="K262" i="107"/>
  <c r="R241" i="107"/>
  <c r="R230" i="107"/>
  <c r="R239" i="107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8" i="25"/>
  <c r="R259" i="25"/>
  <c r="R260" i="25"/>
  <c r="R261" i="25"/>
  <c r="R235" i="25"/>
  <c r="R237" i="24"/>
  <c r="R238" i="24"/>
  <c r="R239" i="24"/>
  <c r="I250" i="107" l="1"/>
  <c r="K254" i="107"/>
  <c r="Q292" i="25"/>
  <c r="R23" i="27"/>
  <c r="R22" i="27"/>
  <c r="R21" i="27"/>
  <c r="R20" i="27"/>
  <c r="R37" i="27" l="1"/>
  <c r="R248" i="31" l="1"/>
  <c r="R247" i="31"/>
  <c r="R246" i="31"/>
  <c r="R182" i="31"/>
  <c r="R131" i="31"/>
  <c r="R65" i="31"/>
  <c r="R64" i="31"/>
  <c r="R63" i="31"/>
  <c r="R56" i="31"/>
  <c r="R53" i="31"/>
  <c r="R52" i="31"/>
  <c r="R51" i="31"/>
  <c r="R47" i="31"/>
  <c r="R43" i="31"/>
  <c r="R44" i="31"/>
  <c r="R42" i="31"/>
  <c r="R41" i="31"/>
  <c r="R40" i="31"/>
  <c r="R39" i="31"/>
  <c r="R38" i="31"/>
  <c r="R36" i="31"/>
  <c r="R66" i="31"/>
  <c r="R241" i="17" l="1"/>
  <c r="R240" i="17"/>
  <c r="R205" i="17"/>
  <c r="R123" i="17"/>
  <c r="R122" i="17"/>
  <c r="R121" i="17"/>
  <c r="R120" i="17"/>
  <c r="R119" i="17"/>
  <c r="R118" i="17"/>
  <c r="R117" i="17"/>
  <c r="R116" i="17"/>
  <c r="R115" i="17"/>
  <c r="R114" i="17"/>
  <c r="R113" i="17"/>
  <c r="R112" i="17"/>
  <c r="R110" i="17"/>
  <c r="R109" i="17"/>
  <c r="R108" i="17"/>
  <c r="R107" i="17"/>
  <c r="R106" i="17"/>
  <c r="R96" i="17"/>
  <c r="R95" i="17"/>
  <c r="R94" i="17"/>
  <c r="R248" i="97"/>
  <c r="R235" i="97"/>
  <c r="R161" i="97"/>
  <c r="R141" i="96"/>
  <c r="R140" i="96"/>
  <c r="R64" i="98" l="1"/>
  <c r="R131" i="99"/>
  <c r="R226" i="23" l="1"/>
  <c r="R227" i="23"/>
  <c r="K8" i="23"/>
  <c r="R197" i="19" l="1"/>
  <c r="R24" i="19"/>
  <c r="R198" i="19"/>
  <c r="R199" i="19"/>
  <c r="R23" i="19"/>
  <c r="R22" i="19" l="1"/>
  <c r="I229" i="16" l="1"/>
  <c r="I227" i="16" s="1"/>
  <c r="R113" i="16"/>
  <c r="R199" i="11" l="1"/>
  <c r="I234" i="14" l="1"/>
  <c r="I235" i="7" l="1"/>
  <c r="R236" i="25" l="1"/>
  <c r="R237" i="25"/>
  <c r="R234" i="25"/>
  <c r="R244" i="24"/>
  <c r="R245" i="24"/>
  <c r="R242" i="107"/>
  <c r="R223" i="107"/>
  <c r="R243" i="107"/>
  <c r="R244" i="107"/>
  <c r="R245" i="107"/>
  <c r="Q273" i="24" l="1"/>
  <c r="J273" i="24" s="1"/>
  <c r="R55" i="17"/>
  <c r="R74" i="31"/>
  <c r="R73" i="31"/>
  <c r="R63" i="28"/>
  <c r="R56" i="28"/>
  <c r="J269" i="24"/>
  <c r="J268" i="24" s="1"/>
  <c r="R186" i="24"/>
  <c r="R223" i="24"/>
  <c r="R224" i="24"/>
  <c r="R225" i="24"/>
  <c r="R222" i="24"/>
  <c r="R227" i="24"/>
  <c r="R228" i="24"/>
  <c r="R229" i="24"/>
  <c r="R230" i="24"/>
  <c r="R231" i="24"/>
  <c r="R232" i="24"/>
  <c r="R233" i="24"/>
  <c r="R236" i="24"/>
  <c r="R240" i="24"/>
  <c r="R241" i="24"/>
  <c r="R242" i="24"/>
  <c r="R226" i="24"/>
  <c r="I258" i="17" l="1"/>
  <c r="R240" i="107" l="1"/>
  <c r="R232" i="107"/>
  <c r="R222" i="107" l="1"/>
  <c r="R224" i="107"/>
  <c r="R225" i="107"/>
  <c r="R238" i="107"/>
  <c r="R226" i="107"/>
  <c r="R227" i="107"/>
  <c r="R228" i="107"/>
  <c r="R229" i="107"/>
  <c r="R231" i="107"/>
  <c r="R233" i="107"/>
  <c r="R221" i="107"/>
  <c r="R192" i="107"/>
  <c r="R191" i="107"/>
  <c r="R190" i="107"/>
  <c r="Q189" i="107"/>
  <c r="Q8" i="107" s="1"/>
  <c r="P189" i="107"/>
  <c r="P8" i="107" s="1"/>
  <c r="O189" i="107"/>
  <c r="O8" i="107" s="1"/>
  <c r="N189" i="107"/>
  <c r="N8" i="107" s="1"/>
  <c r="M189" i="107"/>
  <c r="M8" i="107" s="1"/>
  <c r="L189" i="107"/>
  <c r="L8" i="107" s="1"/>
  <c r="K189" i="107"/>
  <c r="K8" i="107" s="1"/>
  <c r="J189" i="107"/>
  <c r="J8" i="107" s="1"/>
  <c r="R188" i="107"/>
  <c r="R187" i="107"/>
  <c r="R186" i="107"/>
  <c r="R182" i="107"/>
  <c r="R181" i="107"/>
  <c r="R175" i="107"/>
  <c r="R174" i="107"/>
  <c r="R173" i="107"/>
  <c r="Q172" i="107"/>
  <c r="Q171" i="107" s="1"/>
  <c r="P172" i="107"/>
  <c r="P171" i="107" s="1"/>
  <c r="O172" i="107"/>
  <c r="O171" i="107" s="1"/>
  <c r="N172" i="107"/>
  <c r="N171" i="107" s="1"/>
  <c r="M172" i="107"/>
  <c r="M171" i="107" s="1"/>
  <c r="L172" i="107"/>
  <c r="L171" i="107" s="1"/>
  <c r="K172" i="107"/>
  <c r="K171" i="107" s="1"/>
  <c r="J172" i="107"/>
  <c r="J171" i="107" s="1"/>
  <c r="R170" i="107"/>
  <c r="R169" i="107"/>
  <c r="R168" i="107"/>
  <c r="Q167" i="107"/>
  <c r="P167" i="107"/>
  <c r="O167" i="107"/>
  <c r="N167" i="107"/>
  <c r="M167" i="107"/>
  <c r="L167" i="107"/>
  <c r="K167" i="107"/>
  <c r="J167" i="107"/>
  <c r="R166" i="107"/>
  <c r="R165" i="107"/>
  <c r="R164" i="107"/>
  <c r="Q163" i="107"/>
  <c r="P163" i="107"/>
  <c r="O163" i="107"/>
  <c r="N163" i="107"/>
  <c r="M163" i="107"/>
  <c r="L163" i="107"/>
  <c r="K163" i="107"/>
  <c r="J163" i="107"/>
  <c r="R162" i="107"/>
  <c r="R161" i="107"/>
  <c r="R160" i="107"/>
  <c r="Q159" i="107"/>
  <c r="P159" i="107"/>
  <c r="O159" i="107"/>
  <c r="N159" i="107"/>
  <c r="M159" i="107"/>
  <c r="L159" i="107"/>
  <c r="K159" i="107"/>
  <c r="J159" i="107"/>
  <c r="R158" i="107"/>
  <c r="R157" i="107"/>
  <c r="R156" i="107"/>
  <c r="Q155" i="107"/>
  <c r="P155" i="107"/>
  <c r="O155" i="107"/>
  <c r="N155" i="107"/>
  <c r="M155" i="107"/>
  <c r="L155" i="107"/>
  <c r="K155" i="107"/>
  <c r="J155" i="107"/>
  <c r="R150" i="107"/>
  <c r="R149" i="107"/>
  <c r="R148" i="107"/>
  <c r="R147" i="107"/>
  <c r="R146" i="107"/>
  <c r="Q145" i="107"/>
  <c r="P145" i="107"/>
  <c r="O145" i="107"/>
  <c r="N145" i="107"/>
  <c r="M145" i="107"/>
  <c r="L145" i="107"/>
  <c r="K145" i="107"/>
  <c r="J145" i="107"/>
  <c r="R144" i="107"/>
  <c r="R143" i="107"/>
  <c r="R142" i="107"/>
  <c r="R141" i="107"/>
  <c r="R140" i="107"/>
  <c r="Q139" i="107"/>
  <c r="P139" i="107"/>
  <c r="O139" i="107"/>
  <c r="N139" i="107"/>
  <c r="M139" i="107"/>
  <c r="L139" i="107"/>
  <c r="K139" i="107"/>
  <c r="J139" i="107"/>
  <c r="R138" i="107"/>
  <c r="R137" i="107"/>
  <c r="R136" i="107"/>
  <c r="R135" i="107"/>
  <c r="R134" i="107"/>
  <c r="Q133" i="107"/>
  <c r="P133" i="107"/>
  <c r="O133" i="107"/>
  <c r="N133" i="107"/>
  <c r="M133" i="107"/>
  <c r="L133" i="107"/>
  <c r="K133" i="107"/>
  <c r="J133" i="107"/>
  <c r="R131" i="107"/>
  <c r="R130" i="107"/>
  <c r="R129" i="107"/>
  <c r="Q128" i="107"/>
  <c r="Q127" i="107" s="1"/>
  <c r="P128" i="107"/>
  <c r="P127" i="107" s="1"/>
  <c r="O128" i="107"/>
  <c r="O127" i="107" s="1"/>
  <c r="N128" i="107"/>
  <c r="N127" i="107" s="1"/>
  <c r="M128" i="107"/>
  <c r="M127" i="107" s="1"/>
  <c r="L128" i="107"/>
  <c r="L127" i="107" s="1"/>
  <c r="K128" i="107"/>
  <c r="K127" i="107" s="1"/>
  <c r="J128" i="107"/>
  <c r="J127" i="107" s="1"/>
  <c r="R123" i="107"/>
  <c r="R122" i="107"/>
  <c r="R121" i="107"/>
  <c r="Q120" i="107"/>
  <c r="Q119" i="107" s="1"/>
  <c r="P120" i="107"/>
  <c r="P119" i="107" s="1"/>
  <c r="O120" i="107"/>
  <c r="O119" i="107" s="1"/>
  <c r="N120" i="107"/>
  <c r="N119" i="107" s="1"/>
  <c r="M120" i="107"/>
  <c r="M119" i="107" s="1"/>
  <c r="L120" i="107"/>
  <c r="L119" i="107" s="1"/>
  <c r="K120" i="107"/>
  <c r="K119" i="107" s="1"/>
  <c r="J120" i="107"/>
  <c r="J119" i="107" s="1"/>
  <c r="R118" i="107"/>
  <c r="R117" i="107"/>
  <c r="R116" i="107"/>
  <c r="Q115" i="107"/>
  <c r="P115" i="107"/>
  <c r="O115" i="107"/>
  <c r="N115" i="107"/>
  <c r="M115" i="107"/>
  <c r="L115" i="107"/>
  <c r="K115" i="107"/>
  <c r="J115" i="107"/>
  <c r="R114" i="107"/>
  <c r="R113" i="107"/>
  <c r="R112" i="107"/>
  <c r="Q111" i="107"/>
  <c r="P111" i="107"/>
  <c r="O111" i="107"/>
  <c r="N111" i="107"/>
  <c r="M111" i="107"/>
  <c r="L111" i="107"/>
  <c r="K111" i="107"/>
  <c r="J111" i="107"/>
  <c r="R106" i="107"/>
  <c r="R105" i="107"/>
  <c r="R104" i="107"/>
  <c r="Q103" i="107"/>
  <c r="Q102" i="107" s="1"/>
  <c r="P103" i="107"/>
  <c r="P102" i="107" s="1"/>
  <c r="O103" i="107"/>
  <c r="O102" i="107" s="1"/>
  <c r="N103" i="107"/>
  <c r="N102" i="107" s="1"/>
  <c r="M103" i="107"/>
  <c r="M102" i="107" s="1"/>
  <c r="L103" i="107"/>
  <c r="L102" i="107" s="1"/>
  <c r="K103" i="107"/>
  <c r="K102" i="107" s="1"/>
  <c r="J103" i="107"/>
  <c r="J102" i="107" s="1"/>
  <c r="R101" i="107"/>
  <c r="R100" i="107"/>
  <c r="R99" i="107"/>
  <c r="Q98" i="107"/>
  <c r="Q97" i="107" s="1"/>
  <c r="P98" i="107"/>
  <c r="P97" i="107" s="1"/>
  <c r="O98" i="107"/>
  <c r="O97" i="107" s="1"/>
  <c r="N98" i="107"/>
  <c r="N97" i="107" s="1"/>
  <c r="M98" i="107"/>
  <c r="M97" i="107" s="1"/>
  <c r="L98" i="107"/>
  <c r="L97" i="107" s="1"/>
  <c r="K98" i="107"/>
  <c r="K97" i="107" s="1"/>
  <c r="J98" i="107"/>
  <c r="J97" i="107" s="1"/>
  <c r="R96" i="107"/>
  <c r="R95" i="107"/>
  <c r="R94" i="107"/>
  <c r="Q93" i="107"/>
  <c r="Q92" i="107" s="1"/>
  <c r="P93" i="107"/>
  <c r="P92" i="107" s="1"/>
  <c r="O93" i="107"/>
  <c r="O92" i="107" s="1"/>
  <c r="N93" i="107"/>
  <c r="N92" i="107" s="1"/>
  <c r="M93" i="107"/>
  <c r="M92" i="107" s="1"/>
  <c r="L93" i="107"/>
  <c r="L92" i="107" s="1"/>
  <c r="K93" i="107"/>
  <c r="K92" i="107" s="1"/>
  <c r="J93" i="107"/>
  <c r="J92" i="107" s="1"/>
  <c r="R88" i="107"/>
  <c r="R87" i="107"/>
  <c r="R86" i="107"/>
  <c r="R85" i="107"/>
  <c r="R84" i="107"/>
  <c r="R83" i="107"/>
  <c r="Q82" i="107"/>
  <c r="Q81" i="107" s="1"/>
  <c r="P82" i="107"/>
  <c r="P81" i="107" s="1"/>
  <c r="O82" i="107"/>
  <c r="O81" i="107" s="1"/>
  <c r="N82" i="107"/>
  <c r="N81" i="107" s="1"/>
  <c r="M82" i="107"/>
  <c r="M81" i="107" s="1"/>
  <c r="L82" i="107"/>
  <c r="L81" i="107" s="1"/>
  <c r="K82" i="107"/>
  <c r="K81" i="107" s="1"/>
  <c r="J82" i="107"/>
  <c r="J81" i="107" s="1"/>
  <c r="R80" i="107"/>
  <c r="R79" i="107"/>
  <c r="R78" i="107"/>
  <c r="R77" i="107"/>
  <c r="R76" i="107"/>
  <c r="Q75" i="107"/>
  <c r="Q74" i="107" s="1"/>
  <c r="P75" i="107"/>
  <c r="P74" i="107" s="1"/>
  <c r="O75" i="107"/>
  <c r="O74" i="107" s="1"/>
  <c r="N75" i="107"/>
  <c r="N74" i="107" s="1"/>
  <c r="M75" i="107"/>
  <c r="M74" i="107" s="1"/>
  <c r="L75" i="107"/>
  <c r="L74" i="107" s="1"/>
  <c r="K75" i="107"/>
  <c r="K74" i="107" s="1"/>
  <c r="J75" i="107"/>
  <c r="J74" i="107" s="1"/>
  <c r="R70" i="107"/>
  <c r="R69" i="107"/>
  <c r="R68" i="107"/>
  <c r="Q67" i="107"/>
  <c r="P67" i="107"/>
  <c r="O67" i="107"/>
  <c r="N67" i="107"/>
  <c r="M67" i="107"/>
  <c r="L67" i="107"/>
  <c r="K67" i="107"/>
  <c r="J67" i="107"/>
  <c r="R66" i="107"/>
  <c r="R65" i="107"/>
  <c r="R64" i="107"/>
  <c r="Q63" i="107"/>
  <c r="P63" i="107"/>
  <c r="O63" i="107"/>
  <c r="N63" i="107"/>
  <c r="M63" i="107"/>
  <c r="L63" i="107"/>
  <c r="K63" i="107"/>
  <c r="J63" i="107"/>
  <c r="R61" i="107"/>
  <c r="R60" i="107"/>
  <c r="R59" i="107"/>
  <c r="Q58" i="107"/>
  <c r="Q57" i="107" s="1"/>
  <c r="P58" i="107"/>
  <c r="P57" i="107" s="1"/>
  <c r="O58" i="107"/>
  <c r="O57" i="107" s="1"/>
  <c r="N58" i="107"/>
  <c r="N57" i="107" s="1"/>
  <c r="M58" i="107"/>
  <c r="M57" i="107" s="1"/>
  <c r="L58" i="107"/>
  <c r="L57" i="107" s="1"/>
  <c r="K58" i="107"/>
  <c r="K57" i="107" s="1"/>
  <c r="J58" i="107"/>
  <c r="J57" i="107" s="1"/>
  <c r="R56" i="107"/>
  <c r="R55" i="107"/>
  <c r="R54" i="107"/>
  <c r="Q53" i="107"/>
  <c r="Q52" i="107" s="1"/>
  <c r="P53" i="107"/>
  <c r="P52" i="107" s="1"/>
  <c r="O53" i="107"/>
  <c r="O52" i="107" s="1"/>
  <c r="N53" i="107"/>
  <c r="N52" i="107" s="1"/>
  <c r="M53" i="107"/>
  <c r="M52" i="107" s="1"/>
  <c r="L53" i="107"/>
  <c r="L52" i="107" s="1"/>
  <c r="K53" i="107"/>
  <c r="K52" i="107" s="1"/>
  <c r="J53" i="107"/>
  <c r="J52" i="107" s="1"/>
  <c r="R50" i="107"/>
  <c r="R49" i="107"/>
  <c r="R48" i="107"/>
  <c r="Q47" i="107"/>
  <c r="Q46" i="107" s="1"/>
  <c r="P47" i="107"/>
  <c r="P46" i="107" s="1"/>
  <c r="O47" i="107"/>
  <c r="O46" i="107" s="1"/>
  <c r="N47" i="107"/>
  <c r="N46" i="107" s="1"/>
  <c r="M47" i="107"/>
  <c r="M46" i="107" s="1"/>
  <c r="L47" i="107"/>
  <c r="L46" i="107" s="1"/>
  <c r="K47" i="107"/>
  <c r="K46" i="107" s="1"/>
  <c r="J47" i="107"/>
  <c r="J46" i="107" s="1"/>
  <c r="R45" i="107"/>
  <c r="R44" i="107"/>
  <c r="R43" i="107"/>
  <c r="Q42" i="107"/>
  <c r="P42" i="107"/>
  <c r="O42" i="107"/>
  <c r="N42" i="107"/>
  <c r="M42" i="107"/>
  <c r="L42" i="107"/>
  <c r="K42" i="107"/>
  <c r="J42" i="107"/>
  <c r="R41" i="107"/>
  <c r="R40" i="107"/>
  <c r="R39" i="107"/>
  <c r="Q38" i="107"/>
  <c r="P38" i="107"/>
  <c r="O38" i="107"/>
  <c r="N38" i="107"/>
  <c r="M38" i="107"/>
  <c r="L38" i="107"/>
  <c r="K38" i="107"/>
  <c r="J38" i="107"/>
  <c r="R37" i="107"/>
  <c r="R36" i="107"/>
  <c r="R35" i="107"/>
  <c r="Q34" i="107"/>
  <c r="P34" i="107"/>
  <c r="O34" i="107"/>
  <c r="N34" i="107"/>
  <c r="M34" i="107"/>
  <c r="L34" i="107"/>
  <c r="K34" i="107"/>
  <c r="J34" i="107"/>
  <c r="R29" i="107"/>
  <c r="R28" i="107"/>
  <c r="R27" i="107"/>
  <c r="Q26" i="107"/>
  <c r="P26" i="107"/>
  <c r="O26" i="107"/>
  <c r="N26" i="107"/>
  <c r="M26" i="107"/>
  <c r="L26" i="107"/>
  <c r="K26" i="107"/>
  <c r="J26" i="107"/>
  <c r="R25" i="107"/>
  <c r="R24" i="107"/>
  <c r="R23" i="107"/>
  <c r="Q22" i="107"/>
  <c r="P22" i="107"/>
  <c r="O22" i="107"/>
  <c r="N22" i="107"/>
  <c r="M22" i="107"/>
  <c r="L22" i="107"/>
  <c r="K22" i="107"/>
  <c r="J22" i="107"/>
  <c r="R21" i="107"/>
  <c r="R20" i="107"/>
  <c r="R19" i="107"/>
  <c r="Q18" i="107"/>
  <c r="P18" i="107"/>
  <c r="O18" i="107"/>
  <c r="N18" i="107"/>
  <c r="M18" i="107"/>
  <c r="L18" i="107"/>
  <c r="K18" i="107"/>
  <c r="J18" i="107"/>
  <c r="R16" i="107"/>
  <c r="R15" i="107"/>
  <c r="R14" i="107"/>
  <c r="Q13" i="107"/>
  <c r="Q12" i="107" s="1"/>
  <c r="P13" i="107"/>
  <c r="P12" i="107" s="1"/>
  <c r="O13" i="107"/>
  <c r="O12" i="107" s="1"/>
  <c r="N13" i="107"/>
  <c r="N12" i="107" s="1"/>
  <c r="M13" i="107"/>
  <c r="L13" i="107"/>
  <c r="L12" i="107" s="1"/>
  <c r="K13" i="107"/>
  <c r="K12" i="107" s="1"/>
  <c r="J13" i="107"/>
  <c r="J12" i="107" s="1"/>
  <c r="J257" i="24"/>
  <c r="J258" i="24"/>
  <c r="J259" i="24"/>
  <c r="J262" i="24"/>
  <c r="J267" i="24"/>
  <c r="J271" i="24"/>
  <c r="J266" i="24"/>
  <c r="J270" i="24" l="1"/>
  <c r="J255" i="24"/>
  <c r="J250" i="24"/>
  <c r="O17" i="107"/>
  <c r="O11" i="107" s="1"/>
  <c r="O10" i="107" s="1"/>
  <c r="O9" i="107" s="1"/>
  <c r="J62" i="107"/>
  <c r="J51" i="107" s="1"/>
  <c r="P73" i="107"/>
  <c r="P72" i="107" s="1"/>
  <c r="P71" i="107" s="1"/>
  <c r="R13" i="107"/>
  <c r="R12" i="107" s="1"/>
  <c r="R128" i="107"/>
  <c r="R127" i="107" s="1"/>
  <c r="M12" i="107"/>
  <c r="P62" i="107"/>
  <c r="P51" i="107" s="1"/>
  <c r="M62" i="107"/>
  <c r="M51" i="107" s="1"/>
  <c r="J110" i="107"/>
  <c r="J109" i="107" s="1"/>
  <c r="J108" i="107" s="1"/>
  <c r="J107" i="107" s="1"/>
  <c r="K17" i="107"/>
  <c r="K11" i="107" s="1"/>
  <c r="K10" i="107" s="1"/>
  <c r="K9" i="107" s="1"/>
  <c r="L110" i="107"/>
  <c r="L109" i="107" s="1"/>
  <c r="L108" i="107" s="1"/>
  <c r="L107" i="107" s="1"/>
  <c r="R189" i="107"/>
  <c r="R8" i="107" s="1"/>
  <c r="N91" i="107"/>
  <c r="N90" i="107" s="1"/>
  <c r="N89" i="107" s="1"/>
  <c r="O154" i="107"/>
  <c r="O153" i="107" s="1"/>
  <c r="O152" i="107" s="1"/>
  <c r="O151" i="107" s="1"/>
  <c r="L62" i="107"/>
  <c r="L51" i="107" s="1"/>
  <c r="O73" i="107"/>
  <c r="O72" i="107" s="1"/>
  <c r="O71" i="107" s="1"/>
  <c r="P17" i="107"/>
  <c r="P11" i="107" s="1"/>
  <c r="P10" i="107" s="1"/>
  <c r="P9" i="107" s="1"/>
  <c r="Q62" i="107"/>
  <c r="Q51" i="107" s="1"/>
  <c r="Q73" i="107"/>
  <c r="Q72" i="107" s="1"/>
  <c r="Q71" i="107" s="1"/>
  <c r="K110" i="107"/>
  <c r="K109" i="107" s="1"/>
  <c r="K108" i="107" s="1"/>
  <c r="K107" i="107" s="1"/>
  <c r="R63" i="107"/>
  <c r="R38" i="107"/>
  <c r="R155" i="107"/>
  <c r="M91" i="107"/>
  <c r="M90" i="107" s="1"/>
  <c r="M89" i="107" s="1"/>
  <c r="L17" i="107"/>
  <c r="L11" i="107" s="1"/>
  <c r="L10" i="107" s="1"/>
  <c r="L9" i="107" s="1"/>
  <c r="K62" i="107"/>
  <c r="K51" i="107" s="1"/>
  <c r="O62" i="107"/>
  <c r="O51" i="107" s="1"/>
  <c r="R115" i="107"/>
  <c r="R120" i="107"/>
  <c r="R119" i="107" s="1"/>
  <c r="K132" i="107"/>
  <c r="K126" i="107" s="1"/>
  <c r="K125" i="107" s="1"/>
  <c r="K124" i="107" s="1"/>
  <c r="N132" i="107"/>
  <c r="N126" i="107" s="1"/>
  <c r="N125" i="107" s="1"/>
  <c r="N124" i="107" s="1"/>
  <c r="M154" i="107"/>
  <c r="M153" i="107" s="1"/>
  <c r="M152" i="107" s="1"/>
  <c r="M151" i="107" s="1"/>
  <c r="L132" i="107"/>
  <c r="L126" i="107" s="1"/>
  <c r="L125" i="107" s="1"/>
  <c r="L124" i="107" s="1"/>
  <c r="N17" i="107"/>
  <c r="N11" i="107" s="1"/>
  <c r="N10" i="107" s="1"/>
  <c r="N9" i="107" s="1"/>
  <c r="R93" i="107"/>
  <c r="R92" i="107" s="1"/>
  <c r="M132" i="107"/>
  <c r="M126" i="107" s="1"/>
  <c r="M125" i="107" s="1"/>
  <c r="M124" i="107" s="1"/>
  <c r="O91" i="107"/>
  <c r="O90" i="107" s="1"/>
  <c r="O89" i="107" s="1"/>
  <c r="R18" i="107"/>
  <c r="R111" i="107"/>
  <c r="R47" i="107"/>
  <c r="R46" i="107" s="1"/>
  <c r="R34" i="107"/>
  <c r="R53" i="107"/>
  <c r="R52" i="107" s="1"/>
  <c r="R103" i="107"/>
  <c r="R102" i="107" s="1"/>
  <c r="R159" i="107"/>
  <c r="R167" i="107"/>
  <c r="R133" i="107"/>
  <c r="N73" i="107"/>
  <c r="N72" i="107" s="1"/>
  <c r="N71" i="107" s="1"/>
  <c r="Q17" i="107"/>
  <c r="Q11" i="107" s="1"/>
  <c r="Q10" i="107" s="1"/>
  <c r="Q9" i="107" s="1"/>
  <c r="M17" i="107"/>
  <c r="J17" i="107"/>
  <c r="J11" i="107" s="1"/>
  <c r="J10" i="107" s="1"/>
  <c r="J9" i="107" s="1"/>
  <c r="Q33" i="107"/>
  <c r="Q32" i="107" s="1"/>
  <c r="J73" i="107"/>
  <c r="J72" i="107" s="1"/>
  <c r="J71" i="107" s="1"/>
  <c r="K91" i="107"/>
  <c r="K90" i="107" s="1"/>
  <c r="K89" i="107" s="1"/>
  <c r="O110" i="107"/>
  <c r="O109" i="107" s="1"/>
  <c r="O108" i="107" s="1"/>
  <c r="O107" i="107" s="1"/>
  <c r="R139" i="107"/>
  <c r="R145" i="107"/>
  <c r="N154" i="107"/>
  <c r="N153" i="107" s="1"/>
  <c r="N152" i="107" s="1"/>
  <c r="N151" i="107" s="1"/>
  <c r="K154" i="107"/>
  <c r="K153" i="107" s="1"/>
  <c r="K152" i="107" s="1"/>
  <c r="K151" i="107" s="1"/>
  <c r="R22" i="107"/>
  <c r="M33" i="107"/>
  <c r="M32" i="107" s="1"/>
  <c r="J33" i="107"/>
  <c r="J32" i="107" s="1"/>
  <c r="N33" i="107"/>
  <c r="N32" i="107" s="1"/>
  <c r="L91" i="107"/>
  <c r="L90" i="107" s="1"/>
  <c r="L89" i="107" s="1"/>
  <c r="P110" i="107"/>
  <c r="P109" i="107" s="1"/>
  <c r="P108" i="107" s="1"/>
  <c r="P107" i="107" s="1"/>
  <c r="P132" i="107"/>
  <c r="P126" i="107" s="1"/>
  <c r="P125" i="107" s="1"/>
  <c r="P124" i="107" s="1"/>
  <c r="J154" i="107"/>
  <c r="J153" i="107" s="1"/>
  <c r="J152" i="107" s="1"/>
  <c r="J151" i="107" s="1"/>
  <c r="O33" i="107"/>
  <c r="O32" i="107" s="1"/>
  <c r="N62" i="107"/>
  <c r="N51" i="107" s="1"/>
  <c r="L73" i="107"/>
  <c r="L72" i="107" s="1"/>
  <c r="L71" i="107" s="1"/>
  <c r="Q110" i="107"/>
  <c r="Q109" i="107" s="1"/>
  <c r="Q108" i="107" s="1"/>
  <c r="Q107" i="107" s="1"/>
  <c r="M110" i="107"/>
  <c r="M109" i="107" s="1"/>
  <c r="M108" i="107" s="1"/>
  <c r="M107" i="107" s="1"/>
  <c r="Q132" i="107"/>
  <c r="Q126" i="107" s="1"/>
  <c r="Q125" i="107" s="1"/>
  <c r="Q124" i="107" s="1"/>
  <c r="L33" i="107"/>
  <c r="L32" i="107" s="1"/>
  <c r="P33" i="107"/>
  <c r="P32" i="107" s="1"/>
  <c r="R67" i="107"/>
  <c r="N110" i="107"/>
  <c r="N109" i="107" s="1"/>
  <c r="N108" i="107" s="1"/>
  <c r="N107" i="107" s="1"/>
  <c r="J132" i="107"/>
  <c r="J126" i="107" s="1"/>
  <c r="J125" i="107" s="1"/>
  <c r="J124" i="107" s="1"/>
  <c r="R75" i="107"/>
  <c r="R74" i="107" s="1"/>
  <c r="L154" i="107"/>
  <c r="L153" i="107" s="1"/>
  <c r="L152" i="107" s="1"/>
  <c r="L151" i="107" s="1"/>
  <c r="Q154" i="107"/>
  <c r="Q153" i="107" s="1"/>
  <c r="Q152" i="107" s="1"/>
  <c r="Q151" i="107" s="1"/>
  <c r="K73" i="107"/>
  <c r="K72" i="107" s="1"/>
  <c r="K71" i="107" s="1"/>
  <c r="Q91" i="107"/>
  <c r="Q90" i="107" s="1"/>
  <c r="Q89" i="107" s="1"/>
  <c r="R172" i="107"/>
  <c r="R171" i="107" s="1"/>
  <c r="R42" i="107"/>
  <c r="M73" i="107"/>
  <c r="M72" i="107" s="1"/>
  <c r="M71" i="107" s="1"/>
  <c r="R82" i="107"/>
  <c r="R81" i="107" s="1"/>
  <c r="J91" i="107"/>
  <c r="J90" i="107" s="1"/>
  <c r="J89" i="107" s="1"/>
  <c r="P91" i="107"/>
  <c r="P90" i="107" s="1"/>
  <c r="P89" i="107" s="1"/>
  <c r="P154" i="107"/>
  <c r="P153" i="107" s="1"/>
  <c r="P152" i="107" s="1"/>
  <c r="P151" i="107" s="1"/>
  <c r="K33" i="107"/>
  <c r="K32" i="107" s="1"/>
  <c r="R58" i="107"/>
  <c r="R57" i="107" s="1"/>
  <c r="R98" i="107"/>
  <c r="R97" i="107" s="1"/>
  <c r="O132" i="107"/>
  <c r="O126" i="107" s="1"/>
  <c r="O125" i="107" s="1"/>
  <c r="O124" i="107" s="1"/>
  <c r="R26" i="107"/>
  <c r="R163" i="107"/>
  <c r="R62" i="107" l="1"/>
  <c r="R51" i="107" s="1"/>
  <c r="P31" i="107"/>
  <c r="P30" i="107" s="1"/>
  <c r="M11" i="107"/>
  <c r="R91" i="107"/>
  <c r="R90" i="107" s="1"/>
  <c r="R89" i="107" s="1"/>
  <c r="R17" i="107"/>
  <c r="R11" i="107" s="1"/>
  <c r="R10" i="107" s="1"/>
  <c r="R9" i="107" s="1"/>
  <c r="M31" i="107"/>
  <c r="M30" i="107" s="1"/>
  <c r="R110" i="107"/>
  <c r="R109" i="107" s="1"/>
  <c r="R108" i="107" s="1"/>
  <c r="R107" i="107" s="1"/>
  <c r="O31" i="107"/>
  <c r="O30" i="107" s="1"/>
  <c r="J31" i="107"/>
  <c r="J30" i="107" s="1"/>
  <c r="K31" i="107"/>
  <c r="K30" i="107" s="1"/>
  <c r="R33" i="107"/>
  <c r="R32" i="107" s="1"/>
  <c r="R154" i="107"/>
  <c r="R153" i="107" s="1"/>
  <c r="R152" i="107" s="1"/>
  <c r="R151" i="107" s="1"/>
  <c r="R132" i="107"/>
  <c r="R126" i="107" s="1"/>
  <c r="R125" i="107" s="1"/>
  <c r="R124" i="107" s="1"/>
  <c r="L31" i="107"/>
  <c r="L30" i="107" s="1"/>
  <c r="N31" i="107"/>
  <c r="N30" i="107" s="1"/>
  <c r="Q31" i="107"/>
  <c r="Q30" i="107" s="1"/>
  <c r="R73" i="107"/>
  <c r="R72" i="107" s="1"/>
  <c r="R71" i="107" s="1"/>
  <c r="M10" i="107" l="1"/>
  <c r="R31" i="107"/>
  <c r="R30" i="107" s="1"/>
  <c r="M9" i="107" l="1"/>
  <c r="I238" i="13" l="1"/>
  <c r="I230" i="44"/>
  <c r="I240" i="8"/>
  <c r="I231" i="30" l="1"/>
  <c r="I236" i="10"/>
  <c r="I234" i="33"/>
  <c r="J8" i="25" l="1"/>
  <c r="R228" i="25"/>
  <c r="N283" i="25" s="1"/>
  <c r="L283" i="25" s="1"/>
  <c r="R229" i="25"/>
  <c r="N284" i="25" s="1"/>
  <c r="L284" i="25" s="1"/>
  <c r="I237" i="9"/>
  <c r="I236" i="15"/>
  <c r="J28" i="19"/>
  <c r="K28" i="19"/>
  <c r="L28" i="19"/>
  <c r="M28" i="19"/>
  <c r="N28" i="19"/>
  <c r="O28" i="19"/>
  <c r="P28" i="19"/>
  <c r="Q28" i="19"/>
  <c r="R29" i="19"/>
  <c r="R30" i="19"/>
  <c r="R31" i="19"/>
  <c r="J32" i="19"/>
  <c r="K32" i="19"/>
  <c r="L32" i="19"/>
  <c r="M32" i="19"/>
  <c r="N32" i="19"/>
  <c r="O32" i="19"/>
  <c r="P32" i="19"/>
  <c r="Q32" i="19"/>
  <c r="R33" i="19"/>
  <c r="R34" i="19"/>
  <c r="R35" i="19"/>
  <c r="R235" i="19"/>
  <c r="R236" i="19"/>
  <c r="R237" i="19"/>
  <c r="R234" i="19"/>
  <c r="R196" i="19"/>
  <c r="R25" i="19"/>
  <c r="R26" i="19"/>
  <c r="R27" i="19"/>
  <c r="R21" i="19"/>
  <c r="R16" i="19"/>
  <c r="R17" i="19"/>
  <c r="R15" i="19"/>
  <c r="I234" i="96"/>
  <c r="I259" i="98"/>
  <c r="I257" i="99"/>
  <c r="I229" i="22"/>
  <c r="I235" i="23"/>
  <c r="I292" i="25" l="1"/>
  <c r="R28" i="19"/>
  <c r="R32" i="19"/>
  <c r="I230" i="11" l="1"/>
  <c r="I274" i="26"/>
  <c r="R192" i="105" l="1"/>
  <c r="R191" i="105"/>
  <c r="R190" i="105"/>
  <c r="Q189" i="105"/>
  <c r="P189" i="105"/>
  <c r="O189" i="105"/>
  <c r="N189" i="105"/>
  <c r="M189" i="105"/>
  <c r="L189" i="105"/>
  <c r="K189" i="105"/>
  <c r="J189" i="105"/>
  <c r="R188" i="105"/>
  <c r="R187" i="105"/>
  <c r="R186" i="105"/>
  <c r="Q185" i="105"/>
  <c r="P185" i="105"/>
  <c r="O185" i="105"/>
  <c r="N185" i="105"/>
  <c r="M185" i="105"/>
  <c r="L185" i="105"/>
  <c r="L184" i="105" s="1"/>
  <c r="K185" i="105"/>
  <c r="J185" i="105"/>
  <c r="R183" i="105"/>
  <c r="R182" i="105"/>
  <c r="Q180" i="105"/>
  <c r="P180" i="105"/>
  <c r="P179" i="105" s="1"/>
  <c r="O180" i="105"/>
  <c r="O179" i="105" s="1"/>
  <c r="N180" i="105"/>
  <c r="N179" i="105" s="1"/>
  <c r="M180" i="105"/>
  <c r="M179" i="105" s="1"/>
  <c r="L180" i="105"/>
  <c r="L179" i="105" s="1"/>
  <c r="K180" i="105"/>
  <c r="K179" i="105" s="1"/>
  <c r="J180" i="105"/>
  <c r="J179" i="105" s="1"/>
  <c r="Q179" i="105"/>
  <c r="R175" i="105"/>
  <c r="R174" i="105"/>
  <c r="R173" i="105"/>
  <c r="Q172" i="105"/>
  <c r="Q171" i="105" s="1"/>
  <c r="P172" i="105"/>
  <c r="P171" i="105" s="1"/>
  <c r="O172" i="105"/>
  <c r="O171" i="105" s="1"/>
  <c r="N172" i="105"/>
  <c r="N171" i="105" s="1"/>
  <c r="M172" i="105"/>
  <c r="M171" i="105" s="1"/>
  <c r="L172" i="105"/>
  <c r="L171" i="105" s="1"/>
  <c r="K172" i="105"/>
  <c r="K171" i="105" s="1"/>
  <c r="J172" i="105"/>
  <c r="J171" i="105" s="1"/>
  <c r="R170" i="105"/>
  <c r="R169" i="105"/>
  <c r="R168" i="105"/>
  <c r="Q167" i="105"/>
  <c r="P167" i="105"/>
  <c r="O167" i="105"/>
  <c r="N167" i="105"/>
  <c r="M167" i="105"/>
  <c r="L167" i="105"/>
  <c r="K167" i="105"/>
  <c r="J167" i="105"/>
  <c r="R166" i="105"/>
  <c r="R165" i="105"/>
  <c r="R164" i="105"/>
  <c r="Q163" i="105"/>
  <c r="P163" i="105"/>
  <c r="O163" i="105"/>
  <c r="N163" i="105"/>
  <c r="M163" i="105"/>
  <c r="L163" i="105"/>
  <c r="K163" i="105"/>
  <c r="J163" i="105"/>
  <c r="R162" i="105"/>
  <c r="R161" i="105"/>
  <c r="R160" i="105"/>
  <c r="Q159" i="105"/>
  <c r="P159" i="105"/>
  <c r="O159" i="105"/>
  <c r="N159" i="105"/>
  <c r="M159" i="105"/>
  <c r="L159" i="105"/>
  <c r="K159" i="105"/>
  <c r="J159" i="105"/>
  <c r="R158" i="105"/>
  <c r="R157" i="105"/>
  <c r="R156" i="105"/>
  <c r="Q155" i="105"/>
  <c r="P155" i="105"/>
  <c r="O155" i="105"/>
  <c r="N155" i="105"/>
  <c r="M155" i="105"/>
  <c r="L155" i="105"/>
  <c r="K155" i="105"/>
  <c r="J155" i="105"/>
  <c r="R150" i="105"/>
  <c r="R149" i="105"/>
  <c r="R148" i="105"/>
  <c r="R147" i="105"/>
  <c r="R146" i="105"/>
  <c r="Q145" i="105"/>
  <c r="P145" i="105"/>
  <c r="O145" i="105"/>
  <c r="N145" i="105"/>
  <c r="M145" i="105"/>
  <c r="L145" i="105"/>
  <c r="K145" i="105"/>
  <c r="J145" i="105"/>
  <c r="R144" i="105"/>
  <c r="R143" i="105"/>
  <c r="R142" i="105"/>
  <c r="R141" i="105"/>
  <c r="R140" i="105"/>
  <c r="Q139" i="105"/>
  <c r="P139" i="105"/>
  <c r="O139" i="105"/>
  <c r="N139" i="105"/>
  <c r="M139" i="105"/>
  <c r="L139" i="105"/>
  <c r="K139" i="105"/>
  <c r="J139" i="105"/>
  <c r="R138" i="105"/>
  <c r="R137" i="105"/>
  <c r="R136" i="105"/>
  <c r="R135" i="105"/>
  <c r="R134" i="105"/>
  <c r="Q133" i="105"/>
  <c r="P133" i="105"/>
  <c r="O133" i="105"/>
  <c r="N133" i="105"/>
  <c r="M133" i="105"/>
  <c r="L133" i="105"/>
  <c r="K133" i="105"/>
  <c r="J133" i="105"/>
  <c r="R131" i="105"/>
  <c r="R128" i="105" s="1"/>
  <c r="R127" i="105" s="1"/>
  <c r="R130" i="105"/>
  <c r="R129" i="105"/>
  <c r="Q128" i="105"/>
  <c r="Q127" i="105" s="1"/>
  <c r="P128" i="105"/>
  <c r="P127" i="105" s="1"/>
  <c r="O128" i="105"/>
  <c r="O127" i="105" s="1"/>
  <c r="N128" i="105"/>
  <c r="N127" i="105" s="1"/>
  <c r="M128" i="105"/>
  <c r="M127" i="105" s="1"/>
  <c r="L128" i="105"/>
  <c r="L127" i="105" s="1"/>
  <c r="K128" i="105"/>
  <c r="K127" i="105" s="1"/>
  <c r="J128" i="105"/>
  <c r="J127" i="105" s="1"/>
  <c r="R123" i="105"/>
  <c r="R122" i="105"/>
  <c r="R121" i="105"/>
  <c r="Q120" i="105"/>
  <c r="Q119" i="105" s="1"/>
  <c r="P120" i="105"/>
  <c r="P119" i="105" s="1"/>
  <c r="O120" i="105"/>
  <c r="O119" i="105" s="1"/>
  <c r="N120" i="105"/>
  <c r="N119" i="105" s="1"/>
  <c r="M120" i="105"/>
  <c r="M119" i="105" s="1"/>
  <c r="L120" i="105"/>
  <c r="L119" i="105" s="1"/>
  <c r="K120" i="105"/>
  <c r="K119" i="105" s="1"/>
  <c r="J120" i="105"/>
  <c r="J119" i="105" s="1"/>
  <c r="R118" i="105"/>
  <c r="R117" i="105"/>
  <c r="R116" i="105"/>
  <c r="Q115" i="105"/>
  <c r="P115" i="105"/>
  <c r="O115" i="105"/>
  <c r="N115" i="105"/>
  <c r="M115" i="105"/>
  <c r="L115" i="105"/>
  <c r="K115" i="105"/>
  <c r="J115" i="105"/>
  <c r="R114" i="105"/>
  <c r="R113" i="105"/>
  <c r="R112" i="105"/>
  <c r="Q111" i="105"/>
  <c r="P111" i="105"/>
  <c r="O111" i="105"/>
  <c r="N111" i="105"/>
  <c r="M111" i="105"/>
  <c r="L111" i="105"/>
  <c r="K111" i="105"/>
  <c r="J111" i="105"/>
  <c r="R106" i="105"/>
  <c r="R105" i="105"/>
  <c r="R104" i="105"/>
  <c r="Q103" i="105"/>
  <c r="Q102" i="105" s="1"/>
  <c r="P103" i="105"/>
  <c r="P102" i="105" s="1"/>
  <c r="O103" i="105"/>
  <c r="O102" i="105" s="1"/>
  <c r="N103" i="105"/>
  <c r="N102" i="105" s="1"/>
  <c r="M103" i="105"/>
  <c r="M102" i="105" s="1"/>
  <c r="L103" i="105"/>
  <c r="L102" i="105" s="1"/>
  <c r="K103" i="105"/>
  <c r="K102" i="105" s="1"/>
  <c r="J103" i="105"/>
  <c r="J102" i="105" s="1"/>
  <c r="R101" i="105"/>
  <c r="R100" i="105"/>
  <c r="R99" i="105"/>
  <c r="Q98" i="105"/>
  <c r="Q97" i="105" s="1"/>
  <c r="P98" i="105"/>
  <c r="P97" i="105" s="1"/>
  <c r="O98" i="105"/>
  <c r="O97" i="105" s="1"/>
  <c r="N98" i="105"/>
  <c r="N97" i="105" s="1"/>
  <c r="M98" i="105"/>
  <c r="M97" i="105" s="1"/>
  <c r="L98" i="105"/>
  <c r="L97" i="105" s="1"/>
  <c r="K98" i="105"/>
  <c r="K97" i="105" s="1"/>
  <c r="J98" i="105"/>
  <c r="J97" i="105" s="1"/>
  <c r="R96" i="105"/>
  <c r="R95" i="105"/>
  <c r="R94" i="105"/>
  <c r="Q93" i="105"/>
  <c r="Q92" i="105" s="1"/>
  <c r="P93" i="105"/>
  <c r="P92" i="105" s="1"/>
  <c r="O93" i="105"/>
  <c r="O92" i="105" s="1"/>
  <c r="N93" i="105"/>
  <c r="N92" i="105" s="1"/>
  <c r="M93" i="105"/>
  <c r="M92" i="105" s="1"/>
  <c r="L93" i="105"/>
  <c r="L92" i="105" s="1"/>
  <c r="K93" i="105"/>
  <c r="K92" i="105" s="1"/>
  <c r="J93" i="105"/>
  <c r="J92" i="105" s="1"/>
  <c r="R88" i="105"/>
  <c r="R87" i="105"/>
  <c r="R86" i="105"/>
  <c r="R85" i="105"/>
  <c r="R84" i="105"/>
  <c r="R83" i="105"/>
  <c r="Q82" i="105"/>
  <c r="Q81" i="105" s="1"/>
  <c r="P82" i="105"/>
  <c r="P81" i="105" s="1"/>
  <c r="O82" i="105"/>
  <c r="O81" i="105" s="1"/>
  <c r="N82" i="105"/>
  <c r="N81" i="105" s="1"/>
  <c r="M82" i="105"/>
  <c r="M81" i="105" s="1"/>
  <c r="L82" i="105"/>
  <c r="L81" i="105" s="1"/>
  <c r="K82" i="105"/>
  <c r="K81" i="105" s="1"/>
  <c r="J82" i="105"/>
  <c r="J81" i="105" s="1"/>
  <c r="R80" i="105"/>
  <c r="R79" i="105"/>
  <c r="R78" i="105"/>
  <c r="R77" i="105"/>
  <c r="R76" i="105"/>
  <c r="Q75" i="105"/>
  <c r="Q74" i="105" s="1"/>
  <c r="P75" i="105"/>
  <c r="P74" i="105" s="1"/>
  <c r="O75" i="105"/>
  <c r="O74" i="105" s="1"/>
  <c r="N75" i="105"/>
  <c r="N74" i="105" s="1"/>
  <c r="M75" i="105"/>
  <c r="M74" i="105" s="1"/>
  <c r="L75" i="105"/>
  <c r="L74" i="105" s="1"/>
  <c r="K75" i="105"/>
  <c r="K74" i="105" s="1"/>
  <c r="J75" i="105"/>
  <c r="J74" i="105" s="1"/>
  <c r="R70" i="105"/>
  <c r="R69" i="105"/>
  <c r="R68" i="105"/>
  <c r="Q67" i="105"/>
  <c r="P67" i="105"/>
  <c r="O67" i="105"/>
  <c r="N67" i="105"/>
  <c r="M67" i="105"/>
  <c r="L67" i="105"/>
  <c r="K67" i="105"/>
  <c r="J67" i="105"/>
  <c r="R66" i="105"/>
  <c r="R65" i="105"/>
  <c r="R64" i="105"/>
  <c r="Q63" i="105"/>
  <c r="P63" i="105"/>
  <c r="O63" i="105"/>
  <c r="N63" i="105"/>
  <c r="M63" i="105"/>
  <c r="L63" i="105"/>
  <c r="K63" i="105"/>
  <c r="J63" i="105"/>
  <c r="R61" i="105"/>
  <c r="R60" i="105"/>
  <c r="R59" i="105"/>
  <c r="Q58" i="105"/>
  <c r="Q57" i="105" s="1"/>
  <c r="P58" i="105"/>
  <c r="P57" i="105" s="1"/>
  <c r="O58" i="105"/>
  <c r="O57" i="105" s="1"/>
  <c r="N58" i="105"/>
  <c r="N57" i="105" s="1"/>
  <c r="M58" i="105"/>
  <c r="M57" i="105" s="1"/>
  <c r="L58" i="105"/>
  <c r="L57" i="105" s="1"/>
  <c r="K58" i="105"/>
  <c r="K57" i="105" s="1"/>
  <c r="J58" i="105"/>
  <c r="J57" i="105" s="1"/>
  <c r="R56" i="105"/>
  <c r="R55" i="105"/>
  <c r="R54" i="105"/>
  <c r="Q53" i="105"/>
  <c r="Q52" i="105" s="1"/>
  <c r="P53" i="105"/>
  <c r="P52" i="105" s="1"/>
  <c r="O53" i="105"/>
  <c r="O52" i="105" s="1"/>
  <c r="N53" i="105"/>
  <c r="N52" i="105" s="1"/>
  <c r="M53" i="105"/>
  <c r="M52" i="105" s="1"/>
  <c r="L53" i="105"/>
  <c r="L52" i="105" s="1"/>
  <c r="K53" i="105"/>
  <c r="K52" i="105" s="1"/>
  <c r="J53" i="105"/>
  <c r="J52" i="105" s="1"/>
  <c r="R50" i="105"/>
  <c r="R49" i="105"/>
  <c r="R48" i="105"/>
  <c r="Q47" i="105"/>
  <c r="Q46" i="105" s="1"/>
  <c r="P47" i="105"/>
  <c r="P46" i="105" s="1"/>
  <c r="O47" i="105"/>
  <c r="O46" i="105" s="1"/>
  <c r="N47" i="105"/>
  <c r="N46" i="105" s="1"/>
  <c r="M47" i="105"/>
  <c r="M46" i="105" s="1"/>
  <c r="L47" i="105"/>
  <c r="L46" i="105" s="1"/>
  <c r="K47" i="105"/>
  <c r="K46" i="105" s="1"/>
  <c r="J47" i="105"/>
  <c r="J46" i="105" s="1"/>
  <c r="R45" i="105"/>
  <c r="R44" i="105"/>
  <c r="R43" i="105"/>
  <c r="Q42" i="105"/>
  <c r="P42" i="105"/>
  <c r="O42" i="105"/>
  <c r="N42" i="105"/>
  <c r="M42" i="105"/>
  <c r="L42" i="105"/>
  <c r="K42" i="105"/>
  <c r="J42" i="105"/>
  <c r="R41" i="105"/>
  <c r="R40" i="105"/>
  <c r="R39" i="105"/>
  <c r="Q38" i="105"/>
  <c r="P38" i="105"/>
  <c r="O38" i="105"/>
  <c r="N38" i="105"/>
  <c r="M38" i="105"/>
  <c r="L38" i="105"/>
  <c r="K38" i="105"/>
  <c r="J38" i="105"/>
  <c r="R37" i="105"/>
  <c r="R36" i="105"/>
  <c r="R35" i="105"/>
  <c r="Q34" i="105"/>
  <c r="P34" i="105"/>
  <c r="O34" i="105"/>
  <c r="N34" i="105"/>
  <c r="M34" i="105"/>
  <c r="L34" i="105"/>
  <c r="K34" i="105"/>
  <c r="J34" i="105"/>
  <c r="R29" i="105"/>
  <c r="R28" i="105"/>
  <c r="R27" i="105"/>
  <c r="Q26" i="105"/>
  <c r="P26" i="105"/>
  <c r="O26" i="105"/>
  <c r="N26" i="105"/>
  <c r="M26" i="105"/>
  <c r="L26" i="105"/>
  <c r="K26" i="105"/>
  <c r="J26" i="105"/>
  <c r="R25" i="105"/>
  <c r="R24" i="105"/>
  <c r="R23" i="105"/>
  <c r="Q22" i="105"/>
  <c r="P22" i="105"/>
  <c r="O22" i="105"/>
  <c r="N22" i="105"/>
  <c r="M22" i="105"/>
  <c r="L22" i="105"/>
  <c r="K22" i="105"/>
  <c r="J22" i="105"/>
  <c r="R21" i="105"/>
  <c r="R20" i="105"/>
  <c r="R19" i="105"/>
  <c r="Q18" i="105"/>
  <c r="P18" i="105"/>
  <c r="O18" i="105"/>
  <c r="N18" i="105"/>
  <c r="M18" i="105"/>
  <c r="L18" i="105"/>
  <c r="K18" i="105"/>
  <c r="J18" i="105"/>
  <c r="R16" i="105"/>
  <c r="R15" i="105"/>
  <c r="R14" i="105"/>
  <c r="Q13" i="105"/>
  <c r="Q12" i="105" s="1"/>
  <c r="P13" i="105"/>
  <c r="P12" i="105" s="1"/>
  <c r="O13" i="105"/>
  <c r="O12" i="105" s="1"/>
  <c r="N13" i="105"/>
  <c r="N12" i="105" s="1"/>
  <c r="M13" i="105"/>
  <c r="M12" i="105" s="1"/>
  <c r="L13" i="105"/>
  <c r="L12" i="105" s="1"/>
  <c r="K13" i="105"/>
  <c r="K12" i="105" s="1"/>
  <c r="J13" i="105"/>
  <c r="J12" i="105" s="1"/>
  <c r="Q8" i="105"/>
  <c r="I257" i="105" s="1"/>
  <c r="P8" i="105"/>
  <c r="O8" i="105"/>
  <c r="N8" i="105"/>
  <c r="M8" i="105"/>
  <c r="L8" i="105"/>
  <c r="K8" i="105"/>
  <c r="J8" i="105"/>
  <c r="L8" i="23"/>
  <c r="M8" i="23"/>
  <c r="N8" i="23"/>
  <c r="O8" i="23"/>
  <c r="P8" i="23"/>
  <c r="Q8" i="23"/>
  <c r="J8" i="23"/>
  <c r="R224" i="29"/>
  <c r="R55" i="16"/>
  <c r="I256" i="105" l="1"/>
  <c r="Q132" i="105"/>
  <c r="R58" i="105"/>
  <c r="R57" i="105" s="1"/>
  <c r="O62" i="105"/>
  <c r="O51" i="105" s="1"/>
  <c r="N132" i="105"/>
  <c r="N126" i="105" s="1"/>
  <c r="N125" i="105" s="1"/>
  <c r="N124" i="105" s="1"/>
  <c r="M184" i="105"/>
  <c r="R8" i="105"/>
  <c r="O132" i="105"/>
  <c r="R103" i="105"/>
  <c r="R102" i="105" s="1"/>
  <c r="R163" i="105"/>
  <c r="R34" i="105"/>
  <c r="R180" i="105"/>
  <c r="R179" i="105" s="1"/>
  <c r="K184" i="105"/>
  <c r="K178" i="105" s="1"/>
  <c r="K177" i="105" s="1"/>
  <c r="K176" i="105" s="1"/>
  <c r="P184" i="105"/>
  <c r="P178" i="105" s="1"/>
  <c r="P177" i="105" s="1"/>
  <c r="P176" i="105" s="1"/>
  <c r="R67" i="105"/>
  <c r="L73" i="105"/>
  <c r="L72" i="105" s="1"/>
  <c r="L71" i="105" s="1"/>
  <c r="J184" i="105"/>
  <c r="J178" i="105" s="1"/>
  <c r="J177" i="105" s="1"/>
  <c r="J176" i="105" s="1"/>
  <c r="R185" i="105"/>
  <c r="O184" i="105"/>
  <c r="O178" i="105" s="1"/>
  <c r="O177" i="105" s="1"/>
  <c r="O176" i="105" s="1"/>
  <c r="L62" i="105"/>
  <c r="Q62" i="105"/>
  <c r="Q51" i="105" s="1"/>
  <c r="Q31" i="105" s="1"/>
  <c r="Q30" i="105" s="1"/>
  <c r="K73" i="105"/>
  <c r="K72" i="105" s="1"/>
  <c r="K71" i="105" s="1"/>
  <c r="R155" i="105"/>
  <c r="R189" i="105"/>
  <c r="L178" i="105"/>
  <c r="L177" i="105" s="1"/>
  <c r="L176" i="105" s="1"/>
  <c r="M33" i="105"/>
  <c r="M32" i="105" s="1"/>
  <c r="J73" i="105"/>
  <c r="J72" i="105" s="1"/>
  <c r="J71" i="105" s="1"/>
  <c r="Q33" i="105"/>
  <c r="Q32" i="105" s="1"/>
  <c r="M62" i="105"/>
  <c r="M51" i="105" s="1"/>
  <c r="J62" i="105"/>
  <c r="J51" i="105" s="1"/>
  <c r="R159" i="105"/>
  <c r="P73" i="105"/>
  <c r="P72" i="105" s="1"/>
  <c r="P71" i="105" s="1"/>
  <c r="K154" i="105"/>
  <c r="K153" i="105" s="1"/>
  <c r="K152" i="105" s="1"/>
  <c r="K151" i="105" s="1"/>
  <c r="Q17" i="105"/>
  <c r="Q11" i="105" s="1"/>
  <c r="Q10" i="105" s="1"/>
  <c r="Q9" i="105" s="1"/>
  <c r="R42" i="105"/>
  <c r="N62" i="105"/>
  <c r="N51" i="105" s="1"/>
  <c r="M132" i="105"/>
  <c r="M126" i="105" s="1"/>
  <c r="M125" i="105" s="1"/>
  <c r="M124" i="105" s="1"/>
  <c r="R13" i="105"/>
  <c r="R12" i="105" s="1"/>
  <c r="M73" i="105"/>
  <c r="M72" i="105" s="1"/>
  <c r="M71" i="105" s="1"/>
  <c r="O126" i="105"/>
  <c r="O125" i="105" s="1"/>
  <c r="O124" i="105" s="1"/>
  <c r="P154" i="105"/>
  <c r="P153" i="105" s="1"/>
  <c r="P152" i="105" s="1"/>
  <c r="P151" i="105" s="1"/>
  <c r="N33" i="105"/>
  <c r="N32" i="105" s="1"/>
  <c r="R47" i="105"/>
  <c r="R46" i="105" s="1"/>
  <c r="Q154" i="105"/>
  <c r="Q153" i="105" s="1"/>
  <c r="Q152" i="105" s="1"/>
  <c r="Q151" i="105" s="1"/>
  <c r="M154" i="105"/>
  <c r="M153" i="105" s="1"/>
  <c r="M152" i="105" s="1"/>
  <c r="M151" i="105" s="1"/>
  <c r="N184" i="105"/>
  <c r="N178" i="105" s="1"/>
  <c r="N177" i="105" s="1"/>
  <c r="N176" i="105" s="1"/>
  <c r="R115" i="105"/>
  <c r="M17" i="105"/>
  <c r="M11" i="105" s="1"/>
  <c r="M10" i="105" s="1"/>
  <c r="M9" i="105" s="1"/>
  <c r="J33" i="105"/>
  <c r="J32" i="105" s="1"/>
  <c r="O33" i="105"/>
  <c r="O32" i="105" s="1"/>
  <c r="J154" i="105"/>
  <c r="J153" i="105" s="1"/>
  <c r="J152" i="105" s="1"/>
  <c r="J151" i="105" s="1"/>
  <c r="K17" i="105"/>
  <c r="K11" i="105" s="1"/>
  <c r="K10" i="105" s="1"/>
  <c r="K9" i="105" s="1"/>
  <c r="R98" i="105"/>
  <c r="R97" i="105" s="1"/>
  <c r="J110" i="105"/>
  <c r="J109" i="105" s="1"/>
  <c r="J108" i="105" s="1"/>
  <c r="J107" i="105" s="1"/>
  <c r="R111" i="105"/>
  <c r="R38" i="105"/>
  <c r="J17" i="105"/>
  <c r="J11" i="105" s="1"/>
  <c r="J10" i="105" s="1"/>
  <c r="J9" i="105" s="1"/>
  <c r="R139" i="105"/>
  <c r="K62" i="105"/>
  <c r="K51" i="105" s="1"/>
  <c r="P62" i="105"/>
  <c r="P51" i="105" s="1"/>
  <c r="R82" i="105"/>
  <c r="R81" i="105" s="1"/>
  <c r="K110" i="105"/>
  <c r="K109" i="105" s="1"/>
  <c r="K108" i="105" s="1"/>
  <c r="K107" i="105" s="1"/>
  <c r="R145" i="105"/>
  <c r="R172" i="105"/>
  <c r="R171" i="105" s="1"/>
  <c r="N73" i="105"/>
  <c r="N72" i="105" s="1"/>
  <c r="N71" i="105" s="1"/>
  <c r="L91" i="105"/>
  <c r="L90" i="105" s="1"/>
  <c r="L89" i="105" s="1"/>
  <c r="K91" i="105"/>
  <c r="K90" i="105" s="1"/>
  <c r="K89" i="105" s="1"/>
  <c r="R22" i="105"/>
  <c r="O110" i="105"/>
  <c r="O109" i="105" s="1"/>
  <c r="O108" i="105" s="1"/>
  <c r="O107" i="105" s="1"/>
  <c r="L33" i="105"/>
  <c r="L32" i="105" s="1"/>
  <c r="J132" i="105"/>
  <c r="J126" i="105" s="1"/>
  <c r="J125" i="105" s="1"/>
  <c r="J124" i="105" s="1"/>
  <c r="R18" i="105"/>
  <c r="O17" i="105"/>
  <c r="O11" i="105" s="1"/>
  <c r="O10" i="105" s="1"/>
  <c r="O9" i="105" s="1"/>
  <c r="Q73" i="105"/>
  <c r="Q72" i="105" s="1"/>
  <c r="Q71" i="105" s="1"/>
  <c r="Q91" i="105"/>
  <c r="Q90" i="105" s="1"/>
  <c r="Q89" i="105" s="1"/>
  <c r="O91" i="105"/>
  <c r="O90" i="105" s="1"/>
  <c r="O89" i="105" s="1"/>
  <c r="L110" i="105"/>
  <c r="L109" i="105" s="1"/>
  <c r="L108" i="105" s="1"/>
  <c r="L107" i="105" s="1"/>
  <c r="Q110" i="105"/>
  <c r="Q109" i="105" s="1"/>
  <c r="Q108" i="105" s="1"/>
  <c r="Q107" i="105" s="1"/>
  <c r="P132" i="105"/>
  <c r="P126" i="105" s="1"/>
  <c r="P125" i="105" s="1"/>
  <c r="P124" i="105" s="1"/>
  <c r="K132" i="105"/>
  <c r="K126" i="105" s="1"/>
  <c r="K125" i="105" s="1"/>
  <c r="K124" i="105" s="1"/>
  <c r="R167" i="105"/>
  <c r="M91" i="105"/>
  <c r="M90" i="105" s="1"/>
  <c r="M89" i="105" s="1"/>
  <c r="K33" i="105"/>
  <c r="K32" i="105" s="1"/>
  <c r="N17" i="105"/>
  <c r="N11" i="105" s="1"/>
  <c r="N10" i="105" s="1"/>
  <c r="N9" i="105" s="1"/>
  <c r="R26" i="105"/>
  <c r="P91" i="105"/>
  <c r="P90" i="105" s="1"/>
  <c r="P89" i="105" s="1"/>
  <c r="P110" i="105"/>
  <c r="P109" i="105" s="1"/>
  <c r="P108" i="105" s="1"/>
  <c r="P107" i="105" s="1"/>
  <c r="R75" i="105"/>
  <c r="R74" i="105" s="1"/>
  <c r="J91" i="105"/>
  <c r="J90" i="105" s="1"/>
  <c r="J89" i="105" s="1"/>
  <c r="M110" i="105"/>
  <c r="M109" i="105" s="1"/>
  <c r="M108" i="105" s="1"/>
  <c r="M107" i="105" s="1"/>
  <c r="N154" i="105"/>
  <c r="N153" i="105" s="1"/>
  <c r="N152" i="105" s="1"/>
  <c r="N151" i="105" s="1"/>
  <c r="L17" i="105"/>
  <c r="L11" i="105" s="1"/>
  <c r="L10" i="105" s="1"/>
  <c r="L9" i="105" s="1"/>
  <c r="R53" i="105"/>
  <c r="R52" i="105" s="1"/>
  <c r="R63" i="105"/>
  <c r="O73" i="105"/>
  <c r="O72" i="105" s="1"/>
  <c r="O71" i="105" s="1"/>
  <c r="R93" i="105"/>
  <c r="R92" i="105" s="1"/>
  <c r="N110" i="105"/>
  <c r="N109" i="105" s="1"/>
  <c r="N108" i="105" s="1"/>
  <c r="N107" i="105" s="1"/>
  <c r="R120" i="105"/>
  <c r="R119" i="105" s="1"/>
  <c r="Q126" i="105"/>
  <c r="Q125" i="105" s="1"/>
  <c r="Q124" i="105" s="1"/>
  <c r="M178" i="105"/>
  <c r="M177" i="105" s="1"/>
  <c r="M176" i="105" s="1"/>
  <c r="N91" i="105"/>
  <c r="N90" i="105" s="1"/>
  <c r="N89" i="105" s="1"/>
  <c r="P17" i="105"/>
  <c r="P11" i="105" s="1"/>
  <c r="P10" i="105" s="1"/>
  <c r="P9" i="105" s="1"/>
  <c r="O154" i="105"/>
  <c r="O153" i="105" s="1"/>
  <c r="O152" i="105" s="1"/>
  <c r="O151" i="105" s="1"/>
  <c r="P33" i="105"/>
  <c r="P32" i="105" s="1"/>
  <c r="L51" i="105"/>
  <c r="L132" i="105"/>
  <c r="L126" i="105" s="1"/>
  <c r="L125" i="105" s="1"/>
  <c r="L124" i="105" s="1"/>
  <c r="R133" i="105"/>
  <c r="L154" i="105"/>
  <c r="L153" i="105" s="1"/>
  <c r="L152" i="105" s="1"/>
  <c r="L151" i="105" s="1"/>
  <c r="Q184" i="105"/>
  <c r="Q178" i="105" s="1"/>
  <c r="Q177" i="105" s="1"/>
  <c r="Q176" i="105" s="1"/>
  <c r="R33" i="105" l="1"/>
  <c r="R62" i="105"/>
  <c r="R51" i="105" s="1"/>
  <c r="R110" i="105"/>
  <c r="R91" i="105"/>
  <c r="R90" i="105" s="1"/>
  <c r="R89" i="105" s="1"/>
  <c r="R32" i="105"/>
  <c r="R73" i="105"/>
  <c r="R72" i="105" s="1"/>
  <c r="R71" i="105" s="1"/>
  <c r="R184" i="105"/>
  <c r="R178" i="105" s="1"/>
  <c r="R177" i="105" s="1"/>
  <c r="R176" i="105" s="1"/>
  <c r="R109" i="105"/>
  <c r="R108" i="105" s="1"/>
  <c r="R107" i="105" s="1"/>
  <c r="M31" i="105"/>
  <c r="M30" i="105" s="1"/>
  <c r="R154" i="105"/>
  <c r="R153" i="105" s="1"/>
  <c r="R152" i="105" s="1"/>
  <c r="R151" i="105" s="1"/>
  <c r="L31" i="105"/>
  <c r="L30" i="105" s="1"/>
  <c r="R17" i="105"/>
  <c r="R11" i="105" s="1"/>
  <c r="R10" i="105" s="1"/>
  <c r="R9" i="105" s="1"/>
  <c r="O31" i="105"/>
  <c r="O30" i="105" s="1"/>
  <c r="P31" i="105"/>
  <c r="P30" i="105" s="1"/>
  <c r="N31" i="105"/>
  <c r="N30" i="105" s="1"/>
  <c r="K31" i="105"/>
  <c r="K30" i="105" s="1"/>
  <c r="R132" i="105"/>
  <c r="R126" i="105" s="1"/>
  <c r="R125" i="105" s="1"/>
  <c r="R124" i="105" s="1"/>
  <c r="J31" i="105"/>
  <c r="J30" i="105" s="1"/>
  <c r="R31" i="105" l="1"/>
  <c r="R30" i="105" s="1"/>
  <c r="R170" i="20"/>
  <c r="R169" i="20"/>
  <c r="R168" i="20"/>
  <c r="R167" i="20"/>
  <c r="R166" i="20"/>
  <c r="I232" i="96"/>
  <c r="K8" i="9" l="1"/>
  <c r="I234" i="9" s="1"/>
  <c r="L8" i="9"/>
  <c r="I235" i="9" s="1"/>
  <c r="M8" i="9"/>
  <c r="I236" i="9" s="1"/>
  <c r="N8" i="9"/>
  <c r="O8" i="9"/>
  <c r="P8" i="9"/>
  <c r="Q8" i="9"/>
  <c r="J8" i="9"/>
  <c r="I228" i="44"/>
  <c r="I227" i="44"/>
  <c r="I233" i="9" l="1"/>
  <c r="K182" i="13"/>
  <c r="K181" i="13" s="1"/>
  <c r="L182" i="13"/>
  <c r="L181" i="13" s="1"/>
  <c r="M182" i="13"/>
  <c r="M181" i="13" s="1"/>
  <c r="N182" i="13"/>
  <c r="N181" i="13" s="1"/>
  <c r="O182" i="13"/>
  <c r="O181" i="13" s="1"/>
  <c r="P182" i="13"/>
  <c r="P181" i="13" s="1"/>
  <c r="Q182" i="13"/>
  <c r="Q181" i="13" s="1"/>
  <c r="R184" i="13"/>
  <c r="R185" i="13"/>
  <c r="K187" i="13"/>
  <c r="L187" i="13"/>
  <c r="M187" i="13"/>
  <c r="N187" i="13"/>
  <c r="O187" i="13"/>
  <c r="P187" i="13"/>
  <c r="Q187" i="13"/>
  <c r="R188" i="13"/>
  <c r="R189" i="13"/>
  <c r="R190" i="13"/>
  <c r="K191" i="13"/>
  <c r="L191" i="13"/>
  <c r="M191" i="13"/>
  <c r="N191" i="13"/>
  <c r="O191" i="13"/>
  <c r="P191" i="13"/>
  <c r="Q191" i="13"/>
  <c r="R192" i="13"/>
  <c r="R193" i="13"/>
  <c r="R194" i="13"/>
  <c r="R182" i="13" l="1"/>
  <c r="R181" i="13" s="1"/>
  <c r="R191" i="13"/>
  <c r="L186" i="13"/>
  <c r="L180" i="13" s="1"/>
  <c r="L179" i="13" s="1"/>
  <c r="L178" i="13" s="1"/>
  <c r="K186" i="13"/>
  <c r="K180" i="13" s="1"/>
  <c r="K179" i="13" s="1"/>
  <c r="K178" i="13" s="1"/>
  <c r="R187" i="13"/>
  <c r="Q186" i="13"/>
  <c r="Q180" i="13" s="1"/>
  <c r="Q179" i="13" s="1"/>
  <c r="Q178" i="13" s="1"/>
  <c r="P186" i="13"/>
  <c r="P180" i="13" s="1"/>
  <c r="P179" i="13" s="1"/>
  <c r="P178" i="13" s="1"/>
  <c r="O186" i="13"/>
  <c r="O180" i="13" s="1"/>
  <c r="O179" i="13" s="1"/>
  <c r="O178" i="13" s="1"/>
  <c r="N186" i="13"/>
  <c r="N180" i="13" s="1"/>
  <c r="N179" i="13" s="1"/>
  <c r="N178" i="13" s="1"/>
  <c r="M186" i="13"/>
  <c r="M180" i="13" s="1"/>
  <c r="M179" i="13" s="1"/>
  <c r="M178" i="13" s="1"/>
  <c r="R187" i="7"/>
  <c r="R186" i="13" l="1"/>
  <c r="R180" i="13" s="1"/>
  <c r="R179" i="13" s="1"/>
  <c r="R178" i="13" s="1"/>
  <c r="J8" i="22" l="1"/>
  <c r="K8" i="22"/>
  <c r="I226" i="22" s="1"/>
  <c r="L8" i="22"/>
  <c r="I227" i="22" s="1"/>
  <c r="M8" i="22"/>
  <c r="I228" i="22" s="1"/>
  <c r="N8" i="22"/>
  <c r="O8" i="22"/>
  <c r="P8" i="22"/>
  <c r="Q8" i="22"/>
  <c r="I232" i="23"/>
  <c r="I233" i="23"/>
  <c r="I234" i="23"/>
  <c r="J8" i="14"/>
  <c r="K8" i="14"/>
  <c r="L8" i="14"/>
  <c r="I231" i="14" s="1"/>
  <c r="M8" i="14"/>
  <c r="I230" i="14" s="1"/>
  <c r="I229" i="14" s="1"/>
  <c r="N8" i="14"/>
  <c r="O8" i="14"/>
  <c r="P8" i="14"/>
  <c r="I233" i="14" s="1"/>
  <c r="I232" i="14" s="1"/>
  <c r="J8" i="33"/>
  <c r="K8" i="33"/>
  <c r="I231" i="33" s="1"/>
  <c r="L8" i="33"/>
  <c r="I232" i="33" s="1"/>
  <c r="M8" i="33"/>
  <c r="I233" i="33" s="1"/>
  <c r="N8" i="33"/>
  <c r="O8" i="33"/>
  <c r="P8" i="33"/>
  <c r="Q8" i="33"/>
  <c r="R186" i="10"/>
  <c r="J8" i="30"/>
  <c r="K8" i="30"/>
  <c r="I228" i="30" s="1"/>
  <c r="L8" i="30"/>
  <c r="I229" i="30" s="1"/>
  <c r="M8" i="30"/>
  <c r="I230" i="30" s="1"/>
  <c r="N8" i="30"/>
  <c r="O8" i="30"/>
  <c r="P8" i="30"/>
  <c r="Q8" i="30"/>
  <c r="J8" i="45"/>
  <c r="K8" i="45"/>
  <c r="I238" i="45" s="1"/>
  <c r="L8" i="45"/>
  <c r="I239" i="45" s="1"/>
  <c r="M8" i="45"/>
  <c r="I240" i="45" s="1"/>
  <c r="N8" i="45"/>
  <c r="O8" i="45"/>
  <c r="P8" i="45"/>
  <c r="I242" i="45" s="1"/>
  <c r="I241" i="45" s="1"/>
  <c r="Q8" i="45"/>
  <c r="J8" i="13"/>
  <c r="J8" i="8"/>
  <c r="I237" i="8"/>
  <c r="L8" i="8"/>
  <c r="I238" i="8" s="1"/>
  <c r="M8" i="8"/>
  <c r="I239" i="8" s="1"/>
  <c r="N8" i="8"/>
  <c r="O8" i="8"/>
  <c r="P8" i="8"/>
  <c r="Q8" i="8"/>
  <c r="R231" i="8"/>
  <c r="R230" i="8"/>
  <c r="R224" i="13"/>
  <c r="R225" i="13"/>
  <c r="R226" i="13"/>
  <c r="R227" i="13"/>
  <c r="R228" i="13"/>
  <c r="R186" i="7"/>
  <c r="I236" i="8" l="1"/>
  <c r="I227" i="30"/>
  <c r="I230" i="33"/>
  <c r="I225" i="22"/>
  <c r="I231" i="23"/>
  <c r="I237" i="45"/>
  <c r="R228" i="9"/>
  <c r="R223" i="30"/>
  <c r="R231" i="45"/>
  <c r="R232" i="45"/>
  <c r="R233" i="45"/>
  <c r="R229" i="45"/>
  <c r="R196" i="45"/>
  <c r="R197" i="45"/>
  <c r="R198" i="45"/>
  <c r="R199" i="45"/>
  <c r="R195" i="45"/>
  <c r="R187" i="45"/>
  <c r="R188" i="45"/>
  <c r="R189" i="45"/>
  <c r="R190" i="45"/>
  <c r="R186" i="45"/>
  <c r="R230" i="45"/>
  <c r="R192" i="45"/>
  <c r="R185" i="45"/>
  <c r="R184" i="45"/>
  <c r="R194" i="45"/>
  <c r="R191" i="45"/>
  <c r="R8" i="45" l="1"/>
  <c r="K132" i="18"/>
  <c r="L132" i="18"/>
  <c r="M132" i="18"/>
  <c r="N132" i="18"/>
  <c r="O132" i="18"/>
  <c r="P132" i="18"/>
  <c r="Q132" i="18"/>
  <c r="J132" i="18"/>
  <c r="R247" i="99" l="1"/>
  <c r="R245" i="99"/>
  <c r="R208" i="99"/>
  <c r="R207" i="99"/>
  <c r="R206" i="99"/>
  <c r="Q205" i="99"/>
  <c r="P205" i="99"/>
  <c r="O205" i="99"/>
  <c r="N205" i="99"/>
  <c r="M205" i="99"/>
  <c r="L205" i="99"/>
  <c r="K205" i="99"/>
  <c r="J205" i="99"/>
  <c r="R204" i="99"/>
  <c r="R203" i="99"/>
  <c r="R202" i="99"/>
  <c r="Q201" i="99"/>
  <c r="P201" i="99"/>
  <c r="O201" i="99"/>
  <c r="N201" i="99"/>
  <c r="M201" i="99"/>
  <c r="L201" i="99"/>
  <c r="L200" i="99" s="1"/>
  <c r="K201" i="99"/>
  <c r="J201" i="99"/>
  <c r="R199" i="99"/>
  <c r="R198" i="99"/>
  <c r="Q196" i="99"/>
  <c r="Q195" i="99" s="1"/>
  <c r="P196" i="99"/>
  <c r="P195" i="99" s="1"/>
  <c r="O196" i="99"/>
  <c r="O195" i="99" s="1"/>
  <c r="N196" i="99"/>
  <c r="N195" i="99" s="1"/>
  <c r="M196" i="99"/>
  <c r="M195" i="99" s="1"/>
  <c r="L196" i="99"/>
  <c r="L195" i="99" s="1"/>
  <c r="K196" i="99"/>
  <c r="K195" i="99" s="1"/>
  <c r="J196" i="99"/>
  <c r="J195" i="99" s="1"/>
  <c r="R191" i="99"/>
  <c r="R190" i="99"/>
  <c r="R189" i="99"/>
  <c r="Q188" i="99"/>
  <c r="P188" i="99"/>
  <c r="P187" i="99" s="1"/>
  <c r="O188" i="99"/>
  <c r="O187" i="99" s="1"/>
  <c r="N188" i="99"/>
  <c r="N187" i="99" s="1"/>
  <c r="M188" i="99"/>
  <c r="M187" i="99" s="1"/>
  <c r="L188" i="99"/>
  <c r="L187" i="99" s="1"/>
  <c r="K188" i="99"/>
  <c r="K187" i="99" s="1"/>
  <c r="J188" i="99"/>
  <c r="J187" i="99" s="1"/>
  <c r="Q187" i="99"/>
  <c r="R186" i="99"/>
  <c r="R185" i="99"/>
  <c r="R184" i="99"/>
  <c r="Q183" i="99"/>
  <c r="P183" i="99"/>
  <c r="O183" i="99"/>
  <c r="N183" i="99"/>
  <c r="M183" i="99"/>
  <c r="L183" i="99"/>
  <c r="K183" i="99"/>
  <c r="J183" i="99"/>
  <c r="R182" i="99"/>
  <c r="R181" i="99"/>
  <c r="R180" i="99"/>
  <c r="Q179" i="99"/>
  <c r="P179" i="99"/>
  <c r="O179" i="99"/>
  <c r="N179" i="99"/>
  <c r="M179" i="99"/>
  <c r="L179" i="99"/>
  <c r="K179" i="99"/>
  <c r="J179" i="99"/>
  <c r="R178" i="99"/>
  <c r="R177" i="99"/>
  <c r="R176" i="99"/>
  <c r="Q175" i="99"/>
  <c r="P175" i="99"/>
  <c r="O175" i="99"/>
  <c r="N175" i="99"/>
  <c r="M175" i="99"/>
  <c r="L175" i="99"/>
  <c r="K175" i="99"/>
  <c r="J175" i="99"/>
  <c r="R174" i="99"/>
  <c r="R173" i="99"/>
  <c r="R172" i="99"/>
  <c r="Q171" i="99"/>
  <c r="P171" i="99"/>
  <c r="O171" i="99"/>
  <c r="N171" i="99"/>
  <c r="M171" i="99"/>
  <c r="L171" i="99"/>
  <c r="K171" i="99"/>
  <c r="J171" i="99"/>
  <c r="R166" i="99"/>
  <c r="R165" i="99"/>
  <c r="R164" i="99"/>
  <c r="R246" i="99"/>
  <c r="R145" i="99"/>
  <c r="R144" i="99"/>
  <c r="R132" i="99"/>
  <c r="R124" i="99"/>
  <c r="R123" i="99"/>
  <c r="R122" i="99"/>
  <c r="Q121" i="99"/>
  <c r="Q120" i="99" s="1"/>
  <c r="P121" i="99"/>
  <c r="P120" i="99" s="1"/>
  <c r="O121" i="99"/>
  <c r="O120" i="99" s="1"/>
  <c r="N121" i="99"/>
  <c r="N120" i="99" s="1"/>
  <c r="M121" i="99"/>
  <c r="M120" i="99" s="1"/>
  <c r="L121" i="99"/>
  <c r="L120" i="99" s="1"/>
  <c r="K121" i="99"/>
  <c r="K120" i="99" s="1"/>
  <c r="J121" i="99"/>
  <c r="J120" i="99" s="1"/>
  <c r="R119" i="99"/>
  <c r="R118" i="99"/>
  <c r="R117" i="99"/>
  <c r="Q116" i="99"/>
  <c r="P116" i="99"/>
  <c r="O116" i="99"/>
  <c r="N116" i="99"/>
  <c r="M116" i="99"/>
  <c r="L116" i="99"/>
  <c r="K116" i="99"/>
  <c r="J116" i="99"/>
  <c r="R115" i="99"/>
  <c r="R114" i="99"/>
  <c r="R113" i="99"/>
  <c r="Q112" i="99"/>
  <c r="P112" i="99"/>
  <c r="O112" i="99"/>
  <c r="N112" i="99"/>
  <c r="M112" i="99"/>
  <c r="L112" i="99"/>
  <c r="K112" i="99"/>
  <c r="J112" i="99"/>
  <c r="R107" i="99"/>
  <c r="R106" i="99"/>
  <c r="R105" i="99"/>
  <c r="Q104" i="99"/>
  <c r="Q103" i="99" s="1"/>
  <c r="P104" i="99"/>
  <c r="P103" i="99" s="1"/>
  <c r="O104" i="99"/>
  <c r="O103" i="99" s="1"/>
  <c r="N104" i="99"/>
  <c r="N103" i="99" s="1"/>
  <c r="M104" i="99"/>
  <c r="M103" i="99" s="1"/>
  <c r="L104" i="99"/>
  <c r="L103" i="99" s="1"/>
  <c r="K104" i="99"/>
  <c r="K103" i="99" s="1"/>
  <c r="J104" i="99"/>
  <c r="J103" i="99" s="1"/>
  <c r="R102" i="99"/>
  <c r="R101" i="99"/>
  <c r="R100" i="99"/>
  <c r="Q99" i="99"/>
  <c r="Q98" i="99" s="1"/>
  <c r="P99" i="99"/>
  <c r="P98" i="99" s="1"/>
  <c r="O99" i="99"/>
  <c r="O98" i="99" s="1"/>
  <c r="N99" i="99"/>
  <c r="N98" i="99" s="1"/>
  <c r="M99" i="99"/>
  <c r="M98" i="99" s="1"/>
  <c r="L99" i="99"/>
  <c r="L98" i="99" s="1"/>
  <c r="K99" i="99"/>
  <c r="K98" i="99" s="1"/>
  <c r="J99" i="99"/>
  <c r="J98" i="99" s="1"/>
  <c r="R97" i="99"/>
  <c r="R96" i="99"/>
  <c r="R95" i="99"/>
  <c r="Q94" i="99"/>
  <c r="Q93" i="99" s="1"/>
  <c r="P94" i="99"/>
  <c r="P93" i="99" s="1"/>
  <c r="O94" i="99"/>
  <c r="O93" i="99" s="1"/>
  <c r="N94" i="99"/>
  <c r="N93" i="99" s="1"/>
  <c r="M94" i="99"/>
  <c r="M93" i="99" s="1"/>
  <c r="L94" i="99"/>
  <c r="L93" i="99" s="1"/>
  <c r="K94" i="99"/>
  <c r="K93" i="99" s="1"/>
  <c r="J94" i="99"/>
  <c r="J93" i="99" s="1"/>
  <c r="R89" i="99"/>
  <c r="R88" i="99"/>
  <c r="R87" i="99"/>
  <c r="R86" i="99"/>
  <c r="R85" i="99"/>
  <c r="R84" i="99"/>
  <c r="Q83" i="99"/>
  <c r="Q82" i="99" s="1"/>
  <c r="P83" i="99"/>
  <c r="P82" i="99" s="1"/>
  <c r="O83" i="99"/>
  <c r="O82" i="99" s="1"/>
  <c r="N83" i="99"/>
  <c r="N82" i="99" s="1"/>
  <c r="M83" i="99"/>
  <c r="M82" i="99" s="1"/>
  <c r="L83" i="99"/>
  <c r="L82" i="99" s="1"/>
  <c r="K83" i="99"/>
  <c r="J83" i="99"/>
  <c r="J82" i="99" s="1"/>
  <c r="K82" i="99"/>
  <c r="R81" i="99"/>
  <c r="R80" i="99"/>
  <c r="R79" i="99"/>
  <c r="R78" i="99"/>
  <c r="R77" i="99"/>
  <c r="Q76" i="99"/>
  <c r="Q75" i="99" s="1"/>
  <c r="P76" i="99"/>
  <c r="P75" i="99" s="1"/>
  <c r="O76" i="99"/>
  <c r="O75" i="99" s="1"/>
  <c r="N76" i="99"/>
  <c r="N75" i="99" s="1"/>
  <c r="M76" i="99"/>
  <c r="M75" i="99" s="1"/>
  <c r="L76" i="99"/>
  <c r="L75" i="99" s="1"/>
  <c r="K76" i="99"/>
  <c r="K75" i="99" s="1"/>
  <c r="J76" i="99"/>
  <c r="J75" i="99" s="1"/>
  <c r="R71" i="99"/>
  <c r="R70" i="99"/>
  <c r="R69" i="99"/>
  <c r="Q68" i="99"/>
  <c r="P68" i="99"/>
  <c r="O68" i="99"/>
  <c r="N68" i="99"/>
  <c r="M68" i="99"/>
  <c r="L68" i="99"/>
  <c r="K68" i="99"/>
  <c r="J68" i="99"/>
  <c r="R67" i="99"/>
  <c r="R61" i="99" s="1"/>
  <c r="Q61" i="99"/>
  <c r="P61" i="99"/>
  <c r="O61" i="99"/>
  <c r="N61" i="99"/>
  <c r="M61" i="99"/>
  <c r="L61" i="99"/>
  <c r="K61" i="99"/>
  <c r="J61" i="99"/>
  <c r="R58" i="99"/>
  <c r="R57" i="99" s="1"/>
  <c r="Q58" i="99"/>
  <c r="Q57" i="99" s="1"/>
  <c r="P58" i="99"/>
  <c r="P57" i="99" s="1"/>
  <c r="O58" i="99"/>
  <c r="O57" i="99" s="1"/>
  <c r="N58" i="99"/>
  <c r="N57" i="99" s="1"/>
  <c r="M58" i="99"/>
  <c r="M57" i="99" s="1"/>
  <c r="L58" i="99"/>
  <c r="L57" i="99" s="1"/>
  <c r="K58" i="99"/>
  <c r="K57" i="99" s="1"/>
  <c r="J58" i="99"/>
  <c r="J57" i="99" s="1"/>
  <c r="R56" i="99"/>
  <c r="R55" i="99"/>
  <c r="R54" i="99"/>
  <c r="Q53" i="99"/>
  <c r="Q52" i="99" s="1"/>
  <c r="P53" i="99"/>
  <c r="P52" i="99" s="1"/>
  <c r="O53" i="99"/>
  <c r="O52" i="99" s="1"/>
  <c r="N53" i="99"/>
  <c r="N52" i="99" s="1"/>
  <c r="M53" i="99"/>
  <c r="M52" i="99" s="1"/>
  <c r="L53" i="99"/>
  <c r="L52" i="99" s="1"/>
  <c r="K53" i="99"/>
  <c r="K52" i="99" s="1"/>
  <c r="J53" i="99"/>
  <c r="J52" i="99" s="1"/>
  <c r="R50" i="99"/>
  <c r="R49" i="99"/>
  <c r="R48" i="99"/>
  <c r="Q47" i="99"/>
  <c r="Q46" i="99" s="1"/>
  <c r="P47" i="99"/>
  <c r="P46" i="99" s="1"/>
  <c r="O47" i="99"/>
  <c r="O46" i="99" s="1"/>
  <c r="N47" i="99"/>
  <c r="N46" i="99" s="1"/>
  <c r="M47" i="99"/>
  <c r="M46" i="99" s="1"/>
  <c r="L47" i="99"/>
  <c r="L46" i="99" s="1"/>
  <c r="K47" i="99"/>
  <c r="K46" i="99" s="1"/>
  <c r="J47" i="99"/>
  <c r="J46" i="99" s="1"/>
  <c r="R45" i="99"/>
  <c r="R44" i="99"/>
  <c r="R43" i="99"/>
  <c r="Q42" i="99"/>
  <c r="P42" i="99"/>
  <c r="O42" i="99"/>
  <c r="N42" i="99"/>
  <c r="M42" i="99"/>
  <c r="L42" i="99"/>
  <c r="K42" i="99"/>
  <c r="J42" i="99"/>
  <c r="R41" i="99"/>
  <c r="R40" i="99"/>
  <c r="R39" i="99"/>
  <c r="Q38" i="99"/>
  <c r="P38" i="99"/>
  <c r="O38" i="99"/>
  <c r="N38" i="99"/>
  <c r="M38" i="99"/>
  <c r="L38" i="99"/>
  <c r="K38" i="99"/>
  <c r="J38" i="99"/>
  <c r="R37" i="99"/>
  <c r="R36" i="99"/>
  <c r="R35" i="99"/>
  <c r="Q34" i="99"/>
  <c r="P34" i="99"/>
  <c r="O34" i="99"/>
  <c r="N34" i="99"/>
  <c r="M34" i="99"/>
  <c r="L34" i="99"/>
  <c r="K34" i="99"/>
  <c r="J34" i="99"/>
  <c r="R29" i="99"/>
  <c r="R28" i="99"/>
  <c r="R27" i="99"/>
  <c r="Q26" i="99"/>
  <c r="P26" i="99"/>
  <c r="O26" i="99"/>
  <c r="N26" i="99"/>
  <c r="M26" i="99"/>
  <c r="L26" i="99"/>
  <c r="K26" i="99"/>
  <c r="J26" i="99"/>
  <c r="R25" i="99"/>
  <c r="R24" i="99"/>
  <c r="R23" i="99"/>
  <c r="Q22" i="99"/>
  <c r="P22" i="99"/>
  <c r="O22" i="99"/>
  <c r="N22" i="99"/>
  <c r="M22" i="99"/>
  <c r="L22" i="99"/>
  <c r="K22" i="99"/>
  <c r="J22" i="99"/>
  <c r="R21" i="99"/>
  <c r="R20" i="99"/>
  <c r="R19" i="99"/>
  <c r="Q18" i="99"/>
  <c r="P18" i="99"/>
  <c r="O18" i="99"/>
  <c r="N18" i="99"/>
  <c r="M18" i="99"/>
  <c r="L18" i="99"/>
  <c r="K18" i="99"/>
  <c r="J18" i="99"/>
  <c r="R16" i="99"/>
  <c r="R15" i="99"/>
  <c r="R14" i="99"/>
  <c r="Q13" i="99"/>
  <c r="Q12" i="99" s="1"/>
  <c r="P13" i="99"/>
  <c r="P12" i="99" s="1"/>
  <c r="O13" i="99"/>
  <c r="O12" i="99" s="1"/>
  <c r="N13" i="99"/>
  <c r="N12" i="99" s="1"/>
  <c r="M13" i="99"/>
  <c r="M12" i="99" s="1"/>
  <c r="L13" i="99"/>
  <c r="L12" i="99" s="1"/>
  <c r="K13" i="99"/>
  <c r="K12" i="99" s="1"/>
  <c r="J13" i="99"/>
  <c r="J12" i="99" s="1"/>
  <c r="R242" i="98"/>
  <c r="R240" i="98"/>
  <c r="R239" i="98"/>
  <c r="R238" i="98"/>
  <c r="R237" i="98"/>
  <c r="R236" i="98"/>
  <c r="R207" i="98"/>
  <c r="R206" i="98"/>
  <c r="R205" i="98"/>
  <c r="Q204" i="98"/>
  <c r="P204" i="98"/>
  <c r="O204" i="98"/>
  <c r="N204" i="98"/>
  <c r="M204" i="98"/>
  <c r="L204" i="98"/>
  <c r="K204" i="98"/>
  <c r="J204" i="98"/>
  <c r="R203" i="98"/>
  <c r="R202" i="98"/>
  <c r="R201" i="98"/>
  <c r="Q200" i="98"/>
  <c r="P200" i="98"/>
  <c r="O200" i="98"/>
  <c r="N200" i="98"/>
  <c r="M200" i="98"/>
  <c r="L200" i="98"/>
  <c r="K200" i="98"/>
  <c r="J200" i="98"/>
  <c r="R198" i="98"/>
  <c r="R197" i="98"/>
  <c r="R195" i="98"/>
  <c r="R194" i="98" s="1"/>
  <c r="Q195" i="98"/>
  <c r="P195" i="98"/>
  <c r="P194" i="98" s="1"/>
  <c r="O195" i="98"/>
  <c r="O194" i="98" s="1"/>
  <c r="N195" i="98"/>
  <c r="N194" i="98" s="1"/>
  <c r="M195" i="98"/>
  <c r="M194" i="98" s="1"/>
  <c r="L195" i="98"/>
  <c r="L194" i="98" s="1"/>
  <c r="K195" i="98"/>
  <c r="K194" i="98" s="1"/>
  <c r="J195" i="98"/>
  <c r="J194" i="98" s="1"/>
  <c r="Q194" i="98"/>
  <c r="R190" i="98"/>
  <c r="R189" i="98"/>
  <c r="R188" i="98"/>
  <c r="Q187" i="98"/>
  <c r="Q186" i="98" s="1"/>
  <c r="P187" i="98"/>
  <c r="P186" i="98" s="1"/>
  <c r="O187" i="98"/>
  <c r="O186" i="98" s="1"/>
  <c r="N187" i="98"/>
  <c r="N186" i="98" s="1"/>
  <c r="M187" i="98"/>
  <c r="M186" i="98" s="1"/>
  <c r="L187" i="98"/>
  <c r="L186" i="98" s="1"/>
  <c r="K187" i="98"/>
  <c r="K186" i="98" s="1"/>
  <c r="J187" i="98"/>
  <c r="J186" i="98" s="1"/>
  <c r="R185" i="98"/>
  <c r="R184" i="98"/>
  <c r="R183" i="98"/>
  <c r="Q182" i="98"/>
  <c r="P182" i="98"/>
  <c r="O182" i="98"/>
  <c r="N182" i="98"/>
  <c r="M182" i="98"/>
  <c r="L182" i="98"/>
  <c r="K182" i="98"/>
  <c r="J182" i="98"/>
  <c r="R181" i="98"/>
  <c r="R180" i="98"/>
  <c r="R179" i="98"/>
  <c r="Q178" i="98"/>
  <c r="P178" i="98"/>
  <c r="O178" i="98"/>
  <c r="N178" i="98"/>
  <c r="M178" i="98"/>
  <c r="L178" i="98"/>
  <c r="K178" i="98"/>
  <c r="J178" i="98"/>
  <c r="R177" i="98"/>
  <c r="R176" i="98"/>
  <c r="R175" i="98"/>
  <c r="Q174" i="98"/>
  <c r="P174" i="98"/>
  <c r="O174" i="98"/>
  <c r="N174" i="98"/>
  <c r="M174" i="98"/>
  <c r="L174" i="98"/>
  <c r="K174" i="98"/>
  <c r="J174" i="98"/>
  <c r="R173" i="98"/>
  <c r="R172" i="98"/>
  <c r="R171" i="98"/>
  <c r="Q170" i="98"/>
  <c r="P170" i="98"/>
  <c r="O170" i="98"/>
  <c r="N170" i="98"/>
  <c r="M170" i="98"/>
  <c r="L170" i="98"/>
  <c r="K170" i="98"/>
  <c r="J170" i="98"/>
  <c r="R165" i="98"/>
  <c r="R164" i="98"/>
  <c r="R163" i="98"/>
  <c r="Q160" i="98"/>
  <c r="P160" i="98"/>
  <c r="O160" i="98"/>
  <c r="N160" i="98"/>
  <c r="M160" i="98"/>
  <c r="L160" i="98"/>
  <c r="K160" i="98"/>
  <c r="J160" i="98"/>
  <c r="R159" i="98"/>
  <c r="R158" i="98"/>
  <c r="R157" i="98"/>
  <c r="R156" i="98"/>
  <c r="R155" i="98"/>
  <c r="Q154" i="98"/>
  <c r="P154" i="98"/>
  <c r="O154" i="98"/>
  <c r="N154" i="98"/>
  <c r="M154" i="98"/>
  <c r="L154" i="98"/>
  <c r="K154" i="98"/>
  <c r="J154" i="98"/>
  <c r="R144" i="98"/>
  <c r="Q144" i="98"/>
  <c r="P144" i="98"/>
  <c r="O144" i="98"/>
  <c r="N144" i="98"/>
  <c r="M144" i="98"/>
  <c r="L144" i="98"/>
  <c r="K144" i="98"/>
  <c r="J144" i="98"/>
  <c r="R142" i="98"/>
  <c r="R141" i="98"/>
  <c r="Q128" i="98"/>
  <c r="Q127" i="98" s="1"/>
  <c r="P128" i="98"/>
  <c r="P127" i="98" s="1"/>
  <c r="O128" i="98"/>
  <c r="O127" i="98" s="1"/>
  <c r="N128" i="98"/>
  <c r="N127" i="98" s="1"/>
  <c r="M128" i="98"/>
  <c r="M127" i="98" s="1"/>
  <c r="L128" i="98"/>
  <c r="L127" i="98" s="1"/>
  <c r="K128" i="98"/>
  <c r="K127" i="98" s="1"/>
  <c r="J128" i="98"/>
  <c r="J127" i="98" s="1"/>
  <c r="R123" i="98"/>
  <c r="R122" i="98"/>
  <c r="R121" i="98"/>
  <c r="Q120" i="98"/>
  <c r="Q119" i="98" s="1"/>
  <c r="P120" i="98"/>
  <c r="P119" i="98" s="1"/>
  <c r="O120" i="98"/>
  <c r="O119" i="98" s="1"/>
  <c r="N120" i="98"/>
  <c r="N119" i="98" s="1"/>
  <c r="M120" i="98"/>
  <c r="M119" i="98" s="1"/>
  <c r="L120" i="98"/>
  <c r="L119" i="98" s="1"/>
  <c r="K120" i="98"/>
  <c r="K119" i="98" s="1"/>
  <c r="J120" i="98"/>
  <c r="J119" i="98" s="1"/>
  <c r="R118" i="98"/>
  <c r="R117" i="98"/>
  <c r="R116" i="98"/>
  <c r="Q115" i="98"/>
  <c r="P115" i="98"/>
  <c r="O115" i="98"/>
  <c r="N115" i="98"/>
  <c r="M115" i="98"/>
  <c r="L115" i="98"/>
  <c r="K115" i="98"/>
  <c r="J115" i="98"/>
  <c r="R114" i="98"/>
  <c r="R113" i="98"/>
  <c r="R112" i="98"/>
  <c r="Q111" i="98"/>
  <c r="P111" i="98"/>
  <c r="O111" i="98"/>
  <c r="N111" i="98"/>
  <c r="M111" i="98"/>
  <c r="L111" i="98"/>
  <c r="K111" i="98"/>
  <c r="J111" i="98"/>
  <c r="R106" i="98"/>
  <c r="R105" i="98"/>
  <c r="R104" i="98"/>
  <c r="Q103" i="98"/>
  <c r="P103" i="98"/>
  <c r="P102" i="98" s="1"/>
  <c r="O103" i="98"/>
  <c r="O102" i="98" s="1"/>
  <c r="N103" i="98"/>
  <c r="N102" i="98" s="1"/>
  <c r="M103" i="98"/>
  <c r="M102" i="98" s="1"/>
  <c r="L103" i="98"/>
  <c r="L102" i="98" s="1"/>
  <c r="K103" i="98"/>
  <c r="K102" i="98" s="1"/>
  <c r="J103" i="98"/>
  <c r="J102" i="98" s="1"/>
  <c r="Q102" i="98"/>
  <c r="R101" i="98"/>
  <c r="R100" i="98"/>
  <c r="R99" i="98"/>
  <c r="Q98" i="98"/>
  <c r="Q97" i="98" s="1"/>
  <c r="P98" i="98"/>
  <c r="P97" i="98" s="1"/>
  <c r="O98" i="98"/>
  <c r="O97" i="98" s="1"/>
  <c r="N98" i="98"/>
  <c r="N97" i="98" s="1"/>
  <c r="M98" i="98"/>
  <c r="M97" i="98" s="1"/>
  <c r="L98" i="98"/>
  <c r="L97" i="98" s="1"/>
  <c r="K98" i="98"/>
  <c r="K97" i="98" s="1"/>
  <c r="J98" i="98"/>
  <c r="J97" i="98" s="1"/>
  <c r="R96" i="98"/>
  <c r="R95" i="98"/>
  <c r="R94" i="98"/>
  <c r="Q93" i="98"/>
  <c r="Q92" i="98" s="1"/>
  <c r="P93" i="98"/>
  <c r="P92" i="98" s="1"/>
  <c r="O93" i="98"/>
  <c r="O92" i="98" s="1"/>
  <c r="N93" i="98"/>
  <c r="N92" i="98" s="1"/>
  <c r="M93" i="98"/>
  <c r="M92" i="98" s="1"/>
  <c r="L93" i="98"/>
  <c r="L92" i="98" s="1"/>
  <c r="K93" i="98"/>
  <c r="K92" i="98" s="1"/>
  <c r="J93" i="98"/>
  <c r="J92" i="98" s="1"/>
  <c r="R88" i="98"/>
  <c r="R87" i="98"/>
  <c r="R86" i="98"/>
  <c r="R85" i="98"/>
  <c r="R84" i="98"/>
  <c r="R83" i="98"/>
  <c r="Q82" i="98"/>
  <c r="Q81" i="98" s="1"/>
  <c r="P82" i="98"/>
  <c r="P81" i="98" s="1"/>
  <c r="O82" i="98"/>
  <c r="O81" i="98" s="1"/>
  <c r="N82" i="98"/>
  <c r="N81" i="98" s="1"/>
  <c r="M82" i="98"/>
  <c r="M81" i="98" s="1"/>
  <c r="L82" i="98"/>
  <c r="L81" i="98" s="1"/>
  <c r="K82" i="98"/>
  <c r="K81" i="98" s="1"/>
  <c r="J82" i="98"/>
  <c r="J81" i="98" s="1"/>
  <c r="R80" i="98"/>
  <c r="R79" i="98"/>
  <c r="R78" i="98"/>
  <c r="R77" i="98"/>
  <c r="R76" i="98"/>
  <c r="Q75" i="98"/>
  <c r="Q74" i="98" s="1"/>
  <c r="P75" i="98"/>
  <c r="P74" i="98" s="1"/>
  <c r="O75" i="98"/>
  <c r="O74" i="98" s="1"/>
  <c r="N75" i="98"/>
  <c r="N74" i="98" s="1"/>
  <c r="M75" i="98"/>
  <c r="M74" i="98" s="1"/>
  <c r="L75" i="98"/>
  <c r="L74" i="98" s="1"/>
  <c r="K75" i="98"/>
  <c r="K74" i="98" s="1"/>
  <c r="J75" i="98"/>
  <c r="J74" i="98"/>
  <c r="R70" i="98"/>
  <c r="R69" i="98"/>
  <c r="R68" i="98"/>
  <c r="Q67" i="98"/>
  <c r="P67" i="98"/>
  <c r="O67" i="98"/>
  <c r="N67" i="98"/>
  <c r="M67" i="98"/>
  <c r="L67" i="98"/>
  <c r="K67" i="98"/>
  <c r="J67" i="98"/>
  <c r="R66" i="98"/>
  <c r="R241" i="98"/>
  <c r="R65" i="98"/>
  <c r="R63" i="98"/>
  <c r="R29" i="98"/>
  <c r="R28" i="98"/>
  <c r="R27" i="98"/>
  <c r="Q26" i="98"/>
  <c r="P26" i="98"/>
  <c r="O26" i="98"/>
  <c r="N26" i="98"/>
  <c r="M26" i="98"/>
  <c r="L26" i="98"/>
  <c r="K26" i="98"/>
  <c r="J26" i="98"/>
  <c r="R25" i="98"/>
  <c r="R24" i="98"/>
  <c r="R23" i="98"/>
  <c r="Q22" i="98"/>
  <c r="P22" i="98"/>
  <c r="O22" i="98"/>
  <c r="N22" i="98"/>
  <c r="M22" i="98"/>
  <c r="L22" i="98"/>
  <c r="K22" i="98"/>
  <c r="J22" i="98"/>
  <c r="R21" i="98"/>
  <c r="R20" i="98"/>
  <c r="R19" i="98"/>
  <c r="Q18" i="98"/>
  <c r="P18" i="98"/>
  <c r="O18" i="98"/>
  <c r="N18" i="98"/>
  <c r="M18" i="98"/>
  <c r="L18" i="98"/>
  <c r="K18" i="98"/>
  <c r="J18" i="98"/>
  <c r="R16" i="98"/>
  <c r="R15" i="98"/>
  <c r="R14" i="98"/>
  <c r="Q13" i="98"/>
  <c r="Q12" i="98" s="1"/>
  <c r="P13" i="98"/>
  <c r="P12" i="98" s="1"/>
  <c r="O13" i="98"/>
  <c r="O12" i="98" s="1"/>
  <c r="N13" i="98"/>
  <c r="N12" i="98" s="1"/>
  <c r="M13" i="98"/>
  <c r="M12" i="98" s="1"/>
  <c r="L13" i="98"/>
  <c r="L12" i="98" s="1"/>
  <c r="K13" i="98"/>
  <c r="K12" i="98" s="1"/>
  <c r="J13" i="98"/>
  <c r="J12" i="98" s="1"/>
  <c r="R249" i="97"/>
  <c r="R247" i="97"/>
  <c r="R217" i="97"/>
  <c r="R216" i="97"/>
  <c r="R215" i="97"/>
  <c r="Q214" i="97"/>
  <c r="P214" i="97"/>
  <c r="O214" i="97"/>
  <c r="N214" i="97"/>
  <c r="M214" i="97"/>
  <c r="L214" i="97"/>
  <c r="K214" i="97"/>
  <c r="J214" i="97"/>
  <c r="R213" i="97"/>
  <c r="R212" i="97"/>
  <c r="R211" i="97"/>
  <c r="Q210" i="97"/>
  <c r="P210" i="97"/>
  <c r="O210" i="97"/>
  <c r="N210" i="97"/>
  <c r="M210" i="97"/>
  <c r="L210" i="97"/>
  <c r="K210" i="97"/>
  <c r="J210" i="97"/>
  <c r="R208" i="97"/>
  <c r="R207" i="97"/>
  <c r="R206" i="97"/>
  <c r="R197" i="97"/>
  <c r="R196" i="97"/>
  <c r="R195" i="97"/>
  <c r="Q194" i="97"/>
  <c r="Q193" i="97" s="1"/>
  <c r="P194" i="97"/>
  <c r="P193" i="97" s="1"/>
  <c r="O194" i="97"/>
  <c r="O193" i="97" s="1"/>
  <c r="N194" i="97"/>
  <c r="N193" i="97" s="1"/>
  <c r="M194" i="97"/>
  <c r="M193" i="97" s="1"/>
  <c r="L194" i="97"/>
  <c r="L193" i="97" s="1"/>
  <c r="K194" i="97"/>
  <c r="K193" i="97" s="1"/>
  <c r="J194" i="97"/>
  <c r="J193" i="97" s="1"/>
  <c r="R192" i="97"/>
  <c r="R191" i="97"/>
  <c r="R190" i="97"/>
  <c r="Q189" i="97"/>
  <c r="P189" i="97"/>
  <c r="O189" i="97"/>
  <c r="N189" i="97"/>
  <c r="M189" i="97"/>
  <c r="L189" i="97"/>
  <c r="K189" i="97"/>
  <c r="J189" i="97"/>
  <c r="R188" i="97"/>
  <c r="R187" i="97"/>
  <c r="R186" i="97"/>
  <c r="Q185" i="97"/>
  <c r="P185" i="97"/>
  <c r="O185" i="97"/>
  <c r="N185" i="97"/>
  <c r="M185" i="97"/>
  <c r="L185" i="97"/>
  <c r="K185" i="97"/>
  <c r="J185" i="97"/>
  <c r="R184" i="97"/>
  <c r="R183" i="97"/>
  <c r="R182" i="97"/>
  <c r="Q181" i="97"/>
  <c r="P181" i="97"/>
  <c r="O181" i="97"/>
  <c r="N181" i="97"/>
  <c r="M181" i="97"/>
  <c r="L181" i="97"/>
  <c r="K181" i="97"/>
  <c r="J181" i="97"/>
  <c r="R180" i="97"/>
  <c r="R179" i="97"/>
  <c r="R178" i="97"/>
  <c r="Q177" i="97"/>
  <c r="P177" i="97"/>
  <c r="O177" i="97"/>
  <c r="N177" i="97"/>
  <c r="M177" i="97"/>
  <c r="L177" i="97"/>
  <c r="K177" i="97"/>
  <c r="J177" i="97"/>
  <c r="R172" i="97"/>
  <c r="R171" i="97"/>
  <c r="R170" i="97"/>
  <c r="R168" i="97"/>
  <c r="R167" i="97"/>
  <c r="R166" i="97"/>
  <c r="R165" i="97"/>
  <c r="R164" i="97"/>
  <c r="Q163" i="97"/>
  <c r="P163" i="97"/>
  <c r="O163" i="97"/>
  <c r="N163" i="97"/>
  <c r="M163" i="97"/>
  <c r="L163" i="97"/>
  <c r="K163" i="97"/>
  <c r="J163" i="97"/>
  <c r="R162" i="97"/>
  <c r="R160" i="97"/>
  <c r="R157" i="97"/>
  <c r="R156" i="97"/>
  <c r="R155" i="97"/>
  <c r="R154" i="97"/>
  <c r="R153" i="97"/>
  <c r="R131" i="97"/>
  <c r="R130" i="97"/>
  <c r="R129" i="97"/>
  <c r="Q128" i="97"/>
  <c r="Q127" i="97" s="1"/>
  <c r="P128" i="97"/>
  <c r="P127" i="97" s="1"/>
  <c r="O128" i="97"/>
  <c r="O127" i="97" s="1"/>
  <c r="N128" i="97"/>
  <c r="N127" i="97" s="1"/>
  <c r="M128" i="97"/>
  <c r="M127" i="97" s="1"/>
  <c r="L128" i="97"/>
  <c r="L127" i="97" s="1"/>
  <c r="K128" i="97"/>
  <c r="K127" i="97" s="1"/>
  <c r="J128" i="97"/>
  <c r="J127" i="97" s="1"/>
  <c r="R126" i="97"/>
  <c r="R125" i="97"/>
  <c r="R124" i="97"/>
  <c r="Q123" i="97"/>
  <c r="P123" i="97"/>
  <c r="O123" i="97"/>
  <c r="N123" i="97"/>
  <c r="M123" i="97"/>
  <c r="L123" i="97"/>
  <c r="K123" i="97"/>
  <c r="J123" i="97"/>
  <c r="R122" i="97"/>
  <c r="R121" i="97"/>
  <c r="R120" i="97"/>
  <c r="Q119" i="97"/>
  <c r="P119" i="97"/>
  <c r="O119" i="97"/>
  <c r="N119" i="97"/>
  <c r="M119" i="97"/>
  <c r="L119" i="97"/>
  <c r="K119" i="97"/>
  <c r="J119" i="97"/>
  <c r="R114" i="97"/>
  <c r="R113" i="97"/>
  <c r="R112" i="97"/>
  <c r="Q111" i="97"/>
  <c r="Q110" i="97" s="1"/>
  <c r="P111" i="97"/>
  <c r="P110" i="97" s="1"/>
  <c r="O111" i="97"/>
  <c r="O110" i="97" s="1"/>
  <c r="N111" i="97"/>
  <c r="N110" i="97" s="1"/>
  <c r="M111" i="97"/>
  <c r="M110" i="97" s="1"/>
  <c r="L111" i="97"/>
  <c r="L110" i="97" s="1"/>
  <c r="K111" i="97"/>
  <c r="K110" i="97" s="1"/>
  <c r="J111" i="97"/>
  <c r="J110" i="97" s="1"/>
  <c r="R109" i="97"/>
  <c r="R108" i="97"/>
  <c r="R107" i="97"/>
  <c r="Q106" i="97"/>
  <c r="Q105" i="97" s="1"/>
  <c r="P106" i="97"/>
  <c r="P105" i="97" s="1"/>
  <c r="O106" i="97"/>
  <c r="O105" i="97" s="1"/>
  <c r="N106" i="97"/>
  <c r="N105" i="97" s="1"/>
  <c r="M106" i="97"/>
  <c r="M105" i="97" s="1"/>
  <c r="L106" i="97"/>
  <c r="L105" i="97" s="1"/>
  <c r="K106" i="97"/>
  <c r="K105" i="97" s="1"/>
  <c r="J106" i="97"/>
  <c r="J105" i="97" s="1"/>
  <c r="R104" i="97"/>
  <c r="R103" i="97"/>
  <c r="R102" i="97"/>
  <c r="Q101" i="97"/>
  <c r="Q100" i="97" s="1"/>
  <c r="P101" i="97"/>
  <c r="P100" i="97" s="1"/>
  <c r="O101" i="97"/>
  <c r="O100" i="97" s="1"/>
  <c r="N101" i="97"/>
  <c r="N100" i="97" s="1"/>
  <c r="M101" i="97"/>
  <c r="M100" i="97" s="1"/>
  <c r="L101" i="97"/>
  <c r="L100" i="97" s="1"/>
  <c r="K101" i="97"/>
  <c r="K100" i="97" s="1"/>
  <c r="J101" i="97"/>
  <c r="J100" i="97" s="1"/>
  <c r="R96" i="97"/>
  <c r="R95" i="97"/>
  <c r="R94" i="97"/>
  <c r="R93" i="97"/>
  <c r="R92" i="97"/>
  <c r="R91" i="97"/>
  <c r="Q90" i="97"/>
  <c r="Q89" i="97" s="1"/>
  <c r="P90" i="97"/>
  <c r="P89" i="97" s="1"/>
  <c r="O90" i="97"/>
  <c r="O89" i="97" s="1"/>
  <c r="N90" i="97"/>
  <c r="N89" i="97" s="1"/>
  <c r="M90" i="97"/>
  <c r="M89" i="97" s="1"/>
  <c r="L90" i="97"/>
  <c r="L89" i="97" s="1"/>
  <c r="K90" i="97"/>
  <c r="K89" i="97" s="1"/>
  <c r="J90" i="97"/>
  <c r="J89" i="97" s="1"/>
  <c r="R88" i="97"/>
  <c r="R87" i="97"/>
  <c r="R86" i="97"/>
  <c r="R85" i="97"/>
  <c r="R84" i="97"/>
  <c r="Q83" i="97"/>
  <c r="Q82" i="97" s="1"/>
  <c r="P83" i="97"/>
  <c r="P82" i="97" s="1"/>
  <c r="O83" i="97"/>
  <c r="O82" i="97" s="1"/>
  <c r="N83" i="97"/>
  <c r="N82" i="97" s="1"/>
  <c r="M83" i="97"/>
  <c r="M82" i="97" s="1"/>
  <c r="L83" i="97"/>
  <c r="L82" i="97" s="1"/>
  <c r="K83" i="97"/>
  <c r="K82" i="97" s="1"/>
  <c r="J83" i="97"/>
  <c r="J82" i="97" s="1"/>
  <c r="R78" i="97"/>
  <c r="R77" i="97"/>
  <c r="R76" i="97"/>
  <c r="Q75" i="97"/>
  <c r="P75" i="97"/>
  <c r="O75" i="97"/>
  <c r="N75" i="97"/>
  <c r="M75" i="97"/>
  <c r="L75" i="97"/>
  <c r="K75" i="97"/>
  <c r="J75" i="97"/>
  <c r="R74" i="97"/>
  <c r="R73" i="97"/>
  <c r="R72" i="97"/>
  <c r="R71" i="97"/>
  <c r="R70" i="97"/>
  <c r="R69" i="97"/>
  <c r="Q68" i="97"/>
  <c r="P68" i="97"/>
  <c r="O68" i="97"/>
  <c r="N68" i="97"/>
  <c r="M68" i="97"/>
  <c r="L68" i="97"/>
  <c r="K68" i="97"/>
  <c r="J68" i="97"/>
  <c r="R159" i="97"/>
  <c r="R30" i="97"/>
  <c r="R29" i="97"/>
  <c r="R28" i="97"/>
  <c r="Q27" i="97"/>
  <c r="P27" i="97"/>
  <c r="O27" i="97"/>
  <c r="N27" i="97"/>
  <c r="M27" i="97"/>
  <c r="L27" i="97"/>
  <c r="K27" i="97"/>
  <c r="J27" i="97"/>
  <c r="R26" i="97"/>
  <c r="R25" i="97"/>
  <c r="R24" i="97"/>
  <c r="Q23" i="97"/>
  <c r="P23" i="97"/>
  <c r="O23" i="97"/>
  <c r="N23" i="97"/>
  <c r="M23" i="97"/>
  <c r="L23" i="97"/>
  <c r="K23" i="97"/>
  <c r="J23" i="97"/>
  <c r="R22" i="97"/>
  <c r="R21" i="97"/>
  <c r="R20" i="97"/>
  <c r="Q19" i="97"/>
  <c r="P19" i="97"/>
  <c r="O19" i="97"/>
  <c r="N19" i="97"/>
  <c r="M19" i="97"/>
  <c r="L19" i="97"/>
  <c r="K19" i="97"/>
  <c r="J19" i="97"/>
  <c r="R17" i="97"/>
  <c r="R16" i="97"/>
  <c r="R15" i="97"/>
  <c r="Q14" i="97"/>
  <c r="Q13" i="97" s="1"/>
  <c r="P14" i="97"/>
  <c r="P13" i="97" s="1"/>
  <c r="O14" i="97"/>
  <c r="O13" i="97" s="1"/>
  <c r="N14" i="97"/>
  <c r="N13" i="97" s="1"/>
  <c r="M14" i="97"/>
  <c r="M13" i="97" s="1"/>
  <c r="L14" i="97"/>
  <c r="L13" i="97" s="1"/>
  <c r="K14" i="97"/>
  <c r="K13" i="97" s="1"/>
  <c r="J14" i="97"/>
  <c r="J13" i="97" s="1"/>
  <c r="R225" i="96"/>
  <c r="R195" i="96"/>
  <c r="R194" i="96"/>
  <c r="R193" i="96"/>
  <c r="Q192" i="96"/>
  <c r="P192" i="96"/>
  <c r="O192" i="96"/>
  <c r="N192" i="96"/>
  <c r="M192" i="96"/>
  <c r="L192" i="96"/>
  <c r="K192" i="96"/>
  <c r="J192" i="96"/>
  <c r="R191" i="96"/>
  <c r="R190" i="96"/>
  <c r="R189" i="96"/>
  <c r="Q188" i="96"/>
  <c r="P188" i="96"/>
  <c r="O188" i="96"/>
  <c r="N188" i="96"/>
  <c r="M188" i="96"/>
  <c r="L188" i="96"/>
  <c r="K188" i="96"/>
  <c r="J188" i="96"/>
  <c r="R186" i="96"/>
  <c r="R185" i="96"/>
  <c r="Q183" i="96"/>
  <c r="Q182" i="96" s="1"/>
  <c r="P183" i="96"/>
  <c r="P182" i="96" s="1"/>
  <c r="O183" i="96"/>
  <c r="O182" i="96" s="1"/>
  <c r="N183" i="96"/>
  <c r="N182" i="96" s="1"/>
  <c r="M183" i="96"/>
  <c r="M182" i="96" s="1"/>
  <c r="L183" i="96"/>
  <c r="L182" i="96" s="1"/>
  <c r="K183" i="96"/>
  <c r="K182" i="96" s="1"/>
  <c r="J183" i="96"/>
  <c r="J182" i="96" s="1"/>
  <c r="R178" i="96"/>
  <c r="R177" i="96"/>
  <c r="R176" i="96"/>
  <c r="Q175" i="96"/>
  <c r="Q174" i="96" s="1"/>
  <c r="P175" i="96"/>
  <c r="P174" i="96" s="1"/>
  <c r="O175" i="96"/>
  <c r="O174" i="96" s="1"/>
  <c r="N175" i="96"/>
  <c r="N174" i="96" s="1"/>
  <c r="M175" i="96"/>
  <c r="M174" i="96" s="1"/>
  <c r="L175" i="96"/>
  <c r="L174" i="96" s="1"/>
  <c r="K175" i="96"/>
  <c r="K174" i="96" s="1"/>
  <c r="J175" i="96"/>
  <c r="J174" i="96" s="1"/>
  <c r="R173" i="96"/>
  <c r="R172" i="96"/>
  <c r="R171" i="96"/>
  <c r="Q170" i="96"/>
  <c r="P170" i="96"/>
  <c r="O170" i="96"/>
  <c r="N170" i="96"/>
  <c r="M170" i="96"/>
  <c r="L170" i="96"/>
  <c r="K170" i="96"/>
  <c r="J170" i="96"/>
  <c r="R169" i="96"/>
  <c r="R168" i="96"/>
  <c r="R167" i="96"/>
  <c r="Q166" i="96"/>
  <c r="P166" i="96"/>
  <c r="O166" i="96"/>
  <c r="N166" i="96"/>
  <c r="M166" i="96"/>
  <c r="L166" i="96"/>
  <c r="K166" i="96"/>
  <c r="J166" i="96"/>
  <c r="R165" i="96"/>
  <c r="R164" i="96"/>
  <c r="R163" i="96"/>
  <c r="Q162" i="96"/>
  <c r="P162" i="96"/>
  <c r="O162" i="96"/>
  <c r="N162" i="96"/>
  <c r="M162" i="96"/>
  <c r="L162" i="96"/>
  <c r="K162" i="96"/>
  <c r="J162" i="96"/>
  <c r="R161" i="96"/>
  <c r="R160" i="96"/>
  <c r="R159" i="96"/>
  <c r="Q158" i="96"/>
  <c r="P158" i="96"/>
  <c r="O158" i="96"/>
  <c r="N158" i="96"/>
  <c r="M158" i="96"/>
  <c r="L158" i="96"/>
  <c r="K158" i="96"/>
  <c r="J158" i="96"/>
  <c r="R153" i="96"/>
  <c r="R152" i="96"/>
  <c r="R151" i="96"/>
  <c r="Q148" i="96"/>
  <c r="P148" i="96"/>
  <c r="O148" i="96"/>
  <c r="N148" i="96"/>
  <c r="M148" i="96"/>
  <c r="L148" i="96"/>
  <c r="K148" i="96"/>
  <c r="J148" i="96"/>
  <c r="R147" i="96"/>
  <c r="R146" i="96"/>
  <c r="R145" i="96"/>
  <c r="R144" i="96"/>
  <c r="R143" i="96"/>
  <c r="Q142" i="96"/>
  <c r="P142" i="96"/>
  <c r="O142" i="96"/>
  <c r="N142" i="96"/>
  <c r="M142" i="96"/>
  <c r="L142" i="96"/>
  <c r="K142" i="96"/>
  <c r="J142" i="96"/>
  <c r="R138" i="96"/>
  <c r="R139" i="96"/>
  <c r="R134" i="96"/>
  <c r="R133" i="96"/>
  <c r="R132" i="96"/>
  <c r="R131" i="96"/>
  <c r="R124" i="96"/>
  <c r="R123" i="96"/>
  <c r="R122" i="96"/>
  <c r="Q121" i="96"/>
  <c r="P121" i="96"/>
  <c r="P120" i="96" s="1"/>
  <c r="O121" i="96"/>
  <c r="O120" i="96" s="1"/>
  <c r="N121" i="96"/>
  <c r="N120" i="96" s="1"/>
  <c r="M121" i="96"/>
  <c r="M120" i="96" s="1"/>
  <c r="L121" i="96"/>
  <c r="L120" i="96" s="1"/>
  <c r="K121" i="96"/>
  <c r="K120" i="96" s="1"/>
  <c r="J121" i="96"/>
  <c r="J120" i="96" s="1"/>
  <c r="Q120" i="96"/>
  <c r="R119" i="96"/>
  <c r="R118" i="96"/>
  <c r="R117" i="96"/>
  <c r="Q116" i="96"/>
  <c r="P116" i="96"/>
  <c r="O116" i="96"/>
  <c r="N116" i="96"/>
  <c r="M116" i="96"/>
  <c r="L116" i="96"/>
  <c r="K116" i="96"/>
  <c r="J116" i="96"/>
  <c r="R115" i="96"/>
  <c r="R114" i="96"/>
  <c r="R113" i="96"/>
  <c r="Q112" i="96"/>
  <c r="P112" i="96"/>
  <c r="O112" i="96"/>
  <c r="N112" i="96"/>
  <c r="M112" i="96"/>
  <c r="L112" i="96"/>
  <c r="K112" i="96"/>
  <c r="J112" i="96"/>
  <c r="R107" i="96"/>
  <c r="R106" i="96"/>
  <c r="R105" i="96"/>
  <c r="Q104" i="96"/>
  <c r="Q103" i="96" s="1"/>
  <c r="P104" i="96"/>
  <c r="P103" i="96" s="1"/>
  <c r="O104" i="96"/>
  <c r="O103" i="96" s="1"/>
  <c r="N104" i="96"/>
  <c r="N103" i="96" s="1"/>
  <c r="M104" i="96"/>
  <c r="M103" i="96" s="1"/>
  <c r="L104" i="96"/>
  <c r="L103" i="96" s="1"/>
  <c r="K104" i="96"/>
  <c r="K103" i="96" s="1"/>
  <c r="J104" i="96"/>
  <c r="J103" i="96" s="1"/>
  <c r="R102" i="96"/>
  <c r="R101" i="96"/>
  <c r="R100" i="96"/>
  <c r="Q99" i="96"/>
  <c r="Q98" i="96" s="1"/>
  <c r="P99" i="96"/>
  <c r="P98" i="96" s="1"/>
  <c r="O99" i="96"/>
  <c r="O98" i="96" s="1"/>
  <c r="N99" i="96"/>
  <c r="N98" i="96" s="1"/>
  <c r="M99" i="96"/>
  <c r="M98" i="96" s="1"/>
  <c r="L99" i="96"/>
  <c r="L98" i="96" s="1"/>
  <c r="K99" i="96"/>
  <c r="K98" i="96" s="1"/>
  <c r="J99" i="96"/>
  <c r="J98" i="96" s="1"/>
  <c r="R97" i="96"/>
  <c r="R96" i="96"/>
  <c r="R95" i="96"/>
  <c r="Q94" i="96"/>
  <c r="P94" i="96"/>
  <c r="P93" i="96" s="1"/>
  <c r="O94" i="96"/>
  <c r="O93" i="96" s="1"/>
  <c r="N94" i="96"/>
  <c r="N93" i="96" s="1"/>
  <c r="M94" i="96"/>
  <c r="M93" i="96" s="1"/>
  <c r="L94" i="96"/>
  <c r="L93" i="96" s="1"/>
  <c r="K94" i="96"/>
  <c r="K93" i="96" s="1"/>
  <c r="J94" i="96"/>
  <c r="J93" i="96" s="1"/>
  <c r="Q93" i="96"/>
  <c r="R89" i="96"/>
  <c r="R88" i="96"/>
  <c r="R87" i="96"/>
  <c r="R86" i="96"/>
  <c r="R85" i="96"/>
  <c r="R84" i="96"/>
  <c r="Q83" i="96"/>
  <c r="P83" i="96"/>
  <c r="P82" i="96" s="1"/>
  <c r="O83" i="96"/>
  <c r="O82" i="96" s="1"/>
  <c r="N83" i="96"/>
  <c r="N82" i="96" s="1"/>
  <c r="M83" i="96"/>
  <c r="M82" i="96" s="1"/>
  <c r="L83" i="96"/>
  <c r="L82" i="96" s="1"/>
  <c r="K83" i="96"/>
  <c r="K82" i="96" s="1"/>
  <c r="J83" i="96"/>
  <c r="J82" i="96" s="1"/>
  <c r="Q82" i="96"/>
  <c r="R81" i="96"/>
  <c r="R80" i="96"/>
  <c r="R79" i="96"/>
  <c r="R78" i="96"/>
  <c r="R77" i="96"/>
  <c r="Q76" i="96"/>
  <c r="Q75" i="96" s="1"/>
  <c r="P76" i="96"/>
  <c r="P75" i="96" s="1"/>
  <c r="O76" i="96"/>
  <c r="O75" i="96" s="1"/>
  <c r="N76" i="96"/>
  <c r="N75" i="96" s="1"/>
  <c r="M76" i="96"/>
  <c r="M75" i="96" s="1"/>
  <c r="L76" i="96"/>
  <c r="L75" i="96" s="1"/>
  <c r="K76" i="96"/>
  <c r="K75" i="96" s="1"/>
  <c r="J76" i="96"/>
  <c r="J75" i="96" s="1"/>
  <c r="R71" i="96"/>
  <c r="R70" i="96"/>
  <c r="R69" i="96"/>
  <c r="Q68" i="96"/>
  <c r="P68" i="96"/>
  <c r="O68" i="96"/>
  <c r="N68" i="96"/>
  <c r="M68" i="96"/>
  <c r="L68" i="96"/>
  <c r="K68" i="96"/>
  <c r="J68" i="96"/>
  <c r="R67" i="96"/>
  <c r="R61" i="96" s="1"/>
  <c r="Q61" i="96"/>
  <c r="P61" i="96"/>
  <c r="O61" i="96"/>
  <c r="N61" i="96"/>
  <c r="M61" i="96"/>
  <c r="L61" i="96"/>
  <c r="K61" i="96"/>
  <c r="J61" i="96"/>
  <c r="R58" i="96"/>
  <c r="R57" i="96" s="1"/>
  <c r="Q58" i="96"/>
  <c r="Q57" i="96" s="1"/>
  <c r="P58" i="96"/>
  <c r="P57" i="96" s="1"/>
  <c r="O58" i="96"/>
  <c r="O57" i="96" s="1"/>
  <c r="N58" i="96"/>
  <c r="N57" i="96" s="1"/>
  <c r="M58" i="96"/>
  <c r="M57" i="96" s="1"/>
  <c r="L58" i="96"/>
  <c r="L57" i="96" s="1"/>
  <c r="K58" i="96"/>
  <c r="K57" i="96" s="1"/>
  <c r="J58" i="96"/>
  <c r="J57" i="96" s="1"/>
  <c r="R56" i="96"/>
  <c r="R55" i="96"/>
  <c r="R54" i="96"/>
  <c r="Q53" i="96"/>
  <c r="Q52" i="96" s="1"/>
  <c r="P53" i="96"/>
  <c r="P52" i="96" s="1"/>
  <c r="O53" i="96"/>
  <c r="O52" i="96" s="1"/>
  <c r="N53" i="96"/>
  <c r="N52" i="96" s="1"/>
  <c r="M53" i="96"/>
  <c r="M52" i="96" s="1"/>
  <c r="L53" i="96"/>
  <c r="L52" i="96" s="1"/>
  <c r="K53" i="96"/>
  <c r="K52" i="96" s="1"/>
  <c r="J53" i="96"/>
  <c r="J52" i="96" s="1"/>
  <c r="R50" i="96"/>
  <c r="R49" i="96"/>
  <c r="R48" i="96"/>
  <c r="Q47" i="96"/>
  <c r="Q46" i="96" s="1"/>
  <c r="P47" i="96"/>
  <c r="P46" i="96" s="1"/>
  <c r="O47" i="96"/>
  <c r="O46" i="96" s="1"/>
  <c r="N47" i="96"/>
  <c r="N46" i="96" s="1"/>
  <c r="M47" i="96"/>
  <c r="M46" i="96" s="1"/>
  <c r="L47" i="96"/>
  <c r="L46" i="96" s="1"/>
  <c r="K47" i="96"/>
  <c r="K46" i="96" s="1"/>
  <c r="J47" i="96"/>
  <c r="J46" i="96" s="1"/>
  <c r="R45" i="96"/>
  <c r="R44" i="96"/>
  <c r="R43" i="96"/>
  <c r="Q42" i="96"/>
  <c r="P42" i="96"/>
  <c r="O42" i="96"/>
  <c r="N42" i="96"/>
  <c r="M42" i="96"/>
  <c r="L42" i="96"/>
  <c r="K42" i="96"/>
  <c r="J42" i="96"/>
  <c r="R41" i="96"/>
  <c r="R40" i="96"/>
  <c r="R39" i="96"/>
  <c r="Q38" i="96"/>
  <c r="P38" i="96"/>
  <c r="O38" i="96"/>
  <c r="N38" i="96"/>
  <c r="M38" i="96"/>
  <c r="L38" i="96"/>
  <c r="K38" i="96"/>
  <c r="J38" i="96"/>
  <c r="R37" i="96"/>
  <c r="R36" i="96"/>
  <c r="R35" i="96"/>
  <c r="Q34" i="96"/>
  <c r="P34" i="96"/>
  <c r="O34" i="96"/>
  <c r="N34" i="96"/>
  <c r="M34" i="96"/>
  <c r="L34" i="96"/>
  <c r="K34" i="96"/>
  <c r="J34" i="96"/>
  <c r="R29" i="96"/>
  <c r="R28" i="96"/>
  <c r="R27" i="96"/>
  <c r="Q26" i="96"/>
  <c r="P26" i="96"/>
  <c r="O26" i="96"/>
  <c r="N26" i="96"/>
  <c r="M26" i="96"/>
  <c r="L26" i="96"/>
  <c r="K26" i="96"/>
  <c r="J26" i="96"/>
  <c r="R25" i="96"/>
  <c r="R24" i="96"/>
  <c r="R23" i="96"/>
  <c r="Q22" i="96"/>
  <c r="P22" i="96"/>
  <c r="O22" i="96"/>
  <c r="N22" i="96"/>
  <c r="M22" i="96"/>
  <c r="L22" i="96"/>
  <c r="K22" i="96"/>
  <c r="J22" i="96"/>
  <c r="R21" i="96"/>
  <c r="R20" i="96"/>
  <c r="R19" i="96"/>
  <c r="Q18" i="96"/>
  <c r="P18" i="96"/>
  <c r="O18" i="96"/>
  <c r="N18" i="96"/>
  <c r="M18" i="96"/>
  <c r="L18" i="96"/>
  <c r="K18" i="96"/>
  <c r="J18" i="96"/>
  <c r="R16" i="96"/>
  <c r="R15" i="96"/>
  <c r="R14" i="96"/>
  <c r="Q13" i="96"/>
  <c r="Q12" i="96" s="1"/>
  <c r="P13" i="96"/>
  <c r="P12" i="96" s="1"/>
  <c r="O13" i="96"/>
  <c r="O12" i="96" s="1"/>
  <c r="N13" i="96"/>
  <c r="N12" i="96" s="1"/>
  <c r="M13" i="96"/>
  <c r="M12" i="96" s="1"/>
  <c r="L13" i="96"/>
  <c r="L12" i="96" s="1"/>
  <c r="K13" i="96"/>
  <c r="K12" i="96" s="1"/>
  <c r="J13" i="96"/>
  <c r="J12" i="96" s="1"/>
  <c r="K200" i="99" l="1"/>
  <c r="M200" i="99"/>
  <c r="R120" i="98"/>
  <c r="R119" i="98" s="1"/>
  <c r="O60" i="99"/>
  <c r="R182" i="98"/>
  <c r="Q60" i="96"/>
  <c r="R104" i="99"/>
  <c r="R103" i="99" s="1"/>
  <c r="R111" i="98"/>
  <c r="N200" i="99"/>
  <c r="M74" i="99"/>
  <c r="M73" i="99" s="1"/>
  <c r="M72" i="99" s="1"/>
  <c r="R205" i="99"/>
  <c r="M17" i="99"/>
  <c r="M11" i="99" s="1"/>
  <c r="M10" i="99" s="1"/>
  <c r="M9" i="99" s="1"/>
  <c r="R94" i="99"/>
  <c r="R93" i="99" s="1"/>
  <c r="P17" i="99"/>
  <c r="P11" i="99" s="1"/>
  <c r="P10" i="99" s="1"/>
  <c r="P9" i="99" s="1"/>
  <c r="J60" i="99"/>
  <c r="J51" i="99" s="1"/>
  <c r="J170" i="99"/>
  <c r="J169" i="99" s="1"/>
  <c r="J168" i="99" s="1"/>
  <c r="J167" i="99" s="1"/>
  <c r="O170" i="99"/>
  <c r="L111" i="99"/>
  <c r="Q111" i="99"/>
  <c r="Q110" i="99" s="1"/>
  <c r="Q109" i="99" s="1"/>
  <c r="Q108" i="99" s="1"/>
  <c r="M111" i="99"/>
  <c r="M110" i="99" s="1"/>
  <c r="M109" i="99" s="1"/>
  <c r="M108" i="99" s="1"/>
  <c r="K170" i="99"/>
  <c r="K169" i="99" s="1"/>
  <c r="K168" i="99" s="1"/>
  <c r="K167" i="99" s="1"/>
  <c r="O200" i="99"/>
  <c r="O194" i="99" s="1"/>
  <c r="O193" i="99" s="1"/>
  <c r="O192" i="99" s="1"/>
  <c r="R175" i="99"/>
  <c r="R47" i="99"/>
  <c r="R46" i="99" s="1"/>
  <c r="P92" i="99"/>
  <c r="P91" i="99" s="1"/>
  <c r="P90" i="99" s="1"/>
  <c r="M194" i="99"/>
  <c r="M193" i="99" s="1"/>
  <c r="M192" i="99" s="1"/>
  <c r="N60" i="99"/>
  <c r="N51" i="99" s="1"/>
  <c r="R18" i="99"/>
  <c r="O17" i="99"/>
  <c r="O11" i="99" s="1"/>
  <c r="O10" i="99" s="1"/>
  <c r="O9" i="99" s="1"/>
  <c r="R42" i="99"/>
  <c r="J111" i="99"/>
  <c r="J110" i="99" s="1"/>
  <c r="J109" i="99" s="1"/>
  <c r="J108" i="99" s="1"/>
  <c r="O111" i="99"/>
  <c r="O110" i="99" s="1"/>
  <c r="O109" i="99" s="1"/>
  <c r="O108" i="99" s="1"/>
  <c r="R121" i="99"/>
  <c r="R120" i="99" s="1"/>
  <c r="M33" i="99"/>
  <c r="M32" i="99" s="1"/>
  <c r="O33" i="99"/>
  <c r="O32" i="99" s="1"/>
  <c r="K111" i="99"/>
  <c r="K110" i="99" s="1"/>
  <c r="K109" i="99" s="1"/>
  <c r="K108" i="99" s="1"/>
  <c r="R38" i="96"/>
  <c r="R22" i="98"/>
  <c r="N17" i="98"/>
  <c r="N11" i="98" s="1"/>
  <c r="N10" i="98" s="1"/>
  <c r="N9" i="98" s="1"/>
  <c r="R200" i="98"/>
  <c r="O199" i="98"/>
  <c r="O193" i="98" s="1"/>
  <c r="O192" i="98" s="1"/>
  <c r="O191" i="98" s="1"/>
  <c r="K199" i="98"/>
  <c r="K193" i="98" s="1"/>
  <c r="K192" i="98" s="1"/>
  <c r="K191" i="98" s="1"/>
  <c r="Q17" i="98"/>
  <c r="Q11" i="98" s="1"/>
  <c r="Q10" i="98" s="1"/>
  <c r="Q9" i="98" s="1"/>
  <c r="L199" i="98"/>
  <c r="L193" i="98" s="1"/>
  <c r="L192" i="98" s="1"/>
  <c r="L191" i="98" s="1"/>
  <c r="N81" i="97"/>
  <c r="N80" i="97" s="1"/>
  <c r="N79" i="97" s="1"/>
  <c r="L118" i="97"/>
  <c r="L117" i="97" s="1"/>
  <c r="L116" i="97" s="1"/>
  <c r="L115" i="97" s="1"/>
  <c r="R177" i="97"/>
  <c r="J110" i="98"/>
  <c r="J109" i="98" s="1"/>
  <c r="J108" i="98" s="1"/>
  <c r="J107" i="98" s="1"/>
  <c r="R174" i="98"/>
  <c r="R128" i="98"/>
  <c r="R127" i="98" s="1"/>
  <c r="J169" i="98"/>
  <c r="J168" i="98" s="1"/>
  <c r="J167" i="98" s="1"/>
  <c r="J166" i="98" s="1"/>
  <c r="R178" i="98"/>
  <c r="R170" i="98"/>
  <c r="R187" i="98"/>
  <c r="R186" i="98" s="1"/>
  <c r="L17" i="98"/>
  <c r="L11" i="98" s="1"/>
  <c r="L10" i="98" s="1"/>
  <c r="L9" i="98" s="1"/>
  <c r="Q73" i="98"/>
  <c r="Q72" i="98" s="1"/>
  <c r="Q71" i="98" s="1"/>
  <c r="P110" i="98"/>
  <c r="P109" i="98" s="1"/>
  <c r="P108" i="98" s="1"/>
  <c r="P107" i="98" s="1"/>
  <c r="R13" i="98"/>
  <c r="R12" i="98" s="1"/>
  <c r="M199" i="98"/>
  <c r="M193" i="98" s="1"/>
  <c r="M192" i="98" s="1"/>
  <c r="M191" i="98" s="1"/>
  <c r="Q169" i="98"/>
  <c r="Q168" i="98" s="1"/>
  <c r="Q167" i="98" s="1"/>
  <c r="Q166" i="98" s="1"/>
  <c r="P73" i="98"/>
  <c r="P72" i="98" s="1"/>
  <c r="P71" i="98" s="1"/>
  <c r="P169" i="98"/>
  <c r="P168" i="98" s="1"/>
  <c r="P167" i="98" s="1"/>
  <c r="P166" i="98" s="1"/>
  <c r="P17" i="98"/>
  <c r="P11" i="98" s="1"/>
  <c r="P10" i="98" s="1"/>
  <c r="P9" i="98" s="1"/>
  <c r="Q199" i="98"/>
  <c r="Q193" i="98" s="1"/>
  <c r="Q192" i="98" s="1"/>
  <c r="Q191" i="98" s="1"/>
  <c r="P74" i="96"/>
  <c r="P73" i="96" s="1"/>
  <c r="P72" i="96" s="1"/>
  <c r="K111" i="96"/>
  <c r="K110" i="96" s="1"/>
  <c r="K109" i="96" s="1"/>
  <c r="K108" i="96" s="1"/>
  <c r="M187" i="96"/>
  <c r="M181" i="96" s="1"/>
  <c r="M180" i="96" s="1"/>
  <c r="M179" i="96" s="1"/>
  <c r="O74" i="96"/>
  <c r="O73" i="96" s="1"/>
  <c r="O72" i="96" s="1"/>
  <c r="Q17" i="96"/>
  <c r="Q11" i="96" s="1"/>
  <c r="Q10" i="96" s="1"/>
  <c r="Q9" i="96" s="1"/>
  <c r="Q74" i="96"/>
  <c r="Q73" i="96" s="1"/>
  <c r="Q72" i="96" s="1"/>
  <c r="R116" i="96"/>
  <c r="J111" i="96"/>
  <c r="J110" i="96" s="1"/>
  <c r="J109" i="96" s="1"/>
  <c r="J108" i="96" s="1"/>
  <c r="O111" i="96"/>
  <c r="R121" i="96"/>
  <c r="R120" i="96" s="1"/>
  <c r="Q187" i="96"/>
  <c r="Q181" i="96" s="1"/>
  <c r="Q180" i="96" s="1"/>
  <c r="Q179" i="96" s="1"/>
  <c r="J60" i="96"/>
  <c r="J51" i="96" s="1"/>
  <c r="O33" i="96"/>
  <c r="O32" i="96" s="1"/>
  <c r="K60" i="96"/>
  <c r="K51" i="96" s="1"/>
  <c r="K187" i="96"/>
  <c r="K181" i="96" s="1"/>
  <c r="K180" i="96" s="1"/>
  <c r="K179" i="96" s="1"/>
  <c r="O60" i="96"/>
  <c r="O51" i="96" s="1"/>
  <c r="P60" i="96"/>
  <c r="P51" i="96" s="1"/>
  <c r="Q157" i="96"/>
  <c r="Q156" i="96" s="1"/>
  <c r="Q155" i="96" s="1"/>
  <c r="Q154" i="96" s="1"/>
  <c r="L187" i="96"/>
  <c r="L181" i="96" s="1"/>
  <c r="L180" i="96" s="1"/>
  <c r="L179" i="96" s="1"/>
  <c r="O187" i="96"/>
  <c r="O181" i="96" s="1"/>
  <c r="O180" i="96" s="1"/>
  <c r="O179" i="96" s="1"/>
  <c r="P17" i="96"/>
  <c r="P11" i="96" s="1"/>
  <c r="P10" i="96" s="1"/>
  <c r="P9" i="96" s="1"/>
  <c r="R94" i="96"/>
  <c r="R93" i="96" s="1"/>
  <c r="P33" i="96"/>
  <c r="P32" i="96" s="1"/>
  <c r="M17" i="96"/>
  <c r="M11" i="96" s="1"/>
  <c r="M10" i="96" s="1"/>
  <c r="M9" i="96" s="1"/>
  <c r="N17" i="96"/>
  <c r="N11" i="96" s="1"/>
  <c r="N10" i="96" s="1"/>
  <c r="N9" i="96" s="1"/>
  <c r="R22" i="96"/>
  <c r="M60" i="96"/>
  <c r="M51" i="96" s="1"/>
  <c r="M92" i="96"/>
  <c r="M91" i="96" s="1"/>
  <c r="M90" i="96" s="1"/>
  <c r="N60" i="96"/>
  <c r="N51" i="96" s="1"/>
  <c r="N74" i="96"/>
  <c r="N73" i="96" s="1"/>
  <c r="N72" i="96" s="1"/>
  <c r="R104" i="96"/>
  <c r="R103" i="96" s="1"/>
  <c r="L60" i="96"/>
  <c r="L51" i="96" s="1"/>
  <c r="R34" i="96"/>
  <c r="K74" i="96"/>
  <c r="K73" i="96" s="1"/>
  <c r="K72" i="96" s="1"/>
  <c r="N92" i="96"/>
  <c r="N91" i="96" s="1"/>
  <c r="N90" i="96" s="1"/>
  <c r="R162" i="96"/>
  <c r="R188" i="96"/>
  <c r="K17" i="96"/>
  <c r="K11" i="96" s="1"/>
  <c r="K10" i="96" s="1"/>
  <c r="K9" i="96" s="1"/>
  <c r="R47" i="96"/>
  <c r="R46" i="96" s="1"/>
  <c r="Q51" i="96"/>
  <c r="L17" i="96"/>
  <c r="L11" i="96" s="1"/>
  <c r="L10" i="96" s="1"/>
  <c r="L9" i="96" s="1"/>
  <c r="N111" i="96"/>
  <c r="N110" i="96" s="1"/>
  <c r="N109" i="96" s="1"/>
  <c r="N108" i="96" s="1"/>
  <c r="R112" i="96"/>
  <c r="R142" i="96"/>
  <c r="M33" i="96"/>
  <c r="M32" i="96" s="1"/>
  <c r="R148" i="96"/>
  <c r="M157" i="96"/>
  <c r="M156" i="96" s="1"/>
  <c r="M155" i="96" s="1"/>
  <c r="M154" i="96" s="1"/>
  <c r="R18" i="96"/>
  <c r="O17" i="96"/>
  <c r="O11" i="96" s="1"/>
  <c r="O10" i="96" s="1"/>
  <c r="O9" i="96" s="1"/>
  <c r="Q111" i="96"/>
  <c r="Q110" i="96" s="1"/>
  <c r="Q109" i="96" s="1"/>
  <c r="Q108" i="96" s="1"/>
  <c r="R158" i="96"/>
  <c r="L92" i="96"/>
  <c r="L91" i="96" s="1"/>
  <c r="L90" i="96" s="1"/>
  <c r="Q33" i="96"/>
  <c r="Q32" i="96" s="1"/>
  <c r="J157" i="96"/>
  <c r="J156" i="96" s="1"/>
  <c r="J155" i="96" s="1"/>
  <c r="J154" i="96" s="1"/>
  <c r="J8" i="96" s="1"/>
  <c r="K157" i="96"/>
  <c r="K156" i="96" s="1"/>
  <c r="K155" i="96" s="1"/>
  <c r="K154" i="96" s="1"/>
  <c r="R175" i="96"/>
  <c r="R174" i="96" s="1"/>
  <c r="R166" i="96"/>
  <c r="R13" i="96"/>
  <c r="R12" i="96" s="1"/>
  <c r="R83" i="96"/>
  <c r="R82" i="96" s="1"/>
  <c r="Q92" i="96"/>
  <c r="Q91" i="96" s="1"/>
  <c r="Q90" i="96" s="1"/>
  <c r="R99" i="96"/>
  <c r="R98" i="96" s="1"/>
  <c r="O110" i="96"/>
  <c r="O109" i="96" s="1"/>
  <c r="O108" i="96" s="1"/>
  <c r="R170" i="96"/>
  <c r="J187" i="96"/>
  <c r="J181" i="96" s="1"/>
  <c r="J180" i="96" s="1"/>
  <c r="J179" i="96" s="1"/>
  <c r="N187" i="96"/>
  <c r="N181" i="96" s="1"/>
  <c r="N180" i="96" s="1"/>
  <c r="N179" i="96" s="1"/>
  <c r="J17" i="96"/>
  <c r="J11" i="96" s="1"/>
  <c r="J10" i="96" s="1"/>
  <c r="J9" i="96" s="1"/>
  <c r="J33" i="96"/>
  <c r="J32" i="96" s="1"/>
  <c r="N33" i="96"/>
  <c r="N32" i="96" s="1"/>
  <c r="K33" i="96"/>
  <c r="K32" i="96" s="1"/>
  <c r="P111" i="96"/>
  <c r="P110" i="96" s="1"/>
  <c r="P109" i="96" s="1"/>
  <c r="P108" i="96" s="1"/>
  <c r="L111" i="96"/>
  <c r="L110" i="96" s="1"/>
  <c r="L109" i="96" s="1"/>
  <c r="L108" i="96" s="1"/>
  <c r="O157" i="96"/>
  <c r="O156" i="96" s="1"/>
  <c r="O155" i="96" s="1"/>
  <c r="O154" i="96" s="1"/>
  <c r="R183" i="96"/>
  <c r="R182" i="96" s="1"/>
  <c r="P187" i="96"/>
  <c r="P181" i="96" s="1"/>
  <c r="P180" i="96" s="1"/>
  <c r="P179" i="96" s="1"/>
  <c r="L33" i="96"/>
  <c r="L32" i="96" s="1"/>
  <c r="R76" i="96"/>
  <c r="R75" i="96" s="1"/>
  <c r="J92" i="96"/>
  <c r="J91" i="96" s="1"/>
  <c r="J90" i="96" s="1"/>
  <c r="O92" i="96"/>
  <c r="O91" i="96" s="1"/>
  <c r="O90" i="96" s="1"/>
  <c r="M111" i="96"/>
  <c r="M110" i="96" s="1"/>
  <c r="M109" i="96" s="1"/>
  <c r="M108" i="96" s="1"/>
  <c r="P157" i="96"/>
  <c r="P156" i="96" s="1"/>
  <c r="P155" i="96" s="1"/>
  <c r="P154" i="96" s="1"/>
  <c r="L157" i="96"/>
  <c r="L156" i="96" s="1"/>
  <c r="L155" i="96" s="1"/>
  <c r="L154" i="96" s="1"/>
  <c r="L74" i="96"/>
  <c r="L73" i="96" s="1"/>
  <c r="L72" i="96" s="1"/>
  <c r="K92" i="96"/>
  <c r="K91" i="96" s="1"/>
  <c r="K90" i="96" s="1"/>
  <c r="P92" i="96"/>
  <c r="P91" i="96" s="1"/>
  <c r="P90" i="96" s="1"/>
  <c r="R192" i="96"/>
  <c r="R26" i="96"/>
  <c r="R42" i="96"/>
  <c r="R53" i="96"/>
  <c r="R52" i="96" s="1"/>
  <c r="R68" i="96"/>
  <c r="R60" i="96" s="1"/>
  <c r="J74" i="96"/>
  <c r="J73" i="96" s="1"/>
  <c r="J72" i="96" s="1"/>
  <c r="N157" i="96"/>
  <c r="N156" i="96" s="1"/>
  <c r="N155" i="96" s="1"/>
  <c r="N154" i="96" s="1"/>
  <c r="Q33" i="99"/>
  <c r="Q32" i="99" s="1"/>
  <c r="K74" i="99"/>
  <c r="K73" i="99" s="1"/>
  <c r="K72" i="99" s="1"/>
  <c r="J74" i="99"/>
  <c r="J73" i="99" s="1"/>
  <c r="J72" i="99" s="1"/>
  <c r="R201" i="99"/>
  <c r="N92" i="99"/>
  <c r="N91" i="99" s="1"/>
  <c r="N90" i="99" s="1"/>
  <c r="P111" i="99"/>
  <c r="P110" i="99" s="1"/>
  <c r="P109" i="99" s="1"/>
  <c r="P108" i="99" s="1"/>
  <c r="M170" i="99"/>
  <c r="M169" i="99" s="1"/>
  <c r="M168" i="99" s="1"/>
  <c r="M167" i="99" s="1"/>
  <c r="R196" i="99"/>
  <c r="R195" i="99" s="1"/>
  <c r="P200" i="99"/>
  <c r="P194" i="99" s="1"/>
  <c r="P193" i="99" s="1"/>
  <c r="P192" i="99" s="1"/>
  <c r="R26" i="99"/>
  <c r="N74" i="99"/>
  <c r="N73" i="99" s="1"/>
  <c r="N72" i="99" s="1"/>
  <c r="N111" i="99"/>
  <c r="N110" i="99" s="1"/>
  <c r="N109" i="99" s="1"/>
  <c r="N108" i="99" s="1"/>
  <c r="Q170" i="99"/>
  <c r="Q169" i="99" s="1"/>
  <c r="Q168" i="99" s="1"/>
  <c r="Q167" i="99" s="1"/>
  <c r="N170" i="99"/>
  <c r="N169" i="99" s="1"/>
  <c r="N168" i="99" s="1"/>
  <c r="N167" i="99" s="1"/>
  <c r="R179" i="99"/>
  <c r="K194" i="99"/>
  <c r="K193" i="99" s="1"/>
  <c r="K192" i="99" s="1"/>
  <c r="Q200" i="99"/>
  <c r="Q194" i="99" s="1"/>
  <c r="Q193" i="99" s="1"/>
  <c r="Q192" i="99" s="1"/>
  <c r="R34" i="99"/>
  <c r="R112" i="99"/>
  <c r="R171" i="99"/>
  <c r="N194" i="99"/>
  <c r="N193" i="99" s="1"/>
  <c r="N192" i="99" s="1"/>
  <c r="Q17" i="99"/>
  <c r="Q11" i="99" s="1"/>
  <c r="Q10" i="99" s="1"/>
  <c r="Q9" i="99" s="1"/>
  <c r="P33" i="99"/>
  <c r="P32" i="99" s="1"/>
  <c r="Q60" i="99"/>
  <c r="Q51" i="99" s="1"/>
  <c r="L110" i="99"/>
  <c r="L109" i="99" s="1"/>
  <c r="L108" i="99" s="1"/>
  <c r="L170" i="99"/>
  <c r="L169" i="99" s="1"/>
  <c r="L168" i="99" s="1"/>
  <c r="L167" i="99" s="1"/>
  <c r="R183" i="99"/>
  <c r="R188" i="99"/>
  <c r="R187" i="99" s="1"/>
  <c r="L92" i="99"/>
  <c r="L91" i="99" s="1"/>
  <c r="L90" i="99" s="1"/>
  <c r="R22" i="99"/>
  <c r="N33" i="99"/>
  <c r="N32" i="99" s="1"/>
  <c r="R38" i="99"/>
  <c r="R99" i="99"/>
  <c r="R98" i="99" s="1"/>
  <c r="K33" i="99"/>
  <c r="K32" i="99" s="1"/>
  <c r="K60" i="99"/>
  <c r="K51" i="99" s="1"/>
  <c r="M92" i="99"/>
  <c r="M91" i="99" s="1"/>
  <c r="M90" i="99" s="1"/>
  <c r="L74" i="99"/>
  <c r="L73" i="99" s="1"/>
  <c r="L72" i="99" s="1"/>
  <c r="K92" i="99"/>
  <c r="K91" i="99" s="1"/>
  <c r="K90" i="99" s="1"/>
  <c r="L17" i="99"/>
  <c r="L11" i="99" s="1"/>
  <c r="L10" i="99" s="1"/>
  <c r="L9" i="99" s="1"/>
  <c r="L33" i="99"/>
  <c r="L32" i="99" s="1"/>
  <c r="O74" i="99"/>
  <c r="O73" i="99" s="1"/>
  <c r="O72" i="99" s="1"/>
  <c r="P74" i="99"/>
  <c r="P73" i="99" s="1"/>
  <c r="P72" i="99" s="1"/>
  <c r="R83" i="99"/>
  <c r="R82" i="99" s="1"/>
  <c r="O92" i="99"/>
  <c r="O91" i="99" s="1"/>
  <c r="O90" i="99" s="1"/>
  <c r="M60" i="99"/>
  <c r="M51" i="99" s="1"/>
  <c r="J17" i="99"/>
  <c r="J11" i="99" s="1"/>
  <c r="J10" i="99" s="1"/>
  <c r="J9" i="99" s="1"/>
  <c r="P60" i="99"/>
  <c r="P51" i="99" s="1"/>
  <c r="L60" i="99"/>
  <c r="L51" i="99" s="1"/>
  <c r="O51" i="99"/>
  <c r="K17" i="99"/>
  <c r="K11" i="99" s="1"/>
  <c r="K10" i="99" s="1"/>
  <c r="K9" i="99" s="1"/>
  <c r="R116" i="99"/>
  <c r="O169" i="99"/>
  <c r="O168" i="99" s="1"/>
  <c r="O167" i="99" s="1"/>
  <c r="R13" i="99"/>
  <c r="R12" i="99" s="1"/>
  <c r="L194" i="99"/>
  <c r="L193" i="99" s="1"/>
  <c r="L192" i="99" s="1"/>
  <c r="Q74" i="99"/>
  <c r="Q73" i="99" s="1"/>
  <c r="Q72" i="99" s="1"/>
  <c r="Q92" i="99"/>
  <c r="Q91" i="99" s="1"/>
  <c r="Q90" i="99" s="1"/>
  <c r="J33" i="99"/>
  <c r="J32" i="99" s="1"/>
  <c r="R68" i="99"/>
  <c r="R60" i="99" s="1"/>
  <c r="J200" i="99"/>
  <c r="J194" i="99" s="1"/>
  <c r="J193" i="99" s="1"/>
  <c r="J192" i="99" s="1"/>
  <c r="J92" i="99"/>
  <c r="J91" i="99" s="1"/>
  <c r="J90" i="99" s="1"/>
  <c r="N17" i="99"/>
  <c r="N11" i="99" s="1"/>
  <c r="N10" i="99" s="1"/>
  <c r="N9" i="99" s="1"/>
  <c r="R53" i="99"/>
  <c r="R52" i="99" s="1"/>
  <c r="R76" i="99"/>
  <c r="R75" i="99" s="1"/>
  <c r="P170" i="99"/>
  <c r="P169" i="99" s="1"/>
  <c r="P168" i="99" s="1"/>
  <c r="P167" i="99" s="1"/>
  <c r="O73" i="98"/>
  <c r="O72" i="98" s="1"/>
  <c r="O71" i="98" s="1"/>
  <c r="O17" i="98"/>
  <c r="O11" i="98" s="1"/>
  <c r="O10" i="98" s="1"/>
  <c r="O9" i="98" s="1"/>
  <c r="P91" i="98"/>
  <c r="P90" i="98" s="1"/>
  <c r="P89" i="98" s="1"/>
  <c r="M73" i="98"/>
  <c r="M72" i="98" s="1"/>
  <c r="M71" i="98" s="1"/>
  <c r="R93" i="98"/>
  <c r="R92" i="98" s="1"/>
  <c r="R98" i="98"/>
  <c r="R97" i="98" s="1"/>
  <c r="R103" i="98"/>
  <c r="R102" i="98" s="1"/>
  <c r="N169" i="98"/>
  <c r="N168" i="98" s="1"/>
  <c r="N167" i="98" s="1"/>
  <c r="N166" i="98" s="1"/>
  <c r="R26" i="98"/>
  <c r="N73" i="98"/>
  <c r="N72" i="98" s="1"/>
  <c r="N71" i="98" s="1"/>
  <c r="K91" i="98"/>
  <c r="K90" i="98" s="1"/>
  <c r="K89" i="98" s="1"/>
  <c r="R160" i="98"/>
  <c r="K143" i="98"/>
  <c r="K126" i="98" s="1"/>
  <c r="K125" i="98" s="1"/>
  <c r="K124" i="98" s="1"/>
  <c r="M17" i="98"/>
  <c r="M11" i="98" s="1"/>
  <c r="M10" i="98" s="1"/>
  <c r="M9" i="98" s="1"/>
  <c r="J17" i="98"/>
  <c r="L91" i="98"/>
  <c r="L90" i="98" s="1"/>
  <c r="L89" i="98" s="1"/>
  <c r="M143" i="98"/>
  <c r="M126" i="98" s="1"/>
  <c r="M125" i="98" s="1"/>
  <c r="M124" i="98" s="1"/>
  <c r="P199" i="98"/>
  <c r="P193" i="98" s="1"/>
  <c r="P192" i="98" s="1"/>
  <c r="P191" i="98" s="1"/>
  <c r="K17" i="98"/>
  <c r="K11" i="98" s="1"/>
  <c r="K10" i="98" s="1"/>
  <c r="K9" i="98" s="1"/>
  <c r="J199" i="98"/>
  <c r="J193" i="98" s="1"/>
  <c r="J192" i="98" s="1"/>
  <c r="J191" i="98" s="1"/>
  <c r="N199" i="98"/>
  <c r="N193" i="98" s="1"/>
  <c r="N192" i="98" s="1"/>
  <c r="N191" i="98" s="1"/>
  <c r="J73" i="98"/>
  <c r="J72" i="98" s="1"/>
  <c r="J71" i="98" s="1"/>
  <c r="K73" i="98"/>
  <c r="K72" i="98" s="1"/>
  <c r="K71" i="98" s="1"/>
  <c r="N91" i="98"/>
  <c r="N90" i="98" s="1"/>
  <c r="N89" i="98" s="1"/>
  <c r="Q110" i="98"/>
  <c r="Q109" i="98" s="1"/>
  <c r="Q108" i="98" s="1"/>
  <c r="Q107" i="98" s="1"/>
  <c r="O91" i="98"/>
  <c r="O90" i="98" s="1"/>
  <c r="O89" i="98" s="1"/>
  <c r="N110" i="98"/>
  <c r="N109" i="98" s="1"/>
  <c r="N108" i="98" s="1"/>
  <c r="N107" i="98" s="1"/>
  <c r="J143" i="98"/>
  <c r="J126" i="98" s="1"/>
  <c r="J125" i="98" s="1"/>
  <c r="J124" i="98" s="1"/>
  <c r="L143" i="98"/>
  <c r="L126" i="98" s="1"/>
  <c r="L125" i="98" s="1"/>
  <c r="L124" i="98" s="1"/>
  <c r="J91" i="98"/>
  <c r="J90" i="98" s="1"/>
  <c r="J89" i="98" s="1"/>
  <c r="R82" i="98"/>
  <c r="R81" i="98" s="1"/>
  <c r="N143" i="98"/>
  <c r="N126" i="98" s="1"/>
  <c r="N125" i="98" s="1"/>
  <c r="N124" i="98" s="1"/>
  <c r="O110" i="98"/>
  <c r="O109" i="98" s="1"/>
  <c r="O108" i="98" s="1"/>
  <c r="O107" i="98" s="1"/>
  <c r="K110" i="98"/>
  <c r="K109" i="98" s="1"/>
  <c r="K108" i="98" s="1"/>
  <c r="K107" i="98" s="1"/>
  <c r="R154" i="98"/>
  <c r="M91" i="98"/>
  <c r="M90" i="98" s="1"/>
  <c r="M89" i="98" s="1"/>
  <c r="L110" i="98"/>
  <c r="L109" i="98" s="1"/>
  <c r="L108" i="98" s="1"/>
  <c r="L107" i="98" s="1"/>
  <c r="P143" i="98"/>
  <c r="P126" i="98" s="1"/>
  <c r="P125" i="98" s="1"/>
  <c r="P124" i="98" s="1"/>
  <c r="O143" i="98"/>
  <c r="O126" i="98" s="1"/>
  <c r="O125" i="98" s="1"/>
  <c r="O124" i="98" s="1"/>
  <c r="M110" i="98"/>
  <c r="M109" i="98" s="1"/>
  <c r="M108" i="98" s="1"/>
  <c r="M107" i="98" s="1"/>
  <c r="L169" i="98"/>
  <c r="L168" i="98" s="1"/>
  <c r="L167" i="98" s="1"/>
  <c r="L166" i="98" s="1"/>
  <c r="R18" i="98"/>
  <c r="R75" i="98"/>
  <c r="R74" i="98" s="1"/>
  <c r="R115" i="98"/>
  <c r="R110" i="98" s="1"/>
  <c r="R109" i="98" s="1"/>
  <c r="R108" i="98" s="1"/>
  <c r="R107" i="98" s="1"/>
  <c r="M169" i="98"/>
  <c r="M168" i="98" s="1"/>
  <c r="M167" i="98" s="1"/>
  <c r="M166" i="98" s="1"/>
  <c r="Q143" i="98"/>
  <c r="Q126" i="98" s="1"/>
  <c r="Q125" i="98" s="1"/>
  <c r="Q124" i="98" s="1"/>
  <c r="K169" i="98"/>
  <c r="K168" i="98" s="1"/>
  <c r="K167" i="98" s="1"/>
  <c r="K166" i="98" s="1"/>
  <c r="J11" i="98"/>
  <c r="J10" i="98" s="1"/>
  <c r="J9" i="98" s="1"/>
  <c r="O169" i="98"/>
  <c r="O168" i="98" s="1"/>
  <c r="O167" i="98" s="1"/>
  <c r="O166" i="98" s="1"/>
  <c r="R67" i="98"/>
  <c r="L73" i="98"/>
  <c r="L72" i="98" s="1"/>
  <c r="L71" i="98" s="1"/>
  <c r="Q91" i="98"/>
  <c r="Q90" i="98" s="1"/>
  <c r="Q89" i="98" s="1"/>
  <c r="R204" i="98"/>
  <c r="R199" i="98" s="1"/>
  <c r="R193" i="98" s="1"/>
  <c r="R192" i="98" s="1"/>
  <c r="R191" i="98" s="1"/>
  <c r="R14" i="97"/>
  <c r="R13" i="97" s="1"/>
  <c r="N118" i="97"/>
  <c r="N117" i="97" s="1"/>
  <c r="N116" i="97" s="1"/>
  <c r="N115" i="97" s="1"/>
  <c r="R194" i="97"/>
  <c r="R193" i="97" s="1"/>
  <c r="P18" i="97"/>
  <c r="P12" i="97" s="1"/>
  <c r="P11" i="97" s="1"/>
  <c r="P10" i="97" s="1"/>
  <c r="R27" i="97"/>
  <c r="R185" i="97"/>
  <c r="N176" i="97"/>
  <c r="N175" i="97" s="1"/>
  <c r="N174" i="97" s="1"/>
  <c r="N173" i="97" s="1"/>
  <c r="R210" i="97"/>
  <c r="J18" i="97"/>
  <c r="J12" i="97" s="1"/>
  <c r="J11" i="97" s="1"/>
  <c r="J10" i="97" s="1"/>
  <c r="J118" i="97"/>
  <c r="J117" i="97" s="1"/>
  <c r="J116" i="97" s="1"/>
  <c r="J115" i="97" s="1"/>
  <c r="R119" i="97"/>
  <c r="N18" i="97"/>
  <c r="N12" i="97" s="1"/>
  <c r="N11" i="97" s="1"/>
  <c r="N10" i="97" s="1"/>
  <c r="K118" i="97"/>
  <c r="K117" i="97" s="1"/>
  <c r="K116" i="97" s="1"/>
  <c r="K115" i="97" s="1"/>
  <c r="R128" i="97"/>
  <c r="R127" i="97" s="1"/>
  <c r="Q81" i="97"/>
  <c r="Q80" i="97" s="1"/>
  <c r="Q79" i="97" s="1"/>
  <c r="P118" i="97"/>
  <c r="P117" i="97" s="1"/>
  <c r="P116" i="97" s="1"/>
  <c r="P115" i="97" s="1"/>
  <c r="J176" i="97"/>
  <c r="J175" i="97" s="1"/>
  <c r="J174" i="97" s="1"/>
  <c r="J173" i="97" s="1"/>
  <c r="N67" i="97"/>
  <c r="J81" i="97"/>
  <c r="J80" i="97" s="1"/>
  <c r="J79" i="97" s="1"/>
  <c r="P209" i="97"/>
  <c r="N99" i="97"/>
  <c r="N98" i="97" s="1"/>
  <c r="N97" i="97" s="1"/>
  <c r="L67" i="97"/>
  <c r="M118" i="97"/>
  <c r="M117" i="97" s="1"/>
  <c r="M116" i="97" s="1"/>
  <c r="M115" i="97" s="1"/>
  <c r="L209" i="97"/>
  <c r="L18" i="97"/>
  <c r="L12" i="97" s="1"/>
  <c r="L11" i="97" s="1"/>
  <c r="L10" i="97" s="1"/>
  <c r="R111" i="97"/>
  <c r="R110" i="97" s="1"/>
  <c r="M209" i="97"/>
  <c r="R214" i="97"/>
  <c r="M176" i="97"/>
  <c r="M175" i="97" s="1"/>
  <c r="M174" i="97" s="1"/>
  <c r="M173" i="97" s="1"/>
  <c r="R163" i="97"/>
  <c r="M18" i="97"/>
  <c r="M12" i="97" s="1"/>
  <c r="M11" i="97" s="1"/>
  <c r="M10" i="97" s="1"/>
  <c r="K81" i="97"/>
  <c r="K80" i="97" s="1"/>
  <c r="K79" i="97" s="1"/>
  <c r="R19" i="97"/>
  <c r="O99" i="97"/>
  <c r="O98" i="97" s="1"/>
  <c r="O97" i="97" s="1"/>
  <c r="J209" i="97"/>
  <c r="R23" i="97"/>
  <c r="J67" i="97"/>
  <c r="R90" i="97"/>
  <c r="R89" i="97" s="1"/>
  <c r="R123" i="97"/>
  <c r="N209" i="97"/>
  <c r="Q18" i="97"/>
  <c r="Q12" i="97" s="1"/>
  <c r="Q11" i="97" s="1"/>
  <c r="Q10" i="97" s="1"/>
  <c r="K67" i="97"/>
  <c r="O209" i="97"/>
  <c r="O18" i="97"/>
  <c r="O12" i="97" s="1"/>
  <c r="O11" i="97" s="1"/>
  <c r="O10" i="97" s="1"/>
  <c r="R101" i="97"/>
  <c r="R100" i="97" s="1"/>
  <c r="O176" i="97"/>
  <c r="O175" i="97" s="1"/>
  <c r="O174" i="97" s="1"/>
  <c r="O173" i="97" s="1"/>
  <c r="M67" i="97"/>
  <c r="Q209" i="97"/>
  <c r="O81" i="97"/>
  <c r="O80" i="97" s="1"/>
  <c r="O79" i="97" s="1"/>
  <c r="P81" i="97"/>
  <c r="P80" i="97" s="1"/>
  <c r="P79" i="97" s="1"/>
  <c r="P99" i="97"/>
  <c r="P98" i="97" s="1"/>
  <c r="P97" i="97" s="1"/>
  <c r="R106" i="97"/>
  <c r="R105" i="97" s="1"/>
  <c r="M99" i="97"/>
  <c r="M98" i="97" s="1"/>
  <c r="M97" i="97" s="1"/>
  <c r="M81" i="97"/>
  <c r="M80" i="97" s="1"/>
  <c r="M79" i="97" s="1"/>
  <c r="Q67" i="97"/>
  <c r="R68" i="97"/>
  <c r="P67" i="97"/>
  <c r="O67" i="97"/>
  <c r="Q99" i="97"/>
  <c r="Q98" i="97" s="1"/>
  <c r="Q97" i="97" s="1"/>
  <c r="Q176" i="97"/>
  <c r="Q175" i="97" s="1"/>
  <c r="Q174" i="97" s="1"/>
  <c r="Q173" i="97" s="1"/>
  <c r="O118" i="97"/>
  <c r="O117" i="97" s="1"/>
  <c r="O116" i="97" s="1"/>
  <c r="O115" i="97" s="1"/>
  <c r="K176" i="97"/>
  <c r="K175" i="97" s="1"/>
  <c r="K174" i="97" s="1"/>
  <c r="K173" i="97" s="1"/>
  <c r="K18" i="97"/>
  <c r="K12" i="97" s="1"/>
  <c r="K11" i="97" s="1"/>
  <c r="K10" i="97" s="1"/>
  <c r="L176" i="97"/>
  <c r="L175" i="97" s="1"/>
  <c r="L174" i="97" s="1"/>
  <c r="L173" i="97" s="1"/>
  <c r="P176" i="97"/>
  <c r="P175" i="97" s="1"/>
  <c r="P174" i="97" s="1"/>
  <c r="P173" i="97" s="1"/>
  <c r="L81" i="97"/>
  <c r="L80" i="97" s="1"/>
  <c r="L79" i="97" s="1"/>
  <c r="J99" i="97"/>
  <c r="J98" i="97" s="1"/>
  <c r="J97" i="97" s="1"/>
  <c r="K99" i="97"/>
  <c r="K98" i="97" s="1"/>
  <c r="K97" i="97" s="1"/>
  <c r="K209" i="97"/>
  <c r="R83" i="97"/>
  <c r="R82" i="97" s="1"/>
  <c r="L99" i="97"/>
  <c r="L98" i="97" s="1"/>
  <c r="L97" i="97" s="1"/>
  <c r="Q118" i="97"/>
  <c r="Q117" i="97" s="1"/>
  <c r="Q116" i="97" s="1"/>
  <c r="Q115" i="97" s="1"/>
  <c r="R189" i="97"/>
  <c r="R75" i="97"/>
  <c r="R181" i="97"/>
  <c r="M74" i="96"/>
  <c r="M73" i="96" s="1"/>
  <c r="M72" i="96" s="1"/>
  <c r="R200" i="99" l="1"/>
  <c r="L8" i="96"/>
  <c r="Q9" i="97"/>
  <c r="K9" i="97"/>
  <c r="I264" i="97"/>
  <c r="J9" i="97"/>
  <c r="N8" i="96"/>
  <c r="Q8" i="96"/>
  <c r="L31" i="99"/>
  <c r="L30" i="99" s="1"/>
  <c r="P8" i="96"/>
  <c r="O8" i="96"/>
  <c r="R17" i="98"/>
  <c r="R11" i="98" s="1"/>
  <c r="R10" i="98" s="1"/>
  <c r="R9" i="98" s="1"/>
  <c r="L8" i="98"/>
  <c r="I257" i="98" s="1"/>
  <c r="Q31" i="99"/>
  <c r="Q30" i="99" s="1"/>
  <c r="K8" i="96"/>
  <c r="I230" i="96" s="1"/>
  <c r="M8" i="96"/>
  <c r="I233" i="96" s="1"/>
  <c r="M9" i="97"/>
  <c r="I266" i="97" s="1"/>
  <c r="R92" i="99"/>
  <c r="R91" i="99" s="1"/>
  <c r="R90" i="99" s="1"/>
  <c r="L9" i="97"/>
  <c r="I265" i="97" s="1"/>
  <c r="N9" i="97"/>
  <c r="I268" i="97"/>
  <c r="O9" i="97"/>
  <c r="P9" i="97"/>
  <c r="O8" i="98"/>
  <c r="P8" i="98"/>
  <c r="R111" i="96"/>
  <c r="R110" i="96" s="1"/>
  <c r="R109" i="96" s="1"/>
  <c r="R108" i="96" s="1"/>
  <c r="J31" i="99"/>
  <c r="J30" i="99" s="1"/>
  <c r="L8" i="99"/>
  <c r="I255" i="99" s="1"/>
  <c r="M8" i="99"/>
  <c r="I256" i="99" s="1"/>
  <c r="R74" i="99"/>
  <c r="R73" i="99" s="1"/>
  <c r="R72" i="99" s="1"/>
  <c r="R17" i="99"/>
  <c r="R11" i="99" s="1"/>
  <c r="R10" i="99" s="1"/>
  <c r="R9" i="99" s="1"/>
  <c r="R33" i="99"/>
  <c r="R32" i="99" s="1"/>
  <c r="P8" i="99"/>
  <c r="O8" i="99"/>
  <c r="J8" i="99"/>
  <c r="K8" i="99"/>
  <c r="I254" i="99" s="1"/>
  <c r="R111" i="99"/>
  <c r="R110" i="99" s="1"/>
  <c r="R109" i="99" s="1"/>
  <c r="R108" i="99" s="1"/>
  <c r="N8" i="99"/>
  <c r="R170" i="99"/>
  <c r="Q8" i="99"/>
  <c r="I231" i="96"/>
  <c r="J8" i="98"/>
  <c r="N8" i="98"/>
  <c r="R169" i="98"/>
  <c r="R168" i="98" s="1"/>
  <c r="R167" i="98" s="1"/>
  <c r="R166" i="98" s="1"/>
  <c r="M8" i="98"/>
  <c r="I258" i="98" s="1"/>
  <c r="K8" i="98"/>
  <c r="I256" i="98" s="1"/>
  <c r="Q8" i="98"/>
  <c r="R67" i="97"/>
  <c r="R118" i="97"/>
  <c r="R117" i="97" s="1"/>
  <c r="R116" i="97" s="1"/>
  <c r="R115" i="97" s="1"/>
  <c r="R18" i="97"/>
  <c r="R12" i="97" s="1"/>
  <c r="R11" i="97" s="1"/>
  <c r="R10" i="97" s="1"/>
  <c r="R209" i="97"/>
  <c r="R143" i="98"/>
  <c r="R126" i="98" s="1"/>
  <c r="R125" i="98" s="1"/>
  <c r="R124" i="98" s="1"/>
  <c r="K31" i="96"/>
  <c r="K30" i="96" s="1"/>
  <c r="R17" i="96"/>
  <c r="R11" i="96" s="1"/>
  <c r="R10" i="96" s="1"/>
  <c r="R9" i="96" s="1"/>
  <c r="Q31" i="96"/>
  <c r="Q30" i="96" s="1"/>
  <c r="R33" i="96"/>
  <c r="R32" i="96" s="1"/>
  <c r="R92" i="96"/>
  <c r="R91" i="96" s="1"/>
  <c r="R90" i="96" s="1"/>
  <c r="M31" i="96"/>
  <c r="M30" i="96" s="1"/>
  <c r="R51" i="96"/>
  <c r="P31" i="96"/>
  <c r="P30" i="96" s="1"/>
  <c r="O31" i="96"/>
  <c r="O30" i="96" s="1"/>
  <c r="J31" i="96"/>
  <c r="J30" i="96" s="1"/>
  <c r="R187" i="96"/>
  <c r="R181" i="96" s="1"/>
  <c r="R180" i="96" s="1"/>
  <c r="R179" i="96" s="1"/>
  <c r="R157" i="96"/>
  <c r="R156" i="96" s="1"/>
  <c r="R155" i="96" s="1"/>
  <c r="R154" i="96" s="1"/>
  <c r="R74" i="96"/>
  <c r="R73" i="96" s="1"/>
  <c r="R72" i="96" s="1"/>
  <c r="L31" i="96"/>
  <c r="L30" i="96" s="1"/>
  <c r="N31" i="96"/>
  <c r="N30" i="96" s="1"/>
  <c r="K31" i="99"/>
  <c r="K30" i="99" s="1"/>
  <c r="R194" i="99"/>
  <c r="R193" i="99" s="1"/>
  <c r="R192" i="99" s="1"/>
  <c r="N31" i="99"/>
  <c r="N30" i="99" s="1"/>
  <c r="R169" i="99"/>
  <c r="R168" i="99" s="1"/>
  <c r="R167" i="99" s="1"/>
  <c r="P31" i="99"/>
  <c r="P30" i="99" s="1"/>
  <c r="O31" i="99"/>
  <c r="O30" i="99" s="1"/>
  <c r="M31" i="99"/>
  <c r="M30" i="99" s="1"/>
  <c r="R51" i="99"/>
  <c r="R73" i="98"/>
  <c r="R72" i="98" s="1"/>
  <c r="R71" i="98" s="1"/>
  <c r="R91" i="98"/>
  <c r="R90" i="98" s="1"/>
  <c r="R89" i="98" s="1"/>
  <c r="R99" i="97"/>
  <c r="R98" i="97" s="1"/>
  <c r="R97" i="97" s="1"/>
  <c r="R81" i="97"/>
  <c r="R80" i="97" s="1"/>
  <c r="R79" i="97" s="1"/>
  <c r="R176" i="97"/>
  <c r="R175" i="97" s="1"/>
  <c r="R174" i="97" s="1"/>
  <c r="R173" i="97" s="1"/>
  <c r="I267" i="97" l="1"/>
  <c r="R9" i="97"/>
  <c r="I263" i="97"/>
  <c r="I229" i="96"/>
  <c r="I255" i="98"/>
  <c r="I253" i="99"/>
  <c r="R8" i="96"/>
  <c r="R31" i="99"/>
  <c r="R30" i="99" s="1"/>
  <c r="R8" i="99"/>
  <c r="R8" i="98"/>
  <c r="R31" i="96"/>
  <c r="R30" i="96" s="1"/>
  <c r="R303" i="95" l="1"/>
  <c r="R302" i="95"/>
  <c r="R301" i="95"/>
  <c r="R300" i="95"/>
  <c r="R299" i="95"/>
  <c r="R298" i="95"/>
  <c r="R297" i="95"/>
  <c r="R296" i="95"/>
  <c r="R295" i="95"/>
  <c r="R294" i="95"/>
  <c r="R293" i="95"/>
  <c r="R292" i="95"/>
  <c r="R291" i="95"/>
  <c r="R290" i="95"/>
  <c r="R289" i="95"/>
  <c r="R288" i="95"/>
  <c r="R287" i="95"/>
  <c r="R286" i="95"/>
  <c r="R285" i="95"/>
  <c r="R284" i="95"/>
  <c r="R283" i="95"/>
  <c r="R282" i="95"/>
  <c r="R281" i="95"/>
  <c r="R280" i="95"/>
  <c r="R279" i="95"/>
  <c r="R278" i="95"/>
  <c r="R277" i="95"/>
  <c r="R276" i="95"/>
  <c r="R275" i="95"/>
  <c r="R274" i="95"/>
  <c r="R273" i="95"/>
  <c r="R272" i="95"/>
  <c r="Q271" i="95"/>
  <c r="P271" i="95"/>
  <c r="O271" i="95"/>
  <c r="N271" i="95"/>
  <c r="M271" i="95"/>
  <c r="L271" i="95"/>
  <c r="K271" i="95"/>
  <c r="J271" i="95"/>
  <c r="R270" i="95"/>
  <c r="R269" i="95"/>
  <c r="R268" i="95"/>
  <c r="Q267" i="95"/>
  <c r="P267" i="95"/>
  <c r="O267" i="95"/>
  <c r="N267" i="95"/>
  <c r="M267" i="95"/>
  <c r="L267" i="95"/>
  <c r="K267" i="95"/>
  <c r="J267" i="95"/>
  <c r="R266" i="95"/>
  <c r="R265" i="95"/>
  <c r="R264" i="95"/>
  <c r="Q263" i="95"/>
  <c r="Q254" i="95" s="1"/>
  <c r="P263" i="95"/>
  <c r="O263" i="95"/>
  <c r="N263" i="95"/>
  <c r="M263" i="95"/>
  <c r="L263" i="95"/>
  <c r="K263" i="95"/>
  <c r="J263" i="95"/>
  <c r="R262" i="95"/>
  <c r="R261" i="95"/>
  <c r="R260" i="95"/>
  <c r="Q259" i="95"/>
  <c r="P259" i="95"/>
  <c r="O259" i="95"/>
  <c r="N259" i="95"/>
  <c r="M259" i="95"/>
  <c r="L259" i="95"/>
  <c r="K259" i="95"/>
  <c r="J259" i="95"/>
  <c r="R258" i="95"/>
  <c r="R257" i="95"/>
  <c r="R256" i="95"/>
  <c r="Q255" i="95"/>
  <c r="P255" i="95"/>
  <c r="O255" i="95"/>
  <c r="N255" i="95"/>
  <c r="M255" i="95"/>
  <c r="L255" i="95"/>
  <c r="K255" i="95"/>
  <c r="J255" i="95"/>
  <c r="R253" i="95"/>
  <c r="R252" i="95"/>
  <c r="R251" i="95"/>
  <c r="Q250" i="95"/>
  <c r="P250" i="95"/>
  <c r="P249" i="95" s="1"/>
  <c r="O250" i="95"/>
  <c r="O249" i="95" s="1"/>
  <c r="N250" i="95"/>
  <c r="N249" i="95" s="1"/>
  <c r="M250" i="95"/>
  <c r="M249" i="95" s="1"/>
  <c r="L250" i="95"/>
  <c r="L249" i="95" s="1"/>
  <c r="K250" i="95"/>
  <c r="K249" i="95" s="1"/>
  <c r="J250" i="95"/>
  <c r="J249" i="95" s="1"/>
  <c r="Q249" i="95"/>
  <c r="R245" i="95"/>
  <c r="R244" i="95"/>
  <c r="R243" i="95"/>
  <c r="Q242" i="95"/>
  <c r="P242" i="95"/>
  <c r="O242" i="95"/>
  <c r="N242" i="95"/>
  <c r="M242" i="95"/>
  <c r="L242" i="95"/>
  <c r="K242" i="95"/>
  <c r="J242" i="95"/>
  <c r="R241" i="95"/>
  <c r="R240" i="95"/>
  <c r="R239" i="95"/>
  <c r="R238" i="95"/>
  <c r="Q237" i="95"/>
  <c r="P237" i="95"/>
  <c r="O237" i="95"/>
  <c r="N237" i="95"/>
  <c r="M237" i="95"/>
  <c r="L237" i="95"/>
  <c r="L236" i="95" s="1"/>
  <c r="K237" i="95"/>
  <c r="K236" i="95" s="1"/>
  <c r="J237" i="95"/>
  <c r="R235" i="95"/>
  <c r="R234" i="95"/>
  <c r="R233" i="95"/>
  <c r="R232" i="95"/>
  <c r="R231" i="95"/>
  <c r="R230" i="95"/>
  <c r="R229" i="95"/>
  <c r="R228" i="95"/>
  <c r="R227" i="95"/>
  <c r="R226" i="95"/>
  <c r="R225" i="95"/>
  <c r="R224" i="95"/>
  <c r="R223" i="95"/>
  <c r="R222" i="95"/>
  <c r="Q221" i="95"/>
  <c r="Q220" i="95" s="1"/>
  <c r="P221" i="95"/>
  <c r="P220" i="95" s="1"/>
  <c r="O221" i="95"/>
  <c r="N221" i="95"/>
  <c r="N220" i="95" s="1"/>
  <c r="M221" i="95"/>
  <c r="M220" i="95" s="1"/>
  <c r="L221" i="95"/>
  <c r="L220" i="95" s="1"/>
  <c r="K221" i="95"/>
  <c r="K220" i="95" s="1"/>
  <c r="J221" i="95"/>
  <c r="J220" i="95" s="1"/>
  <c r="O220" i="95"/>
  <c r="R216" i="95"/>
  <c r="R215" i="95"/>
  <c r="R214" i="95"/>
  <c r="Q213" i="95"/>
  <c r="Q212" i="95" s="1"/>
  <c r="P213" i="95"/>
  <c r="O213" i="95"/>
  <c r="O212" i="95" s="1"/>
  <c r="N213" i="95"/>
  <c r="N212" i="95" s="1"/>
  <c r="M213" i="95"/>
  <c r="M212" i="95" s="1"/>
  <c r="L213" i="95"/>
  <c r="L212" i="95" s="1"/>
  <c r="K213" i="95"/>
  <c r="K212" i="95" s="1"/>
  <c r="J213" i="95"/>
  <c r="J212" i="95" s="1"/>
  <c r="P212" i="95"/>
  <c r="R211" i="95"/>
  <c r="R210" i="95"/>
  <c r="R209" i="95"/>
  <c r="Q208" i="95"/>
  <c r="P208" i="95"/>
  <c r="O208" i="95"/>
  <c r="N208" i="95"/>
  <c r="M208" i="95"/>
  <c r="L208" i="95"/>
  <c r="K208" i="95"/>
  <c r="J208" i="95"/>
  <c r="R207" i="95"/>
  <c r="R206" i="95"/>
  <c r="R205" i="95"/>
  <c r="Q204" i="95"/>
  <c r="P204" i="95"/>
  <c r="O204" i="95"/>
  <c r="N204" i="95"/>
  <c r="M204" i="95"/>
  <c r="L204" i="95"/>
  <c r="K204" i="95"/>
  <c r="J204" i="95"/>
  <c r="R203" i="95"/>
  <c r="R202" i="95"/>
  <c r="Q201" i="95"/>
  <c r="P201" i="95"/>
  <c r="O201" i="95"/>
  <c r="N201" i="95"/>
  <c r="M201" i="95"/>
  <c r="L201" i="95"/>
  <c r="K201" i="95"/>
  <c r="J201" i="95"/>
  <c r="R200" i="95"/>
  <c r="R199" i="95"/>
  <c r="Q198" i="95"/>
  <c r="P198" i="95"/>
  <c r="O198" i="95"/>
  <c r="N198" i="95"/>
  <c r="M198" i="95"/>
  <c r="L198" i="95"/>
  <c r="K198" i="95"/>
  <c r="J198" i="95"/>
  <c r="R193" i="95"/>
  <c r="R192" i="95"/>
  <c r="R191" i="95"/>
  <c r="Q190" i="95"/>
  <c r="P190" i="95"/>
  <c r="O190" i="95"/>
  <c r="N190" i="95"/>
  <c r="M190" i="95"/>
  <c r="L190" i="95"/>
  <c r="K190" i="95"/>
  <c r="J190" i="95"/>
  <c r="R189" i="95"/>
  <c r="R188" i="95"/>
  <c r="R187" i="95"/>
  <c r="Q186" i="95"/>
  <c r="P186" i="95"/>
  <c r="O186" i="95"/>
  <c r="N186" i="95"/>
  <c r="M186" i="95"/>
  <c r="L186" i="95"/>
  <c r="K186" i="95"/>
  <c r="J186" i="95"/>
  <c r="R185" i="95"/>
  <c r="R184" i="95"/>
  <c r="R183" i="95"/>
  <c r="Q182" i="95"/>
  <c r="P182" i="95"/>
  <c r="O182" i="95"/>
  <c r="O181" i="95" s="1"/>
  <c r="N182" i="95"/>
  <c r="M182" i="95"/>
  <c r="L182" i="95"/>
  <c r="K182" i="95"/>
  <c r="J182" i="95"/>
  <c r="R180" i="95"/>
  <c r="R179" i="95"/>
  <c r="R178" i="95"/>
  <c r="R177" i="95"/>
  <c r="R176" i="95"/>
  <c r="R175" i="95"/>
  <c r="Q174" i="95"/>
  <c r="Q173" i="95" s="1"/>
  <c r="P174" i="95"/>
  <c r="P173" i="95" s="1"/>
  <c r="O174" i="95"/>
  <c r="O173" i="95" s="1"/>
  <c r="N174" i="95"/>
  <c r="N173" i="95" s="1"/>
  <c r="M174" i="95"/>
  <c r="M173" i="95" s="1"/>
  <c r="L174" i="95"/>
  <c r="L173" i="95" s="1"/>
  <c r="K174" i="95"/>
  <c r="K173" i="95" s="1"/>
  <c r="J174" i="95"/>
  <c r="J173" i="95" s="1"/>
  <c r="R169" i="95"/>
  <c r="R168" i="95"/>
  <c r="R167" i="95"/>
  <c r="Q166" i="95"/>
  <c r="Q165" i="95" s="1"/>
  <c r="P166" i="95"/>
  <c r="P165" i="95" s="1"/>
  <c r="O166" i="95"/>
  <c r="O165" i="95" s="1"/>
  <c r="N166" i="95"/>
  <c r="N165" i="95" s="1"/>
  <c r="M166" i="95"/>
  <c r="L166" i="95"/>
  <c r="L165" i="95" s="1"/>
  <c r="K166" i="95"/>
  <c r="K165" i="95" s="1"/>
  <c r="J166" i="95"/>
  <c r="J165" i="95" s="1"/>
  <c r="M165" i="95"/>
  <c r="R164" i="95"/>
  <c r="R163" i="95"/>
  <c r="R162" i="95"/>
  <c r="Q161" i="95"/>
  <c r="P161" i="95"/>
  <c r="O161" i="95"/>
  <c r="N161" i="95"/>
  <c r="M161" i="95"/>
  <c r="L161" i="95"/>
  <c r="K161" i="95"/>
  <c r="J161" i="95"/>
  <c r="R160" i="95"/>
  <c r="R159" i="95"/>
  <c r="R158" i="95"/>
  <c r="R157" i="95"/>
  <c r="Q156" i="95"/>
  <c r="P156" i="95"/>
  <c r="O156" i="95"/>
  <c r="N156" i="95"/>
  <c r="M156" i="95"/>
  <c r="L156" i="95"/>
  <c r="L155" i="95" s="1"/>
  <c r="L154" i="95" s="1"/>
  <c r="L153" i="95" s="1"/>
  <c r="L152" i="95" s="1"/>
  <c r="K156" i="95"/>
  <c r="J156" i="95"/>
  <c r="R151" i="95"/>
  <c r="R150" i="95"/>
  <c r="R149" i="95"/>
  <c r="Q148" i="95"/>
  <c r="Q147" i="95" s="1"/>
  <c r="P148" i="95"/>
  <c r="O148" i="95"/>
  <c r="O147" i="95" s="1"/>
  <c r="N148" i="95"/>
  <c r="N147" i="95" s="1"/>
  <c r="M148" i="95"/>
  <c r="M147" i="95" s="1"/>
  <c r="L148" i="95"/>
  <c r="L147" i="95" s="1"/>
  <c r="K148" i="95"/>
  <c r="K147" i="95" s="1"/>
  <c r="J148" i="95"/>
  <c r="J147" i="95" s="1"/>
  <c r="P147" i="95"/>
  <c r="R146" i="95"/>
  <c r="R145" i="95"/>
  <c r="R144" i="95"/>
  <c r="Q143" i="95"/>
  <c r="Q142" i="95" s="1"/>
  <c r="P143" i="95"/>
  <c r="P142" i="95" s="1"/>
  <c r="O143" i="95"/>
  <c r="O142" i="95" s="1"/>
  <c r="N143" i="95"/>
  <c r="N142" i="95" s="1"/>
  <c r="M143" i="95"/>
  <c r="M142" i="95" s="1"/>
  <c r="L143" i="95"/>
  <c r="L142" i="95" s="1"/>
  <c r="K143" i="95"/>
  <c r="K142" i="95" s="1"/>
  <c r="J143" i="95"/>
  <c r="J142" i="95" s="1"/>
  <c r="R141" i="95"/>
  <c r="R140" i="95"/>
  <c r="Q139" i="95"/>
  <c r="P139" i="95"/>
  <c r="P138" i="95" s="1"/>
  <c r="O139" i="95"/>
  <c r="O138" i="95" s="1"/>
  <c r="N139" i="95"/>
  <c r="N138" i="95" s="1"/>
  <c r="M139" i="95"/>
  <c r="M138" i="95" s="1"/>
  <c r="L139" i="95"/>
  <c r="L138" i="95" s="1"/>
  <c r="K139" i="95"/>
  <c r="K138" i="95" s="1"/>
  <c r="J139" i="95"/>
  <c r="J138" i="95" s="1"/>
  <c r="Q138" i="95"/>
  <c r="R134" i="95"/>
  <c r="R133" i="95"/>
  <c r="R132" i="95"/>
  <c r="Q131" i="95"/>
  <c r="Q130" i="95" s="1"/>
  <c r="P131" i="95"/>
  <c r="P130" i="95" s="1"/>
  <c r="O131" i="95"/>
  <c r="O130" i="95" s="1"/>
  <c r="N131" i="95"/>
  <c r="N130" i="95" s="1"/>
  <c r="M131" i="95"/>
  <c r="M130" i="95" s="1"/>
  <c r="L131" i="95"/>
  <c r="L130" i="95" s="1"/>
  <c r="K131" i="95"/>
  <c r="K130" i="95" s="1"/>
  <c r="J131" i="95"/>
  <c r="J130" i="95" s="1"/>
  <c r="R129" i="95"/>
  <c r="R128" i="95"/>
  <c r="R127" i="95"/>
  <c r="Q126" i="95"/>
  <c r="Q125" i="95" s="1"/>
  <c r="P126" i="95"/>
  <c r="P125" i="95" s="1"/>
  <c r="O126" i="95"/>
  <c r="N126" i="95"/>
  <c r="N125" i="95" s="1"/>
  <c r="M126" i="95"/>
  <c r="M125" i="95" s="1"/>
  <c r="L126" i="95"/>
  <c r="L125" i="95" s="1"/>
  <c r="K126" i="95"/>
  <c r="K125" i="95" s="1"/>
  <c r="J126" i="95"/>
  <c r="J125" i="95" s="1"/>
  <c r="O125" i="95"/>
  <c r="R121" i="95"/>
  <c r="R120" i="95"/>
  <c r="R119" i="95"/>
  <c r="Q118" i="95"/>
  <c r="P118" i="95"/>
  <c r="O118" i="95"/>
  <c r="N118" i="95"/>
  <c r="M118" i="95"/>
  <c r="L118" i="95"/>
  <c r="K118" i="95"/>
  <c r="J118" i="95"/>
  <c r="R117" i="95"/>
  <c r="R116" i="95" s="1"/>
  <c r="Q116" i="95"/>
  <c r="P116" i="95"/>
  <c r="O116" i="95"/>
  <c r="O115" i="95" s="1"/>
  <c r="N116" i="95"/>
  <c r="M116" i="95"/>
  <c r="L116" i="95"/>
  <c r="K116" i="95"/>
  <c r="J116" i="95"/>
  <c r="R114" i="95"/>
  <c r="R113" i="95" s="1"/>
  <c r="R112" i="95" s="1"/>
  <c r="Q113" i="95"/>
  <c r="Q112" i="95" s="1"/>
  <c r="P113" i="95"/>
  <c r="P112" i="95" s="1"/>
  <c r="O113" i="95"/>
  <c r="O112" i="95" s="1"/>
  <c r="N113" i="95"/>
  <c r="N112" i="95" s="1"/>
  <c r="M113" i="95"/>
  <c r="M112" i="95" s="1"/>
  <c r="L113" i="95"/>
  <c r="L112" i="95" s="1"/>
  <c r="K113" i="95"/>
  <c r="K112" i="95" s="1"/>
  <c r="J113" i="95"/>
  <c r="J112" i="95" s="1"/>
  <c r="R111" i="95"/>
  <c r="R110" i="95"/>
  <c r="R109" i="95" s="1"/>
  <c r="R108" i="95" s="1"/>
  <c r="Q109" i="95"/>
  <c r="Q108" i="95" s="1"/>
  <c r="P109" i="95"/>
  <c r="P108" i="95" s="1"/>
  <c r="O109" i="95"/>
  <c r="O108" i="95" s="1"/>
  <c r="N109" i="95"/>
  <c r="N108" i="95" s="1"/>
  <c r="M109" i="95"/>
  <c r="M108" i="95" s="1"/>
  <c r="L109" i="95"/>
  <c r="K109" i="95"/>
  <c r="K108" i="95" s="1"/>
  <c r="J109" i="95"/>
  <c r="J108" i="95" s="1"/>
  <c r="L108" i="95"/>
  <c r="R106" i="95"/>
  <c r="R105" i="95"/>
  <c r="R104" i="95"/>
  <c r="R103" i="95"/>
  <c r="R102" i="95"/>
  <c r="R101" i="95"/>
  <c r="Q100" i="95"/>
  <c r="Q99" i="95" s="1"/>
  <c r="P100" i="95"/>
  <c r="O100" i="95"/>
  <c r="O99" i="95" s="1"/>
  <c r="N100" i="95"/>
  <c r="N99" i="95" s="1"/>
  <c r="M100" i="95"/>
  <c r="M99" i="95" s="1"/>
  <c r="L100" i="95"/>
  <c r="L99" i="95" s="1"/>
  <c r="K100" i="95"/>
  <c r="K99" i="95" s="1"/>
  <c r="J100" i="95"/>
  <c r="J99" i="95" s="1"/>
  <c r="P99" i="95"/>
  <c r="R98" i="95"/>
  <c r="R97" i="95"/>
  <c r="R96" i="95"/>
  <c r="R95" i="95"/>
  <c r="R94" i="95"/>
  <c r="Q93" i="95"/>
  <c r="P93" i="95"/>
  <c r="O93" i="95"/>
  <c r="N93" i="95"/>
  <c r="M93" i="95"/>
  <c r="L93" i="95"/>
  <c r="K93" i="95"/>
  <c r="J93" i="95"/>
  <c r="R92" i="95"/>
  <c r="R91" i="95"/>
  <c r="R90" i="95"/>
  <c r="Q89" i="95"/>
  <c r="P89" i="95"/>
  <c r="O89" i="95"/>
  <c r="N89" i="95"/>
  <c r="M89" i="95"/>
  <c r="L89" i="95"/>
  <c r="K89" i="95"/>
  <c r="J89" i="95"/>
  <c r="R88" i="95"/>
  <c r="R87" i="95"/>
  <c r="R86" i="95"/>
  <c r="Q85" i="95"/>
  <c r="P85" i="95"/>
  <c r="O85" i="95"/>
  <c r="N85" i="95"/>
  <c r="M85" i="95"/>
  <c r="L85" i="95"/>
  <c r="K85" i="95"/>
  <c r="J85" i="95"/>
  <c r="R80" i="95"/>
  <c r="R79" i="95"/>
  <c r="R78" i="95"/>
  <c r="Q77" i="95"/>
  <c r="P77" i="95"/>
  <c r="O77" i="95"/>
  <c r="N77" i="95"/>
  <c r="M77" i="95"/>
  <c r="L77" i="95"/>
  <c r="K77" i="95"/>
  <c r="J77" i="95"/>
  <c r="R76" i="95"/>
  <c r="R75" i="95"/>
  <c r="R74" i="95"/>
  <c r="R73" i="95"/>
  <c r="R72" i="95"/>
  <c r="R71" i="95"/>
  <c r="R70" i="95"/>
  <c r="R69" i="95"/>
  <c r="R67" i="95"/>
  <c r="R66" i="95"/>
  <c r="R65" i="95"/>
  <c r="R64" i="95"/>
  <c r="R63" i="95"/>
  <c r="R62" i="95"/>
  <c r="R61" i="95"/>
  <c r="R60" i="95"/>
  <c r="R59" i="95"/>
  <c r="R57" i="95"/>
  <c r="R56" i="95"/>
  <c r="R55" i="95"/>
  <c r="R54" i="95"/>
  <c r="R53" i="95"/>
  <c r="R52" i="95"/>
  <c r="R51" i="95"/>
  <c r="Q50" i="95"/>
  <c r="P50" i="95"/>
  <c r="O50" i="95"/>
  <c r="N50" i="95"/>
  <c r="M50" i="95"/>
  <c r="L50" i="95"/>
  <c r="K50" i="95"/>
  <c r="J50" i="95"/>
  <c r="R49" i="95"/>
  <c r="R48" i="95"/>
  <c r="R47" i="95"/>
  <c r="R46" i="95"/>
  <c r="R45" i="95"/>
  <c r="R44" i="95"/>
  <c r="R43" i="95"/>
  <c r="R42" i="95"/>
  <c r="R41" i="95"/>
  <c r="R40" i="95"/>
  <c r="R39" i="95"/>
  <c r="R38" i="95"/>
  <c r="R37" i="95"/>
  <c r="R36" i="95"/>
  <c r="R35" i="95"/>
  <c r="R34" i="95"/>
  <c r="R33" i="95"/>
  <c r="R32" i="95"/>
  <c r="R31" i="95"/>
  <c r="R29" i="95"/>
  <c r="R28" i="95"/>
  <c r="R27" i="95"/>
  <c r="R26" i="95"/>
  <c r="R25" i="95"/>
  <c r="R24" i="95"/>
  <c r="R23" i="95"/>
  <c r="R22" i="95"/>
  <c r="R21" i="95"/>
  <c r="R20" i="95"/>
  <c r="R19" i="95"/>
  <c r="R18" i="95"/>
  <c r="R17" i="95"/>
  <c r="R16" i="95"/>
  <c r="Q15" i="95"/>
  <c r="Q14" i="95" s="1"/>
  <c r="P15" i="95"/>
  <c r="O15" i="95"/>
  <c r="N15" i="95"/>
  <c r="M15" i="95"/>
  <c r="M14" i="95" s="1"/>
  <c r="L15" i="95"/>
  <c r="L14" i="95" s="1"/>
  <c r="K15" i="95"/>
  <c r="J15" i="95"/>
  <c r="R13" i="95"/>
  <c r="R12" i="95"/>
  <c r="R11" i="95"/>
  <c r="R10" i="95"/>
  <c r="Q9" i="95"/>
  <c r="Q8" i="95" s="1"/>
  <c r="P9" i="95"/>
  <c r="P8" i="95" s="1"/>
  <c r="O9" i="95"/>
  <c r="O8" i="95" s="1"/>
  <c r="N9" i="95"/>
  <c r="N8" i="95" s="1"/>
  <c r="M9" i="95"/>
  <c r="M8" i="95" s="1"/>
  <c r="L9" i="95"/>
  <c r="L8" i="95" s="1"/>
  <c r="K9" i="95"/>
  <c r="K8" i="95" s="1"/>
  <c r="J9" i="95"/>
  <c r="J8" i="95" s="1"/>
  <c r="L124" i="95" l="1"/>
  <c r="L123" i="95" s="1"/>
  <c r="L122" i="95" s="1"/>
  <c r="P236" i="95"/>
  <c r="R263" i="95"/>
  <c r="J115" i="95"/>
  <c r="M124" i="95"/>
  <c r="M123" i="95" s="1"/>
  <c r="M122" i="95" s="1"/>
  <c r="L115" i="95"/>
  <c r="J236" i="95"/>
  <c r="N115" i="95"/>
  <c r="J219" i="95"/>
  <c r="J218" i="95" s="1"/>
  <c r="J217" i="95" s="1"/>
  <c r="K84" i="95"/>
  <c r="K83" i="95" s="1"/>
  <c r="M155" i="95"/>
  <c r="K181" i="95"/>
  <c r="K172" i="95" s="1"/>
  <c r="K171" i="95" s="1"/>
  <c r="K170" i="95" s="1"/>
  <c r="J197" i="95"/>
  <c r="J196" i="95" s="1"/>
  <c r="J195" i="95" s="1"/>
  <c r="J194" i="95" s="1"/>
  <c r="R208" i="95"/>
  <c r="N236" i="95"/>
  <c r="N219" i="95" s="1"/>
  <c r="N218" i="95" s="1"/>
  <c r="N217" i="95" s="1"/>
  <c r="P124" i="95"/>
  <c r="P123" i="95" s="1"/>
  <c r="P122" i="95" s="1"/>
  <c r="R131" i="95"/>
  <c r="R130" i="95" s="1"/>
  <c r="N137" i="95"/>
  <c r="N136" i="95" s="1"/>
  <c r="N135" i="95" s="1"/>
  <c r="Q124" i="95"/>
  <c r="Q123" i="95" s="1"/>
  <c r="Q122" i="95" s="1"/>
  <c r="O155" i="95"/>
  <c r="O154" i="95" s="1"/>
  <c r="O153" i="95" s="1"/>
  <c r="O152" i="95" s="1"/>
  <c r="R201" i="95"/>
  <c r="J14" i="95"/>
  <c r="J7" i="95" s="1"/>
  <c r="J6" i="95" s="1"/>
  <c r="J5" i="95" s="1"/>
  <c r="P115" i="95"/>
  <c r="J124" i="95"/>
  <c r="J123" i="95" s="1"/>
  <c r="J122" i="95" s="1"/>
  <c r="R143" i="95"/>
  <c r="R142" i="95" s="1"/>
  <c r="Q84" i="95"/>
  <c r="Q83" i="95" s="1"/>
  <c r="Q115" i="95"/>
  <c r="N254" i="95"/>
  <c r="R259" i="95"/>
  <c r="M254" i="95"/>
  <c r="M248" i="95" s="1"/>
  <c r="M247" i="95" s="1"/>
  <c r="M246" i="95" s="1"/>
  <c r="R271" i="95"/>
  <c r="K219" i="95"/>
  <c r="K218" i="95" s="1"/>
  <c r="K217" i="95" s="1"/>
  <c r="L84" i="95"/>
  <c r="L83" i="95" s="1"/>
  <c r="R118" i="95"/>
  <c r="R115" i="95" s="1"/>
  <c r="R139" i="95"/>
  <c r="R138" i="95" s="1"/>
  <c r="R237" i="95"/>
  <c r="R236" i="95" s="1"/>
  <c r="M115" i="95"/>
  <c r="M107" i="95" s="1"/>
  <c r="R174" i="95"/>
  <c r="R173" i="95" s="1"/>
  <c r="L197" i="95"/>
  <c r="L196" i="95" s="1"/>
  <c r="L195" i="95" s="1"/>
  <c r="L194" i="95" s="1"/>
  <c r="J107" i="95"/>
  <c r="K124" i="95"/>
  <c r="K123" i="95" s="1"/>
  <c r="K122" i="95" s="1"/>
  <c r="O236" i="95"/>
  <c r="O219" i="95" s="1"/>
  <c r="O218" i="95" s="1"/>
  <c r="O217" i="95" s="1"/>
  <c r="J254" i="95"/>
  <c r="P107" i="95"/>
  <c r="O124" i="95"/>
  <c r="O123" i="95" s="1"/>
  <c r="O122" i="95" s="1"/>
  <c r="P155" i="95"/>
  <c r="P154" i="95" s="1"/>
  <c r="P153" i="95" s="1"/>
  <c r="P152" i="95" s="1"/>
  <c r="O172" i="95"/>
  <c r="O171" i="95" s="1"/>
  <c r="O170" i="95" s="1"/>
  <c r="R186" i="95"/>
  <c r="R242" i="95"/>
  <c r="N14" i="95"/>
  <c r="P84" i="95"/>
  <c r="P83" i="95" s="1"/>
  <c r="K137" i="95"/>
  <c r="K136" i="95" s="1"/>
  <c r="K135" i="95" s="1"/>
  <c r="Q155" i="95"/>
  <c r="Q154" i="95" s="1"/>
  <c r="Q153" i="95" s="1"/>
  <c r="Q152" i="95" s="1"/>
  <c r="O197" i="95"/>
  <c r="O196" i="95" s="1"/>
  <c r="O195" i="95" s="1"/>
  <c r="O194" i="95" s="1"/>
  <c r="R204" i="95"/>
  <c r="P219" i="95"/>
  <c r="P218" i="95" s="1"/>
  <c r="P217" i="95" s="1"/>
  <c r="L219" i="95"/>
  <c r="L218" i="95" s="1"/>
  <c r="L217" i="95" s="1"/>
  <c r="L7" i="95"/>
  <c r="L6" i="95" s="1"/>
  <c r="L5" i="95" s="1"/>
  <c r="Q107" i="95"/>
  <c r="Q82" i="95" s="1"/>
  <c r="Q81" i="95" s="1"/>
  <c r="R250" i="95"/>
  <c r="R249" i="95" s="1"/>
  <c r="L137" i="95"/>
  <c r="L136" i="95" s="1"/>
  <c r="L135" i="95" s="1"/>
  <c r="O14" i="95"/>
  <c r="R198" i="95"/>
  <c r="K197" i="95"/>
  <c r="K196" i="95" s="1"/>
  <c r="K195" i="95" s="1"/>
  <c r="K194" i="95" s="1"/>
  <c r="N84" i="95"/>
  <c r="N83" i="95" s="1"/>
  <c r="P181" i="95"/>
  <c r="P172" i="95" s="1"/>
  <c r="P171" i="95" s="1"/>
  <c r="P170" i="95" s="1"/>
  <c r="R190" i="95"/>
  <c r="M197" i="95"/>
  <c r="M196" i="95" s="1"/>
  <c r="M195" i="95" s="1"/>
  <c r="M194" i="95" s="1"/>
  <c r="R213" i="95"/>
  <c r="R212" i="95" s="1"/>
  <c r="R77" i="95"/>
  <c r="J84" i="95"/>
  <c r="J83" i="95" s="1"/>
  <c r="J82" i="95" s="1"/>
  <c r="J81" i="95" s="1"/>
  <c r="R93" i="95"/>
  <c r="R100" i="95"/>
  <c r="R99" i="95" s="1"/>
  <c r="J155" i="95"/>
  <c r="J154" i="95" s="1"/>
  <c r="J153" i="95" s="1"/>
  <c r="J152" i="95" s="1"/>
  <c r="L181" i="95"/>
  <c r="L172" i="95" s="1"/>
  <c r="L171" i="95" s="1"/>
  <c r="L170" i="95" s="1"/>
  <c r="R182" i="95"/>
  <c r="N197" i="95"/>
  <c r="N196" i="95" s="1"/>
  <c r="N195" i="95" s="1"/>
  <c r="N194" i="95" s="1"/>
  <c r="R15" i="95"/>
  <c r="O107" i="95"/>
  <c r="M154" i="95"/>
  <c r="M153" i="95" s="1"/>
  <c r="M152" i="95" s="1"/>
  <c r="M181" i="95"/>
  <c r="M172" i="95" s="1"/>
  <c r="M171" i="95" s="1"/>
  <c r="M170" i="95" s="1"/>
  <c r="Q236" i="95"/>
  <c r="Q219" i="95" s="1"/>
  <c r="Q218" i="95" s="1"/>
  <c r="Q217" i="95" s="1"/>
  <c r="K254" i="95"/>
  <c r="K248" i="95" s="1"/>
  <c r="K247" i="95" s="1"/>
  <c r="K246" i="95" s="1"/>
  <c r="R85" i="95"/>
  <c r="J137" i="95"/>
  <c r="J136" i="95" s="1"/>
  <c r="J135" i="95" s="1"/>
  <c r="R166" i="95"/>
  <c r="R165" i="95" s="1"/>
  <c r="N181" i="95"/>
  <c r="N172" i="95" s="1"/>
  <c r="N171" i="95" s="1"/>
  <c r="N170" i="95" s="1"/>
  <c r="Q248" i="95"/>
  <c r="Q247" i="95" s="1"/>
  <c r="Q246" i="95" s="1"/>
  <c r="R267" i="95"/>
  <c r="M84" i="95"/>
  <c r="M83" i="95" s="1"/>
  <c r="R89" i="95"/>
  <c r="O84" i="95"/>
  <c r="O83" i="95" s="1"/>
  <c r="O82" i="95" s="1"/>
  <c r="O81" i="95" s="1"/>
  <c r="K115" i="95"/>
  <c r="K107" i="95" s="1"/>
  <c r="K82" i="95" s="1"/>
  <c r="K81" i="95" s="1"/>
  <c r="J248" i="95"/>
  <c r="J247" i="95" s="1"/>
  <c r="J246" i="95" s="1"/>
  <c r="Q7" i="95"/>
  <c r="Q6" i="95" s="1"/>
  <c r="Q5" i="95" s="1"/>
  <c r="J181" i="95"/>
  <c r="J172" i="95" s="1"/>
  <c r="J171" i="95" s="1"/>
  <c r="J170" i="95" s="1"/>
  <c r="K14" i="95"/>
  <c r="K7" i="95" s="1"/>
  <c r="K6" i="95" s="1"/>
  <c r="K5" i="95" s="1"/>
  <c r="N124" i="95"/>
  <c r="N123" i="95" s="1"/>
  <c r="N122" i="95" s="1"/>
  <c r="R107" i="95"/>
  <c r="N7" i="95"/>
  <c r="N6" i="95" s="1"/>
  <c r="N5" i="95" s="1"/>
  <c r="P137" i="95"/>
  <c r="P136" i="95" s="1"/>
  <c r="P135" i="95" s="1"/>
  <c r="R161" i="95"/>
  <c r="R197" i="95"/>
  <c r="R221" i="95"/>
  <c r="R220" i="95" s="1"/>
  <c r="L254" i="95"/>
  <c r="L248" i="95" s="1"/>
  <c r="L247" i="95" s="1"/>
  <c r="L246" i="95" s="1"/>
  <c r="O137" i="95"/>
  <c r="O136" i="95" s="1"/>
  <c r="O135" i="95" s="1"/>
  <c r="M7" i="95"/>
  <c r="M6" i="95" s="1"/>
  <c r="M5" i="95" s="1"/>
  <c r="P14" i="95"/>
  <c r="P7" i="95" s="1"/>
  <c r="P6" i="95" s="1"/>
  <c r="P5" i="95" s="1"/>
  <c r="L107" i="95"/>
  <c r="R126" i="95"/>
  <c r="R125" i="95" s="1"/>
  <c r="R124" i="95" s="1"/>
  <c r="R123" i="95" s="1"/>
  <c r="R122" i="95" s="1"/>
  <c r="Q137" i="95"/>
  <c r="Q136" i="95" s="1"/>
  <c r="Q135" i="95" s="1"/>
  <c r="P254" i="95"/>
  <c r="P248" i="95" s="1"/>
  <c r="P247" i="95" s="1"/>
  <c r="P246" i="95" s="1"/>
  <c r="O7" i="95"/>
  <c r="O6" i="95" s="1"/>
  <c r="O5" i="95" s="1"/>
  <c r="M137" i="95"/>
  <c r="M136" i="95" s="1"/>
  <c r="M135" i="95" s="1"/>
  <c r="R156" i="95"/>
  <c r="P197" i="95"/>
  <c r="P196" i="95" s="1"/>
  <c r="P195" i="95" s="1"/>
  <c r="P194" i="95" s="1"/>
  <c r="R50" i="95"/>
  <c r="R148" i="95"/>
  <c r="R147" i="95" s="1"/>
  <c r="R137" i="95" s="1"/>
  <c r="R136" i="95" s="1"/>
  <c r="R135" i="95" s="1"/>
  <c r="K155" i="95"/>
  <c r="K154" i="95" s="1"/>
  <c r="K153" i="95" s="1"/>
  <c r="K152" i="95" s="1"/>
  <c r="Q181" i="95"/>
  <c r="Q172" i="95" s="1"/>
  <c r="Q171" i="95" s="1"/>
  <c r="Q170" i="95" s="1"/>
  <c r="M236" i="95"/>
  <c r="M219" i="95" s="1"/>
  <c r="M218" i="95" s="1"/>
  <c r="M217" i="95" s="1"/>
  <c r="R255" i="95"/>
  <c r="O254" i="95"/>
  <c r="O248" i="95" s="1"/>
  <c r="O247" i="95" s="1"/>
  <c r="O246" i="95" s="1"/>
  <c r="Q197" i="95"/>
  <c r="Q196" i="95" s="1"/>
  <c r="Q195" i="95" s="1"/>
  <c r="Q194" i="95" s="1"/>
  <c r="N248" i="95"/>
  <c r="N247" i="95" s="1"/>
  <c r="N246" i="95" s="1"/>
  <c r="R9" i="95"/>
  <c r="R8" i="95" s="1"/>
  <c r="N107" i="95"/>
  <c r="N82" i="95" s="1"/>
  <c r="N81" i="95" s="1"/>
  <c r="N155" i="95"/>
  <c r="N154" i="95" s="1"/>
  <c r="N153" i="95" s="1"/>
  <c r="N152" i="95" s="1"/>
  <c r="R181" i="95" l="1"/>
  <c r="P82" i="95"/>
  <c r="P81" i="95" s="1"/>
  <c r="R155" i="95"/>
  <c r="R154" i="95" s="1"/>
  <c r="R153" i="95" s="1"/>
  <c r="R152" i="95" s="1"/>
  <c r="R172" i="95"/>
  <c r="R171" i="95" s="1"/>
  <c r="R170" i="95" s="1"/>
  <c r="M82" i="95"/>
  <c r="M81" i="95" s="1"/>
  <c r="M4" i="95" s="1"/>
  <c r="R14" i="95"/>
  <c r="R7" i="95" s="1"/>
  <c r="R6" i="95" s="1"/>
  <c r="R5" i="95" s="1"/>
  <c r="R84" i="95"/>
  <c r="R83" i="95" s="1"/>
  <c r="R82" i="95" s="1"/>
  <c r="R81" i="95" s="1"/>
  <c r="R196" i="95"/>
  <c r="R195" i="95" s="1"/>
  <c r="R194" i="95" s="1"/>
  <c r="R254" i="95"/>
  <c r="R248" i="95" s="1"/>
  <c r="R247" i="95" s="1"/>
  <c r="R246" i="95" s="1"/>
  <c r="O4" i="95"/>
  <c r="P4" i="95"/>
  <c r="K4" i="95"/>
  <c r="J4" i="95"/>
  <c r="N4" i="95"/>
  <c r="Q4" i="95"/>
  <c r="R219" i="95"/>
  <c r="R218" i="95" s="1"/>
  <c r="R217" i="95" s="1"/>
  <c r="L82" i="95"/>
  <c r="L81" i="95" s="1"/>
  <c r="L4" i="95" s="1"/>
  <c r="R4" i="95" l="1"/>
  <c r="R218" i="83"/>
  <c r="R217" i="83" s="1"/>
  <c r="Q217" i="83"/>
  <c r="P217" i="83"/>
  <c r="O217" i="83"/>
  <c r="N217" i="83"/>
  <c r="M217" i="83"/>
  <c r="L217" i="83"/>
  <c r="K217" i="83"/>
  <c r="J217" i="83"/>
  <c r="R216" i="83"/>
  <c r="R215" i="83"/>
  <c r="R213" i="83" s="1"/>
  <c r="R214" i="83"/>
  <c r="Q213" i="83"/>
  <c r="P213" i="83"/>
  <c r="O213" i="83"/>
  <c r="N213" i="83"/>
  <c r="M213" i="83"/>
  <c r="L213" i="83"/>
  <c r="K213" i="83"/>
  <c r="J213" i="83"/>
  <c r="R212" i="83"/>
  <c r="R211" i="83"/>
  <c r="R210" i="83"/>
  <c r="Q209" i="83"/>
  <c r="P209" i="83"/>
  <c r="O209" i="83"/>
  <c r="N209" i="83"/>
  <c r="M209" i="83"/>
  <c r="L209" i="83"/>
  <c r="K209" i="83"/>
  <c r="J209" i="83"/>
  <c r="R208" i="83"/>
  <c r="R207" i="83"/>
  <c r="R206" i="83"/>
  <c r="R205" i="83" s="1"/>
  <c r="Q205" i="83"/>
  <c r="P205" i="83"/>
  <c r="O205" i="83"/>
  <c r="N205" i="83"/>
  <c r="M205" i="83"/>
  <c r="L205" i="83"/>
  <c r="K205" i="83"/>
  <c r="J205" i="83"/>
  <c r="R204" i="83"/>
  <c r="R203" i="83"/>
  <c r="R202" i="83"/>
  <c r="Q201" i="83"/>
  <c r="P201" i="83"/>
  <c r="O201" i="83"/>
  <c r="N201" i="83"/>
  <c r="M201" i="83"/>
  <c r="L201" i="83"/>
  <c r="K201" i="83"/>
  <c r="J201" i="83"/>
  <c r="R199" i="83"/>
  <c r="R198" i="83"/>
  <c r="R197" i="83"/>
  <c r="R196" i="83"/>
  <c r="R195" i="83"/>
  <c r="Q194" i="83"/>
  <c r="Q193" i="83" s="1"/>
  <c r="P194" i="83"/>
  <c r="P193" i="83" s="1"/>
  <c r="O194" i="83"/>
  <c r="N194" i="83"/>
  <c r="N193" i="83" s="1"/>
  <c r="M194" i="83"/>
  <c r="M193" i="83" s="1"/>
  <c r="L194" i="83"/>
  <c r="L193" i="83" s="1"/>
  <c r="K194" i="83"/>
  <c r="K193" i="83" s="1"/>
  <c r="J194" i="83"/>
  <c r="J193" i="83" s="1"/>
  <c r="O193" i="83"/>
  <c r="R189" i="83"/>
  <c r="R188" i="83"/>
  <c r="R187" i="83"/>
  <c r="Q186" i="83"/>
  <c r="P186" i="83"/>
  <c r="O186" i="83"/>
  <c r="N186" i="83"/>
  <c r="M186" i="83"/>
  <c r="L186" i="83"/>
  <c r="K186" i="83"/>
  <c r="J186" i="83"/>
  <c r="R185" i="83"/>
  <c r="R184" i="83"/>
  <c r="R183" i="83"/>
  <c r="Q182" i="83"/>
  <c r="Q181" i="83" s="1"/>
  <c r="P182" i="83"/>
  <c r="O182" i="83"/>
  <c r="N182" i="83"/>
  <c r="M182" i="83"/>
  <c r="L182" i="83"/>
  <c r="K182" i="83"/>
  <c r="J182" i="83"/>
  <c r="J181" i="83" s="1"/>
  <c r="R180" i="83"/>
  <c r="R179" i="83"/>
  <c r="R178" i="83"/>
  <c r="Q177" i="83"/>
  <c r="Q176" i="83" s="1"/>
  <c r="P177" i="83"/>
  <c r="P176" i="83" s="1"/>
  <c r="O177" i="83"/>
  <c r="O176" i="83" s="1"/>
  <c r="N177" i="83"/>
  <c r="N176" i="83" s="1"/>
  <c r="M177" i="83"/>
  <c r="M176" i="83" s="1"/>
  <c r="L177" i="83"/>
  <c r="L176" i="83" s="1"/>
  <c r="K177" i="83"/>
  <c r="K176" i="83" s="1"/>
  <c r="J177" i="83"/>
  <c r="J176" i="83" s="1"/>
  <c r="R172" i="83"/>
  <c r="R171" i="83"/>
  <c r="R170" i="83"/>
  <c r="R169" i="83" s="1"/>
  <c r="R168" i="83" s="1"/>
  <c r="Q169" i="83"/>
  <c r="Q168" i="83" s="1"/>
  <c r="P169" i="83"/>
  <c r="P168" i="83" s="1"/>
  <c r="O169" i="83"/>
  <c r="O168" i="83" s="1"/>
  <c r="N169" i="83"/>
  <c r="N168" i="83" s="1"/>
  <c r="M169" i="83"/>
  <c r="M168" i="83" s="1"/>
  <c r="L169" i="83"/>
  <c r="L168" i="83" s="1"/>
  <c r="K169" i="83"/>
  <c r="K168" i="83" s="1"/>
  <c r="J169" i="83"/>
  <c r="J168" i="83" s="1"/>
  <c r="R167" i="83"/>
  <c r="R166" i="83"/>
  <c r="R165" i="83"/>
  <c r="Q164" i="83"/>
  <c r="P164" i="83"/>
  <c r="O164" i="83"/>
  <c r="N164" i="83"/>
  <c r="M164" i="83"/>
  <c r="L164" i="83"/>
  <c r="K164" i="83"/>
  <c r="J164" i="83"/>
  <c r="R163" i="83"/>
  <c r="R162" i="83"/>
  <c r="R161" i="83"/>
  <c r="Q160" i="83"/>
  <c r="P160" i="83"/>
  <c r="O160" i="83"/>
  <c r="N160" i="83"/>
  <c r="M160" i="83"/>
  <c r="L160" i="83"/>
  <c r="K160" i="83"/>
  <c r="J160" i="83"/>
  <c r="R159" i="83"/>
  <c r="R158" i="83"/>
  <c r="R157" i="83"/>
  <c r="R156" i="83" s="1"/>
  <c r="Q156" i="83"/>
  <c r="P156" i="83"/>
  <c r="O156" i="83"/>
  <c r="N156" i="83"/>
  <c r="M156" i="83"/>
  <c r="L156" i="83"/>
  <c r="K156" i="83"/>
  <c r="J156" i="83"/>
  <c r="R155" i="83"/>
  <c r="R154" i="83"/>
  <c r="R153" i="83"/>
  <c r="Q152" i="83"/>
  <c r="P152" i="83"/>
  <c r="O152" i="83"/>
  <c r="N152" i="83"/>
  <c r="M152" i="83"/>
  <c r="L152" i="83"/>
  <c r="K152" i="83"/>
  <c r="J152" i="83"/>
  <c r="R147" i="83"/>
  <c r="R146" i="83"/>
  <c r="R145" i="83"/>
  <c r="R144" i="83"/>
  <c r="R143" i="83"/>
  <c r="Q142" i="83"/>
  <c r="P142" i="83"/>
  <c r="O142" i="83"/>
  <c r="N142" i="83"/>
  <c r="M142" i="83"/>
  <c r="L142" i="83"/>
  <c r="K142" i="83"/>
  <c r="J142" i="83"/>
  <c r="R141" i="83"/>
  <c r="R140" i="83"/>
  <c r="R139" i="83"/>
  <c r="R138" i="83"/>
  <c r="R137" i="83"/>
  <c r="Q136" i="83"/>
  <c r="P136" i="83"/>
  <c r="O136" i="83"/>
  <c r="N136" i="83"/>
  <c r="M136" i="83"/>
  <c r="L136" i="83"/>
  <c r="K136" i="83"/>
  <c r="J136" i="83"/>
  <c r="R135" i="83"/>
  <c r="R134" i="83"/>
  <c r="R133" i="83"/>
  <c r="R132" i="83"/>
  <c r="R131" i="83"/>
  <c r="Q130" i="83"/>
  <c r="P130" i="83"/>
  <c r="O130" i="83"/>
  <c r="N130" i="83"/>
  <c r="M130" i="83"/>
  <c r="L130" i="83"/>
  <c r="K130" i="83"/>
  <c r="K129" i="83" s="1"/>
  <c r="K123" i="83" s="1"/>
  <c r="K122" i="83" s="1"/>
  <c r="K121" i="83" s="1"/>
  <c r="J130" i="83"/>
  <c r="R128" i="83"/>
  <c r="R127" i="83"/>
  <c r="R126" i="83"/>
  <c r="Q125" i="83"/>
  <c r="Q124" i="83" s="1"/>
  <c r="P125" i="83"/>
  <c r="P124" i="83" s="1"/>
  <c r="O125" i="83"/>
  <c r="O124" i="83" s="1"/>
  <c r="N125" i="83"/>
  <c r="N124" i="83" s="1"/>
  <c r="M125" i="83"/>
  <c r="M124" i="83" s="1"/>
  <c r="L125" i="83"/>
  <c r="L124" i="83" s="1"/>
  <c r="K125" i="83"/>
  <c r="K124" i="83" s="1"/>
  <c r="J125" i="83"/>
  <c r="J124" i="83" s="1"/>
  <c r="R120" i="83"/>
  <c r="R119" i="83"/>
  <c r="R118" i="83"/>
  <c r="Q117" i="83"/>
  <c r="Q116" i="83" s="1"/>
  <c r="P117" i="83"/>
  <c r="P116" i="83" s="1"/>
  <c r="O117" i="83"/>
  <c r="O116" i="83" s="1"/>
  <c r="N117" i="83"/>
  <c r="N116" i="83" s="1"/>
  <c r="M117" i="83"/>
  <c r="M116" i="83" s="1"/>
  <c r="L117" i="83"/>
  <c r="L116" i="83" s="1"/>
  <c r="K117" i="83"/>
  <c r="K116" i="83" s="1"/>
  <c r="J117" i="83"/>
  <c r="J116" i="83" s="1"/>
  <c r="R115" i="83"/>
  <c r="R114" i="83"/>
  <c r="R113" i="83"/>
  <c r="Q112" i="83"/>
  <c r="P112" i="83"/>
  <c r="O112" i="83"/>
  <c r="N112" i="83"/>
  <c r="M112" i="83"/>
  <c r="L112" i="83"/>
  <c r="K112" i="83"/>
  <c r="J112" i="83"/>
  <c r="R111" i="83"/>
  <c r="R110" i="83"/>
  <c r="R109" i="83"/>
  <c r="Q108" i="83"/>
  <c r="P108" i="83"/>
  <c r="O108" i="83"/>
  <c r="N108" i="83"/>
  <c r="M108" i="83"/>
  <c r="L108" i="83"/>
  <c r="L107" i="83" s="1"/>
  <c r="K108" i="83"/>
  <c r="J108" i="83"/>
  <c r="J107" i="83" s="1"/>
  <c r="R103" i="83"/>
  <c r="R102" i="83"/>
  <c r="R101" i="83"/>
  <c r="Q100" i="83"/>
  <c r="Q99" i="83" s="1"/>
  <c r="P100" i="83"/>
  <c r="P99" i="83" s="1"/>
  <c r="O100" i="83"/>
  <c r="O99" i="83" s="1"/>
  <c r="N100" i="83"/>
  <c r="N99" i="83" s="1"/>
  <c r="M100" i="83"/>
  <c r="M99" i="83" s="1"/>
  <c r="L100" i="83"/>
  <c r="L99" i="83" s="1"/>
  <c r="K100" i="83"/>
  <c r="K99" i="83" s="1"/>
  <c r="J100" i="83"/>
  <c r="J99" i="83" s="1"/>
  <c r="R98" i="83"/>
  <c r="R97" i="83"/>
  <c r="R96" i="83"/>
  <c r="R95" i="83" s="1"/>
  <c r="R94" i="83" s="1"/>
  <c r="Q95" i="83"/>
  <c r="Q94" i="83" s="1"/>
  <c r="P95" i="83"/>
  <c r="P94" i="83" s="1"/>
  <c r="O95" i="83"/>
  <c r="O94" i="83" s="1"/>
  <c r="N95" i="83"/>
  <c r="M95" i="83"/>
  <c r="M94" i="83" s="1"/>
  <c r="L95" i="83"/>
  <c r="L94" i="83" s="1"/>
  <c r="K95" i="83"/>
  <c r="K94" i="83" s="1"/>
  <c r="J95" i="83"/>
  <c r="J94" i="83" s="1"/>
  <c r="N94" i="83"/>
  <c r="R93" i="83"/>
  <c r="R92" i="83"/>
  <c r="R91" i="83"/>
  <c r="Q90" i="83"/>
  <c r="Q89" i="83" s="1"/>
  <c r="P90" i="83"/>
  <c r="P89" i="83" s="1"/>
  <c r="O90" i="83"/>
  <c r="O89" i="83" s="1"/>
  <c r="N90" i="83"/>
  <c r="N89" i="83" s="1"/>
  <c r="M90" i="83"/>
  <c r="M89" i="83" s="1"/>
  <c r="L90" i="83"/>
  <c r="L89" i="83" s="1"/>
  <c r="K90" i="83"/>
  <c r="K89" i="83" s="1"/>
  <c r="J90" i="83"/>
  <c r="J89" i="83" s="1"/>
  <c r="R85" i="83"/>
  <c r="R84" i="83"/>
  <c r="R83" i="83"/>
  <c r="R82" i="83"/>
  <c r="R81" i="83"/>
  <c r="R80" i="83"/>
  <c r="Q79" i="83"/>
  <c r="Q78" i="83" s="1"/>
  <c r="P79" i="83"/>
  <c r="O79" i="83"/>
  <c r="N79" i="83"/>
  <c r="N78" i="83" s="1"/>
  <c r="M79" i="83"/>
  <c r="M78" i="83" s="1"/>
  <c r="L79" i="83"/>
  <c r="L78" i="83" s="1"/>
  <c r="K79" i="83"/>
  <c r="K78" i="83" s="1"/>
  <c r="J79" i="83"/>
  <c r="J78" i="83" s="1"/>
  <c r="P78" i="83"/>
  <c r="O78" i="83"/>
  <c r="R77" i="83"/>
  <c r="R76" i="83"/>
  <c r="R75" i="83"/>
  <c r="R74" i="83"/>
  <c r="R73" i="83"/>
  <c r="Q72" i="83"/>
  <c r="Q71" i="83" s="1"/>
  <c r="P72" i="83"/>
  <c r="O72" i="83"/>
  <c r="O71" i="83" s="1"/>
  <c r="O70" i="83" s="1"/>
  <c r="O69" i="83" s="1"/>
  <c r="O68" i="83" s="1"/>
  <c r="N72" i="83"/>
  <c r="N71" i="83" s="1"/>
  <c r="M72" i="83"/>
  <c r="M71" i="83" s="1"/>
  <c r="L72" i="83"/>
  <c r="L71" i="83" s="1"/>
  <c r="K72" i="83"/>
  <c r="K71" i="83" s="1"/>
  <c r="J72" i="83"/>
  <c r="J71" i="83" s="1"/>
  <c r="P71" i="83"/>
  <c r="R67" i="83"/>
  <c r="R66" i="83"/>
  <c r="R65" i="83"/>
  <c r="Q64" i="83"/>
  <c r="P64" i="83"/>
  <c r="O64" i="83"/>
  <c r="N64" i="83"/>
  <c r="M64" i="83"/>
  <c r="L64" i="83"/>
  <c r="K64" i="83"/>
  <c r="J64" i="83"/>
  <c r="R63" i="83"/>
  <c r="R62" i="83"/>
  <c r="R61" i="83"/>
  <c r="Q60" i="83"/>
  <c r="P60" i="83"/>
  <c r="O60" i="83"/>
  <c r="N60" i="83"/>
  <c r="M60" i="83"/>
  <c r="L60" i="83"/>
  <c r="K60" i="83"/>
  <c r="J60" i="83"/>
  <c r="R58" i="83"/>
  <c r="R57" i="83"/>
  <c r="R56" i="83"/>
  <c r="Q55" i="83"/>
  <c r="Q54" i="83" s="1"/>
  <c r="P55" i="83"/>
  <c r="P54" i="83" s="1"/>
  <c r="O55" i="83"/>
  <c r="O54" i="83" s="1"/>
  <c r="N55" i="83"/>
  <c r="N54" i="83" s="1"/>
  <c r="M55" i="83"/>
  <c r="M54" i="83" s="1"/>
  <c r="L55" i="83"/>
  <c r="L54" i="83" s="1"/>
  <c r="K55" i="83"/>
  <c r="K54" i="83" s="1"/>
  <c r="J55" i="83"/>
  <c r="J54" i="83" s="1"/>
  <c r="R53" i="83"/>
  <c r="R52" i="83"/>
  <c r="R51" i="83"/>
  <c r="R50" i="83" s="1"/>
  <c r="R49" i="83" s="1"/>
  <c r="Q50" i="83"/>
  <c r="Q49" i="83" s="1"/>
  <c r="P50" i="83"/>
  <c r="P49" i="83" s="1"/>
  <c r="O50" i="83"/>
  <c r="O49" i="83" s="1"/>
  <c r="N50" i="83"/>
  <c r="N49" i="83" s="1"/>
  <c r="M50" i="83"/>
  <c r="M49" i="83" s="1"/>
  <c r="L50" i="83"/>
  <c r="L49" i="83" s="1"/>
  <c r="K50" i="83"/>
  <c r="K49" i="83" s="1"/>
  <c r="J50" i="83"/>
  <c r="J49" i="83" s="1"/>
  <c r="R47" i="83"/>
  <c r="R46" i="83"/>
  <c r="R45" i="83"/>
  <c r="Q44" i="83"/>
  <c r="Q43" i="83" s="1"/>
  <c r="P44" i="83"/>
  <c r="P43" i="83" s="1"/>
  <c r="O44" i="83"/>
  <c r="O43" i="83" s="1"/>
  <c r="N44" i="83"/>
  <c r="N43" i="83" s="1"/>
  <c r="M44" i="83"/>
  <c r="M43" i="83" s="1"/>
  <c r="L44" i="83"/>
  <c r="L43" i="83" s="1"/>
  <c r="K44" i="83"/>
  <c r="K43" i="83" s="1"/>
  <c r="J44" i="83"/>
  <c r="J43" i="83" s="1"/>
  <c r="R42" i="83"/>
  <c r="R41" i="83"/>
  <c r="R40" i="83"/>
  <c r="Q39" i="83"/>
  <c r="P39" i="83"/>
  <c r="O39" i="83"/>
  <c r="N39" i="83"/>
  <c r="M39" i="83"/>
  <c r="L39" i="83"/>
  <c r="K39" i="83"/>
  <c r="J39" i="83"/>
  <c r="R38" i="83"/>
  <c r="R37" i="83"/>
  <c r="R36" i="83"/>
  <c r="Q35" i="83"/>
  <c r="P35" i="83"/>
  <c r="O35" i="83"/>
  <c r="N35" i="83"/>
  <c r="M35" i="83"/>
  <c r="L35" i="83"/>
  <c r="K35" i="83"/>
  <c r="J35" i="83"/>
  <c r="R34" i="83"/>
  <c r="R33" i="83"/>
  <c r="R32" i="83"/>
  <c r="Q31" i="83"/>
  <c r="P31" i="83"/>
  <c r="O31" i="83"/>
  <c r="N31" i="83"/>
  <c r="M31" i="83"/>
  <c r="L31" i="83"/>
  <c r="K31" i="83"/>
  <c r="J31" i="83"/>
  <c r="R26" i="83"/>
  <c r="R25" i="83"/>
  <c r="R24" i="83"/>
  <c r="Q23" i="83"/>
  <c r="P23" i="83"/>
  <c r="O23" i="83"/>
  <c r="N23" i="83"/>
  <c r="M23" i="83"/>
  <c r="L23" i="83"/>
  <c r="K23" i="83"/>
  <c r="J23" i="83"/>
  <c r="R22" i="83"/>
  <c r="R21" i="83"/>
  <c r="R20" i="83"/>
  <c r="Q19" i="83"/>
  <c r="P19" i="83"/>
  <c r="O19" i="83"/>
  <c r="N19" i="83"/>
  <c r="M19" i="83"/>
  <c r="L19" i="83"/>
  <c r="K19" i="83"/>
  <c r="J19" i="83"/>
  <c r="R14" i="83"/>
  <c r="Q14" i="83"/>
  <c r="P14" i="83"/>
  <c r="O14" i="83"/>
  <c r="N14" i="83"/>
  <c r="M14" i="83"/>
  <c r="L14" i="83"/>
  <c r="L13" i="83" s="1"/>
  <c r="K14" i="83"/>
  <c r="J14" i="83"/>
  <c r="J13" i="83" s="1"/>
  <c r="R12" i="83"/>
  <c r="R11" i="83"/>
  <c r="R10" i="83"/>
  <c r="Q9" i="83"/>
  <c r="Q8" i="83" s="1"/>
  <c r="P9" i="83"/>
  <c r="P8" i="83" s="1"/>
  <c r="O9" i="83"/>
  <c r="O8" i="83" s="1"/>
  <c r="N9" i="83"/>
  <c r="N8" i="83" s="1"/>
  <c r="M9" i="83"/>
  <c r="M8" i="83" s="1"/>
  <c r="L9" i="83"/>
  <c r="L8" i="83" s="1"/>
  <c r="K9" i="83"/>
  <c r="K8" i="83" s="1"/>
  <c r="J9" i="83"/>
  <c r="J8" i="83"/>
  <c r="R55" i="83" l="1"/>
  <c r="R54" i="83" s="1"/>
  <c r="R125" i="83"/>
  <c r="R124" i="83" s="1"/>
  <c r="J200" i="83"/>
  <c r="Q107" i="83"/>
  <c r="O200" i="83"/>
  <c r="K107" i="83"/>
  <c r="R182" i="83"/>
  <c r="M129" i="83"/>
  <c r="L129" i="83"/>
  <c r="L7" i="83"/>
  <c r="L6" i="83" s="1"/>
  <c r="L5" i="83" s="1"/>
  <c r="R117" i="83"/>
  <c r="R116" i="83" s="1"/>
  <c r="K30" i="83"/>
  <c r="K29" i="83" s="1"/>
  <c r="R44" i="83"/>
  <c r="R43" i="83" s="1"/>
  <c r="R90" i="83"/>
  <c r="R89" i="83" s="1"/>
  <c r="O88" i="83"/>
  <c r="O87" i="83" s="1"/>
  <c r="O86" i="83" s="1"/>
  <c r="M200" i="83"/>
  <c r="K13" i="83"/>
  <c r="N88" i="83"/>
  <c r="N87" i="83" s="1"/>
  <c r="N86" i="83" s="1"/>
  <c r="R201" i="83"/>
  <c r="R200" i="83" s="1"/>
  <c r="M70" i="83"/>
  <c r="M69" i="83" s="1"/>
  <c r="M68" i="83" s="1"/>
  <c r="L123" i="83"/>
  <c r="L122" i="83" s="1"/>
  <c r="L121" i="83" s="1"/>
  <c r="R194" i="83"/>
  <c r="R193" i="83" s="1"/>
  <c r="R192" i="83" s="1"/>
  <c r="R191" i="83" s="1"/>
  <c r="R190" i="83" s="1"/>
  <c r="L200" i="83"/>
  <c r="L192" i="83" s="1"/>
  <c r="L191" i="83" s="1"/>
  <c r="L190" i="83" s="1"/>
  <c r="R19" i="83"/>
  <c r="R13" i="83" s="1"/>
  <c r="N200" i="83"/>
  <c r="N192" i="83" s="1"/>
  <c r="N191" i="83" s="1"/>
  <c r="N190" i="83" s="1"/>
  <c r="J30" i="83"/>
  <c r="N129" i="83"/>
  <c r="R60" i="83"/>
  <c r="Q59" i="83"/>
  <c r="Q48" i="83" s="1"/>
  <c r="M59" i="83"/>
  <c r="M48" i="83" s="1"/>
  <c r="P88" i="83"/>
  <c r="P87" i="83" s="1"/>
  <c r="P86" i="83" s="1"/>
  <c r="O192" i="83"/>
  <c r="O191" i="83" s="1"/>
  <c r="O190" i="83" s="1"/>
  <c r="Q200" i="83"/>
  <c r="R164" i="83"/>
  <c r="O181" i="83"/>
  <c r="O175" i="83" s="1"/>
  <c r="O174" i="83" s="1"/>
  <c r="O173" i="83" s="1"/>
  <c r="P181" i="83"/>
  <c r="P175" i="83" s="1"/>
  <c r="P174" i="83" s="1"/>
  <c r="P173" i="83" s="1"/>
  <c r="L181" i="83"/>
  <c r="L175" i="83" s="1"/>
  <c r="L174" i="83" s="1"/>
  <c r="L173" i="83" s="1"/>
  <c r="R186" i="83"/>
  <c r="J70" i="83"/>
  <c r="J69" i="83" s="1"/>
  <c r="J68" i="83" s="1"/>
  <c r="O30" i="83"/>
  <c r="O29" i="83" s="1"/>
  <c r="O13" i="83"/>
  <c r="P30" i="83"/>
  <c r="P29" i="83" s="1"/>
  <c r="R39" i="83"/>
  <c r="L70" i="83"/>
  <c r="L69" i="83" s="1"/>
  <c r="L68" i="83" s="1"/>
  <c r="R112" i="83"/>
  <c r="P129" i="83"/>
  <c r="P123" i="83" s="1"/>
  <c r="P122" i="83" s="1"/>
  <c r="P121" i="83" s="1"/>
  <c r="N30" i="83"/>
  <c r="N29" i="83" s="1"/>
  <c r="R130" i="83"/>
  <c r="L30" i="83"/>
  <c r="L29" i="83" s="1"/>
  <c r="P59" i="83"/>
  <c r="J59" i="83"/>
  <c r="J48" i="83" s="1"/>
  <c r="N107" i="83"/>
  <c r="N106" i="83" s="1"/>
  <c r="N105" i="83" s="1"/>
  <c r="N104" i="83" s="1"/>
  <c r="Q129" i="83"/>
  <c r="Q123" i="83" s="1"/>
  <c r="Q122" i="83" s="1"/>
  <c r="Q121" i="83" s="1"/>
  <c r="Q30" i="83"/>
  <c r="Q29" i="83" s="1"/>
  <c r="L59" i="83"/>
  <c r="L48" i="83" s="1"/>
  <c r="R31" i="83"/>
  <c r="K59" i="83"/>
  <c r="K48" i="83" s="1"/>
  <c r="R100" i="83"/>
  <c r="R99" i="83" s="1"/>
  <c r="J129" i="83"/>
  <c r="J123" i="83" s="1"/>
  <c r="J122" i="83" s="1"/>
  <c r="J121" i="83" s="1"/>
  <c r="R35" i="83"/>
  <c r="R72" i="83"/>
  <c r="R71" i="83" s="1"/>
  <c r="K106" i="83"/>
  <c r="K105" i="83" s="1"/>
  <c r="K104" i="83" s="1"/>
  <c r="O151" i="83"/>
  <c r="O150" i="83" s="1"/>
  <c r="O149" i="83" s="1"/>
  <c r="O148" i="83" s="1"/>
  <c r="P13" i="83"/>
  <c r="P7" i="83" s="1"/>
  <c r="P6" i="83" s="1"/>
  <c r="P5" i="83" s="1"/>
  <c r="K70" i="83"/>
  <c r="K69" i="83" s="1"/>
  <c r="K68" i="83" s="1"/>
  <c r="R136" i="83"/>
  <c r="R142" i="83"/>
  <c r="P48" i="83"/>
  <c r="P28" i="83" s="1"/>
  <c r="P27" i="83" s="1"/>
  <c r="L88" i="83"/>
  <c r="L87" i="83" s="1"/>
  <c r="L86" i="83" s="1"/>
  <c r="P151" i="83"/>
  <c r="P150" i="83" s="1"/>
  <c r="P149" i="83" s="1"/>
  <c r="P148" i="83" s="1"/>
  <c r="M181" i="83"/>
  <c r="M175" i="83" s="1"/>
  <c r="M174" i="83" s="1"/>
  <c r="M173" i="83" s="1"/>
  <c r="N70" i="83"/>
  <c r="N69" i="83" s="1"/>
  <c r="N68" i="83" s="1"/>
  <c r="M88" i="83"/>
  <c r="M87" i="83" s="1"/>
  <c r="M86" i="83" s="1"/>
  <c r="P107" i="83"/>
  <c r="P106" i="83" s="1"/>
  <c r="P105" i="83" s="1"/>
  <c r="P104" i="83" s="1"/>
  <c r="M107" i="83"/>
  <c r="M106" i="83" s="1"/>
  <c r="M105" i="83" s="1"/>
  <c r="M104" i="83" s="1"/>
  <c r="L151" i="83"/>
  <c r="L150" i="83" s="1"/>
  <c r="L149" i="83" s="1"/>
  <c r="L148" i="83" s="1"/>
  <c r="Q151" i="83"/>
  <c r="Q150" i="83" s="1"/>
  <c r="Q149" i="83" s="1"/>
  <c r="Q148" i="83" s="1"/>
  <c r="N181" i="83"/>
  <c r="N175" i="83" s="1"/>
  <c r="N174" i="83" s="1"/>
  <c r="N173" i="83" s="1"/>
  <c r="L106" i="83"/>
  <c r="L105" i="83" s="1"/>
  <c r="L104" i="83" s="1"/>
  <c r="Q106" i="83"/>
  <c r="Q105" i="83" s="1"/>
  <c r="Q104" i="83" s="1"/>
  <c r="M151" i="83"/>
  <c r="M150" i="83" s="1"/>
  <c r="M149" i="83" s="1"/>
  <c r="M148" i="83" s="1"/>
  <c r="K181" i="83"/>
  <c r="K175" i="83" s="1"/>
  <c r="K174" i="83" s="1"/>
  <c r="K173" i="83" s="1"/>
  <c r="N13" i="83"/>
  <c r="N7" i="83" s="1"/>
  <c r="N6" i="83" s="1"/>
  <c r="N5" i="83" s="1"/>
  <c r="O59" i="83"/>
  <c r="O48" i="83" s="1"/>
  <c r="Q70" i="83"/>
  <c r="Q69" i="83" s="1"/>
  <c r="Q68" i="83" s="1"/>
  <c r="P70" i="83"/>
  <c r="P69" i="83" s="1"/>
  <c r="P68" i="83" s="1"/>
  <c r="R108" i="83"/>
  <c r="N123" i="83"/>
  <c r="N122" i="83" s="1"/>
  <c r="N121" i="83" s="1"/>
  <c r="N151" i="83"/>
  <c r="N150" i="83" s="1"/>
  <c r="N149" i="83" s="1"/>
  <c r="N148" i="83" s="1"/>
  <c r="Q13" i="83"/>
  <c r="Q7" i="83" s="1"/>
  <c r="Q6" i="83" s="1"/>
  <c r="Q5" i="83" s="1"/>
  <c r="O7" i="83"/>
  <c r="O6" i="83" s="1"/>
  <c r="O5" i="83" s="1"/>
  <c r="M13" i="83"/>
  <c r="M7" i="83" s="1"/>
  <c r="M6" i="83" s="1"/>
  <c r="M5" i="83" s="1"/>
  <c r="K88" i="83"/>
  <c r="K87" i="83" s="1"/>
  <c r="K86" i="83" s="1"/>
  <c r="J106" i="83"/>
  <c r="J105" i="83" s="1"/>
  <c r="J104" i="83" s="1"/>
  <c r="J29" i="83"/>
  <c r="M192" i="83"/>
  <c r="M191" i="83" s="1"/>
  <c r="M190" i="83" s="1"/>
  <c r="K200" i="83"/>
  <c r="K192" i="83" s="1"/>
  <c r="K191" i="83" s="1"/>
  <c r="K190" i="83" s="1"/>
  <c r="P200" i="83"/>
  <c r="P192" i="83" s="1"/>
  <c r="P191" i="83" s="1"/>
  <c r="P190" i="83" s="1"/>
  <c r="R79" i="83"/>
  <c r="R78" i="83" s="1"/>
  <c r="O107" i="83"/>
  <c r="O106" i="83" s="1"/>
  <c r="O105" i="83" s="1"/>
  <c r="O104" i="83" s="1"/>
  <c r="R9" i="83"/>
  <c r="R8" i="83" s="1"/>
  <c r="M30" i="83"/>
  <c r="M29" i="83" s="1"/>
  <c r="R160" i="83"/>
  <c r="Q175" i="83"/>
  <c r="Q174" i="83" s="1"/>
  <c r="Q173" i="83" s="1"/>
  <c r="K7" i="83"/>
  <c r="K6" i="83" s="1"/>
  <c r="K5" i="83" s="1"/>
  <c r="Q88" i="83"/>
  <c r="Q87" i="83" s="1"/>
  <c r="Q86" i="83" s="1"/>
  <c r="J151" i="83"/>
  <c r="J150" i="83" s="1"/>
  <c r="J149" i="83" s="1"/>
  <c r="J148" i="83" s="1"/>
  <c r="R152" i="83"/>
  <c r="J175" i="83"/>
  <c r="J174" i="83" s="1"/>
  <c r="J173" i="83" s="1"/>
  <c r="R177" i="83"/>
  <c r="R176" i="83" s="1"/>
  <c r="Q192" i="83"/>
  <c r="Q191" i="83" s="1"/>
  <c r="Q190" i="83" s="1"/>
  <c r="J7" i="83"/>
  <c r="J6" i="83" s="1"/>
  <c r="J5" i="83" s="1"/>
  <c r="R23" i="83"/>
  <c r="N59" i="83"/>
  <c r="N48" i="83" s="1"/>
  <c r="R64" i="83"/>
  <c r="R59" i="83" s="1"/>
  <c r="R48" i="83" s="1"/>
  <c r="J88" i="83"/>
  <c r="J87" i="83" s="1"/>
  <c r="J86" i="83" s="1"/>
  <c r="M123" i="83"/>
  <c r="M122" i="83" s="1"/>
  <c r="M121" i="83" s="1"/>
  <c r="O129" i="83"/>
  <c r="O123" i="83" s="1"/>
  <c r="O122" i="83" s="1"/>
  <c r="O121" i="83" s="1"/>
  <c r="K151" i="83"/>
  <c r="K150" i="83" s="1"/>
  <c r="K149" i="83" s="1"/>
  <c r="K148" i="83" s="1"/>
  <c r="J192" i="83"/>
  <c r="J191" i="83" s="1"/>
  <c r="J190" i="83" s="1"/>
  <c r="R175" i="45"/>
  <c r="R174" i="45"/>
  <c r="R173" i="45"/>
  <c r="Q172" i="45"/>
  <c r="Q171" i="45" s="1"/>
  <c r="P172" i="45"/>
  <c r="P171" i="45" s="1"/>
  <c r="O172" i="45"/>
  <c r="O171" i="45" s="1"/>
  <c r="N172" i="45"/>
  <c r="N171" i="45" s="1"/>
  <c r="M172" i="45"/>
  <c r="M171" i="45" s="1"/>
  <c r="L172" i="45"/>
  <c r="L171" i="45" s="1"/>
  <c r="K172" i="45"/>
  <c r="K171" i="45" s="1"/>
  <c r="J172" i="45"/>
  <c r="J171" i="45" s="1"/>
  <c r="R170" i="45"/>
  <c r="R169" i="45"/>
  <c r="R168" i="45"/>
  <c r="Q167" i="45"/>
  <c r="P167" i="45"/>
  <c r="O167" i="45"/>
  <c r="N167" i="45"/>
  <c r="M167" i="45"/>
  <c r="L167" i="45"/>
  <c r="K167" i="45"/>
  <c r="J167" i="45"/>
  <c r="R166" i="45"/>
  <c r="R165" i="45"/>
  <c r="R164" i="45"/>
  <c r="Q163" i="45"/>
  <c r="P163" i="45"/>
  <c r="O163" i="45"/>
  <c r="N163" i="45"/>
  <c r="M163" i="45"/>
  <c r="L163" i="45"/>
  <c r="K163" i="45"/>
  <c r="J163" i="45"/>
  <c r="R162" i="45"/>
  <c r="R161" i="45"/>
  <c r="R160" i="45"/>
  <c r="Q159" i="45"/>
  <c r="P159" i="45"/>
  <c r="O159" i="45"/>
  <c r="N159" i="45"/>
  <c r="M159" i="45"/>
  <c r="L159" i="45"/>
  <c r="K159" i="45"/>
  <c r="J159" i="45"/>
  <c r="R158" i="45"/>
  <c r="R157" i="45"/>
  <c r="R156" i="45"/>
  <c r="Q155" i="45"/>
  <c r="P155" i="45"/>
  <c r="O155" i="45"/>
  <c r="N155" i="45"/>
  <c r="M155" i="45"/>
  <c r="L155" i="45"/>
  <c r="K155" i="45"/>
  <c r="J155" i="45"/>
  <c r="R150" i="45"/>
  <c r="R149" i="45"/>
  <c r="R148" i="45"/>
  <c r="R147" i="45"/>
  <c r="R146" i="45"/>
  <c r="Q145" i="45"/>
  <c r="P145" i="45"/>
  <c r="O145" i="45"/>
  <c r="N145" i="45"/>
  <c r="M145" i="45"/>
  <c r="L145" i="45"/>
  <c r="K145" i="45"/>
  <c r="J145" i="45"/>
  <c r="R144" i="45"/>
  <c r="R143" i="45"/>
  <c r="R142" i="45"/>
  <c r="R141" i="45"/>
  <c r="R140" i="45"/>
  <c r="Q139" i="45"/>
  <c r="P139" i="45"/>
  <c r="O139" i="45"/>
  <c r="N139" i="45"/>
  <c r="M139" i="45"/>
  <c r="L139" i="45"/>
  <c r="K139" i="45"/>
  <c r="J139" i="45"/>
  <c r="R138" i="45"/>
  <c r="R137" i="45"/>
  <c r="R136" i="45"/>
  <c r="R135" i="45"/>
  <c r="R134" i="45"/>
  <c r="Q133" i="45"/>
  <c r="P133" i="45"/>
  <c r="O133" i="45"/>
  <c r="N133" i="45"/>
  <c r="M133" i="45"/>
  <c r="L133" i="45"/>
  <c r="K133" i="45"/>
  <c r="J133" i="45"/>
  <c r="R131" i="45"/>
  <c r="R130" i="45"/>
  <c r="R129" i="45"/>
  <c r="Q128" i="45"/>
  <c r="Q127" i="45" s="1"/>
  <c r="P128" i="45"/>
  <c r="P127" i="45" s="1"/>
  <c r="O128" i="45"/>
  <c r="O127" i="45" s="1"/>
  <c r="N128" i="45"/>
  <c r="N127" i="45" s="1"/>
  <c r="M128" i="45"/>
  <c r="M127" i="45" s="1"/>
  <c r="L128" i="45"/>
  <c r="L127" i="45" s="1"/>
  <c r="K128" i="45"/>
  <c r="K127" i="45" s="1"/>
  <c r="J128" i="45"/>
  <c r="J127" i="45" s="1"/>
  <c r="R123" i="45"/>
  <c r="R122" i="45"/>
  <c r="R121" i="45"/>
  <c r="Q120" i="45"/>
  <c r="Q119" i="45" s="1"/>
  <c r="P120" i="45"/>
  <c r="P119" i="45" s="1"/>
  <c r="O120" i="45"/>
  <c r="O119" i="45" s="1"/>
  <c r="N120" i="45"/>
  <c r="N119" i="45" s="1"/>
  <c r="M120" i="45"/>
  <c r="M119" i="45" s="1"/>
  <c r="L120" i="45"/>
  <c r="L119" i="45" s="1"/>
  <c r="K120" i="45"/>
  <c r="K119" i="45" s="1"/>
  <c r="J120" i="45"/>
  <c r="J119" i="45" s="1"/>
  <c r="R118" i="45"/>
  <c r="R117" i="45"/>
  <c r="R116" i="45"/>
  <c r="Q115" i="45"/>
  <c r="P115" i="45"/>
  <c r="O115" i="45"/>
  <c r="N115" i="45"/>
  <c r="M115" i="45"/>
  <c r="L115" i="45"/>
  <c r="K115" i="45"/>
  <c r="J115" i="45"/>
  <c r="R114" i="45"/>
  <c r="R113" i="45"/>
  <c r="R112" i="45"/>
  <c r="Q111" i="45"/>
  <c r="P111" i="45"/>
  <c r="O111" i="45"/>
  <c r="N111" i="45"/>
  <c r="M111" i="45"/>
  <c r="L111" i="45"/>
  <c r="K111" i="45"/>
  <c r="J111" i="45"/>
  <c r="R106" i="45"/>
  <c r="R105" i="45"/>
  <c r="R104" i="45"/>
  <c r="Q103" i="45"/>
  <c r="Q102" i="45" s="1"/>
  <c r="P103" i="45"/>
  <c r="P102" i="45" s="1"/>
  <c r="O103" i="45"/>
  <c r="O102" i="45" s="1"/>
  <c r="N103" i="45"/>
  <c r="N102" i="45" s="1"/>
  <c r="M103" i="45"/>
  <c r="M102" i="45" s="1"/>
  <c r="L103" i="45"/>
  <c r="L102" i="45" s="1"/>
  <c r="K103" i="45"/>
  <c r="K102" i="45" s="1"/>
  <c r="J103" i="45"/>
  <c r="J102" i="45" s="1"/>
  <c r="R101" i="45"/>
  <c r="R100" i="45"/>
  <c r="R99" i="45"/>
  <c r="Q98" i="45"/>
  <c r="Q97" i="45" s="1"/>
  <c r="P98" i="45"/>
  <c r="P97" i="45" s="1"/>
  <c r="O98" i="45"/>
  <c r="O97" i="45" s="1"/>
  <c r="N98" i="45"/>
  <c r="N97" i="45" s="1"/>
  <c r="M98" i="45"/>
  <c r="M97" i="45" s="1"/>
  <c r="L98" i="45"/>
  <c r="L97" i="45" s="1"/>
  <c r="K98" i="45"/>
  <c r="K97" i="45" s="1"/>
  <c r="J98" i="45"/>
  <c r="J97" i="45" s="1"/>
  <c r="R96" i="45"/>
  <c r="R95" i="45"/>
  <c r="R94" i="45"/>
  <c r="Q93" i="45"/>
  <c r="Q92" i="45" s="1"/>
  <c r="P93" i="45"/>
  <c r="P92" i="45" s="1"/>
  <c r="O93" i="45"/>
  <c r="O92" i="45" s="1"/>
  <c r="N93" i="45"/>
  <c r="N92" i="45" s="1"/>
  <c r="M93" i="45"/>
  <c r="M92" i="45" s="1"/>
  <c r="L93" i="45"/>
  <c r="L92" i="45" s="1"/>
  <c r="K93" i="45"/>
  <c r="K92" i="45" s="1"/>
  <c r="J93" i="45"/>
  <c r="J92" i="45" s="1"/>
  <c r="R88" i="45"/>
  <c r="R87" i="45"/>
  <c r="R86" i="45"/>
  <c r="R85" i="45"/>
  <c r="R84" i="45"/>
  <c r="R83" i="45"/>
  <c r="Q82" i="45"/>
  <c r="Q81" i="45" s="1"/>
  <c r="P82" i="45"/>
  <c r="P81" i="45" s="1"/>
  <c r="O82" i="45"/>
  <c r="O81" i="45" s="1"/>
  <c r="N82" i="45"/>
  <c r="N81" i="45" s="1"/>
  <c r="M82" i="45"/>
  <c r="M81" i="45" s="1"/>
  <c r="L82" i="45"/>
  <c r="L81" i="45" s="1"/>
  <c r="K82" i="45"/>
  <c r="K81" i="45" s="1"/>
  <c r="J82" i="45"/>
  <c r="J81" i="45" s="1"/>
  <c r="R80" i="45"/>
  <c r="R79" i="45"/>
  <c r="R78" i="45"/>
  <c r="R77" i="45"/>
  <c r="R76" i="45"/>
  <c r="Q75" i="45"/>
  <c r="Q74" i="45" s="1"/>
  <c r="P75" i="45"/>
  <c r="P74" i="45" s="1"/>
  <c r="O75" i="45"/>
  <c r="O74" i="45" s="1"/>
  <c r="N75" i="45"/>
  <c r="N74" i="45" s="1"/>
  <c r="M75" i="45"/>
  <c r="M74" i="45" s="1"/>
  <c r="L75" i="45"/>
  <c r="L74" i="45" s="1"/>
  <c r="K75" i="45"/>
  <c r="K74" i="45" s="1"/>
  <c r="J75" i="45"/>
  <c r="J74" i="45" s="1"/>
  <c r="R70" i="45"/>
  <c r="R69" i="45"/>
  <c r="R68" i="45"/>
  <c r="Q67" i="45"/>
  <c r="P67" i="45"/>
  <c r="O67" i="45"/>
  <c r="N67" i="45"/>
  <c r="M67" i="45"/>
  <c r="L67" i="45"/>
  <c r="K67" i="45"/>
  <c r="J67" i="45"/>
  <c r="R66" i="45"/>
  <c r="R65" i="45"/>
  <c r="R64" i="45"/>
  <c r="Q63" i="45"/>
  <c r="P63" i="45"/>
  <c r="O63" i="45"/>
  <c r="N63" i="45"/>
  <c r="M63" i="45"/>
  <c r="L63" i="45"/>
  <c r="K63" i="45"/>
  <c r="J63" i="45"/>
  <c r="R61" i="45"/>
  <c r="R60" i="45"/>
  <c r="R59" i="45"/>
  <c r="Q58" i="45"/>
  <c r="Q57" i="45" s="1"/>
  <c r="P58" i="45"/>
  <c r="P57" i="45" s="1"/>
  <c r="O58" i="45"/>
  <c r="O57" i="45" s="1"/>
  <c r="N58" i="45"/>
  <c r="N57" i="45" s="1"/>
  <c r="M58" i="45"/>
  <c r="M57" i="45" s="1"/>
  <c r="L58" i="45"/>
  <c r="L57" i="45" s="1"/>
  <c r="K58" i="45"/>
  <c r="K57" i="45" s="1"/>
  <c r="J58" i="45"/>
  <c r="J57" i="45" s="1"/>
  <c r="R56" i="45"/>
  <c r="R55" i="45"/>
  <c r="R54" i="45"/>
  <c r="Q53" i="45"/>
  <c r="Q52" i="45" s="1"/>
  <c r="P53" i="45"/>
  <c r="P52" i="45" s="1"/>
  <c r="O53" i="45"/>
  <c r="O52" i="45" s="1"/>
  <c r="N53" i="45"/>
  <c r="N52" i="45" s="1"/>
  <c r="M53" i="45"/>
  <c r="M52" i="45" s="1"/>
  <c r="L53" i="45"/>
  <c r="L52" i="45" s="1"/>
  <c r="K53" i="45"/>
  <c r="K52" i="45" s="1"/>
  <c r="J53" i="45"/>
  <c r="J52" i="45" s="1"/>
  <c r="R50" i="45"/>
  <c r="R49" i="45"/>
  <c r="R48" i="45"/>
  <c r="Q47" i="45"/>
  <c r="Q46" i="45" s="1"/>
  <c r="P47" i="45"/>
  <c r="P46" i="45" s="1"/>
  <c r="O47" i="45"/>
  <c r="O46" i="45" s="1"/>
  <c r="N47" i="45"/>
  <c r="N46" i="45" s="1"/>
  <c r="M47" i="45"/>
  <c r="M46" i="45" s="1"/>
  <c r="L47" i="45"/>
  <c r="L46" i="45" s="1"/>
  <c r="K47" i="45"/>
  <c r="K46" i="45" s="1"/>
  <c r="J47" i="45"/>
  <c r="J46" i="45" s="1"/>
  <c r="R45" i="45"/>
  <c r="R44" i="45"/>
  <c r="R43" i="45"/>
  <c r="Q42" i="45"/>
  <c r="P42" i="45"/>
  <c r="O42" i="45"/>
  <c r="N42" i="45"/>
  <c r="M42" i="45"/>
  <c r="L42" i="45"/>
  <c r="K42" i="45"/>
  <c r="J42" i="45"/>
  <c r="R41" i="45"/>
  <c r="R40" i="45"/>
  <c r="R39" i="45"/>
  <c r="Q38" i="45"/>
  <c r="P38" i="45"/>
  <c r="O38" i="45"/>
  <c r="N38" i="45"/>
  <c r="M38" i="45"/>
  <c r="L38" i="45"/>
  <c r="K38" i="45"/>
  <c r="J38" i="45"/>
  <c r="R37" i="45"/>
  <c r="R36" i="45"/>
  <c r="R35" i="45"/>
  <c r="Q34" i="45"/>
  <c r="P34" i="45"/>
  <c r="O34" i="45"/>
  <c r="N34" i="45"/>
  <c r="M34" i="45"/>
  <c r="L34" i="45"/>
  <c r="K34" i="45"/>
  <c r="J34" i="45"/>
  <c r="R29" i="45"/>
  <c r="R28" i="45"/>
  <c r="R27" i="45"/>
  <c r="Q26" i="45"/>
  <c r="P26" i="45"/>
  <c r="O26" i="45"/>
  <c r="N26" i="45"/>
  <c r="M26" i="45"/>
  <c r="L26" i="45"/>
  <c r="K26" i="45"/>
  <c r="J26" i="45"/>
  <c r="R25" i="45"/>
  <c r="R24" i="45"/>
  <c r="R23" i="45"/>
  <c r="Q22" i="45"/>
  <c r="P22" i="45"/>
  <c r="O22" i="45"/>
  <c r="N22" i="45"/>
  <c r="M22" i="45"/>
  <c r="L22" i="45"/>
  <c r="K22" i="45"/>
  <c r="J22" i="45"/>
  <c r="R21" i="45"/>
  <c r="R20" i="45"/>
  <c r="R19" i="45"/>
  <c r="Q18" i="45"/>
  <c r="P18" i="45"/>
  <c r="O18" i="45"/>
  <c r="N18" i="45"/>
  <c r="M18" i="45"/>
  <c r="L18" i="45"/>
  <c r="K18" i="45"/>
  <c r="J18" i="45"/>
  <c r="R16" i="45"/>
  <c r="R15" i="45"/>
  <c r="R14" i="45"/>
  <c r="Q13" i="45"/>
  <c r="P13" i="45"/>
  <c r="P12" i="45" s="1"/>
  <c r="O13" i="45"/>
  <c r="O12" i="45" s="1"/>
  <c r="N13" i="45"/>
  <c r="N12" i="45" s="1"/>
  <c r="M13" i="45"/>
  <c r="M12" i="45" s="1"/>
  <c r="L13" i="45"/>
  <c r="L12" i="45" s="1"/>
  <c r="K13" i="45"/>
  <c r="K12" i="45" s="1"/>
  <c r="J13" i="45"/>
  <c r="J12" i="45" s="1"/>
  <c r="Q12" i="45"/>
  <c r="R222" i="44"/>
  <c r="R221" i="44"/>
  <c r="R219" i="44"/>
  <c r="R218" i="44"/>
  <c r="R217" i="44"/>
  <c r="Q216" i="44"/>
  <c r="P216" i="44"/>
  <c r="O216" i="44"/>
  <c r="N216" i="44"/>
  <c r="M216" i="44"/>
  <c r="L216" i="44"/>
  <c r="K216" i="44"/>
  <c r="J216" i="44"/>
  <c r="R215" i="44"/>
  <c r="R214" i="44"/>
  <c r="R213" i="44"/>
  <c r="Q212" i="44"/>
  <c r="P212" i="44"/>
  <c r="O212" i="44"/>
  <c r="N212" i="44"/>
  <c r="M212" i="44"/>
  <c r="L212" i="44"/>
  <c r="K212" i="44"/>
  <c r="J212" i="44"/>
  <c r="R211" i="44"/>
  <c r="R210" i="44"/>
  <c r="R209" i="44"/>
  <c r="Q208" i="44"/>
  <c r="P208" i="44"/>
  <c r="O208" i="44"/>
  <c r="N208" i="44"/>
  <c r="M208" i="44"/>
  <c r="L208" i="44"/>
  <c r="K208" i="44"/>
  <c r="J208" i="44"/>
  <c r="R207" i="44"/>
  <c r="R206" i="44"/>
  <c r="R205" i="44"/>
  <c r="Q204" i="44"/>
  <c r="P204" i="44"/>
  <c r="O204" i="44"/>
  <c r="N204" i="44"/>
  <c r="M204" i="44"/>
  <c r="L204" i="44"/>
  <c r="K204" i="44"/>
  <c r="J204" i="44"/>
  <c r="R202" i="44"/>
  <c r="R201" i="44"/>
  <c r="R200" i="44"/>
  <c r="R199" i="44"/>
  <c r="R198" i="44"/>
  <c r="Q197" i="44"/>
  <c r="Q196" i="44" s="1"/>
  <c r="P197" i="44"/>
  <c r="P196" i="44" s="1"/>
  <c r="O197" i="44"/>
  <c r="O196" i="44" s="1"/>
  <c r="N197" i="44"/>
  <c r="N196" i="44" s="1"/>
  <c r="M197" i="44"/>
  <c r="M196" i="44" s="1"/>
  <c r="L197" i="44"/>
  <c r="L196" i="44" s="1"/>
  <c r="K197" i="44"/>
  <c r="K196" i="44" s="1"/>
  <c r="J197" i="44"/>
  <c r="J196" i="44" s="1"/>
  <c r="R192" i="44"/>
  <c r="R191" i="44"/>
  <c r="R190" i="44"/>
  <c r="Q189" i="44"/>
  <c r="P189" i="44"/>
  <c r="O189" i="44"/>
  <c r="N189" i="44"/>
  <c r="M189" i="44"/>
  <c r="L189" i="44"/>
  <c r="K189" i="44"/>
  <c r="J189" i="44"/>
  <c r="R188" i="44"/>
  <c r="R187" i="44"/>
  <c r="R186" i="44"/>
  <c r="Q185" i="44"/>
  <c r="P185" i="44"/>
  <c r="O185" i="44"/>
  <c r="N185" i="44"/>
  <c r="M185" i="44"/>
  <c r="L185" i="44"/>
  <c r="K185" i="44"/>
  <c r="J185" i="44"/>
  <c r="R183" i="44"/>
  <c r="R182" i="44"/>
  <c r="Q180" i="44"/>
  <c r="Q179" i="44" s="1"/>
  <c r="P180" i="44"/>
  <c r="P179" i="44" s="1"/>
  <c r="O180" i="44"/>
  <c r="O179" i="44" s="1"/>
  <c r="N180" i="44"/>
  <c r="N179" i="44" s="1"/>
  <c r="M180" i="44"/>
  <c r="M179" i="44" s="1"/>
  <c r="L180" i="44"/>
  <c r="L179" i="44" s="1"/>
  <c r="K180" i="44"/>
  <c r="K179" i="44" s="1"/>
  <c r="J180" i="44"/>
  <c r="J179" i="44" s="1"/>
  <c r="R175" i="44"/>
  <c r="R174" i="44"/>
  <c r="R173" i="44"/>
  <c r="Q172" i="44"/>
  <c r="Q171" i="44" s="1"/>
  <c r="P172" i="44"/>
  <c r="P171" i="44" s="1"/>
  <c r="O172" i="44"/>
  <c r="O171" i="44" s="1"/>
  <c r="N172" i="44"/>
  <c r="N171" i="44" s="1"/>
  <c r="M172" i="44"/>
  <c r="M171" i="44" s="1"/>
  <c r="L172" i="44"/>
  <c r="L171" i="44" s="1"/>
  <c r="K172" i="44"/>
  <c r="K171" i="44" s="1"/>
  <c r="J172" i="44"/>
  <c r="J171" i="44" s="1"/>
  <c r="R170" i="44"/>
  <c r="R169" i="44"/>
  <c r="R168" i="44"/>
  <c r="Q167" i="44"/>
  <c r="P167" i="44"/>
  <c r="O167" i="44"/>
  <c r="N167" i="44"/>
  <c r="M167" i="44"/>
  <c r="L167" i="44"/>
  <c r="K167" i="44"/>
  <c r="J167" i="44"/>
  <c r="R166" i="44"/>
  <c r="R165" i="44"/>
  <c r="R164" i="44"/>
  <c r="Q163" i="44"/>
  <c r="P163" i="44"/>
  <c r="O163" i="44"/>
  <c r="N163" i="44"/>
  <c r="M163" i="44"/>
  <c r="L163" i="44"/>
  <c r="K163" i="44"/>
  <c r="J163" i="44"/>
  <c r="R162" i="44"/>
  <c r="R161" i="44"/>
  <c r="R160" i="44"/>
  <c r="Q159" i="44"/>
  <c r="P159" i="44"/>
  <c r="O159" i="44"/>
  <c r="N159" i="44"/>
  <c r="M159" i="44"/>
  <c r="L159" i="44"/>
  <c r="K159" i="44"/>
  <c r="J159" i="44"/>
  <c r="R158" i="44"/>
  <c r="R157" i="44"/>
  <c r="R156" i="44"/>
  <c r="Q155" i="44"/>
  <c r="P155" i="44"/>
  <c r="O155" i="44"/>
  <c r="N155" i="44"/>
  <c r="M155" i="44"/>
  <c r="L155" i="44"/>
  <c r="K155" i="44"/>
  <c r="J155" i="44"/>
  <c r="R150" i="44"/>
  <c r="R149" i="44"/>
  <c r="R148" i="44"/>
  <c r="R147" i="44"/>
  <c r="R146" i="44"/>
  <c r="Q145" i="44"/>
  <c r="P145" i="44"/>
  <c r="O145" i="44"/>
  <c r="N145" i="44"/>
  <c r="M145" i="44"/>
  <c r="L145" i="44"/>
  <c r="K145" i="44"/>
  <c r="J145" i="44"/>
  <c r="R144" i="44"/>
  <c r="R143" i="44"/>
  <c r="R142" i="44"/>
  <c r="R141" i="44"/>
  <c r="R140" i="44"/>
  <c r="Q139" i="44"/>
  <c r="P139" i="44"/>
  <c r="O139" i="44"/>
  <c r="N139" i="44"/>
  <c r="M139" i="44"/>
  <c r="L139" i="44"/>
  <c r="K139" i="44"/>
  <c r="J139" i="44"/>
  <c r="R138" i="44"/>
  <c r="R137" i="44"/>
  <c r="R136" i="44"/>
  <c r="R135" i="44"/>
  <c r="R134" i="44"/>
  <c r="Q133" i="44"/>
  <c r="P133" i="44"/>
  <c r="O133" i="44"/>
  <c r="N133" i="44"/>
  <c r="M133" i="44"/>
  <c r="L133" i="44"/>
  <c r="K133" i="44"/>
  <c r="J133" i="44"/>
  <c r="R131" i="44"/>
  <c r="R130" i="44"/>
  <c r="R129" i="44"/>
  <c r="Q128" i="44"/>
  <c r="Q127" i="44" s="1"/>
  <c r="P128" i="44"/>
  <c r="P127" i="44" s="1"/>
  <c r="O128" i="44"/>
  <c r="O127" i="44" s="1"/>
  <c r="N128" i="44"/>
  <c r="N127" i="44" s="1"/>
  <c r="M128" i="44"/>
  <c r="M127" i="44" s="1"/>
  <c r="L128" i="44"/>
  <c r="L127" i="44" s="1"/>
  <c r="K128" i="44"/>
  <c r="K127" i="44" s="1"/>
  <c r="J128" i="44"/>
  <c r="J127" i="44" s="1"/>
  <c r="R123" i="44"/>
  <c r="R122" i="44"/>
  <c r="R121" i="44"/>
  <c r="Q120" i="44"/>
  <c r="Q119" i="44" s="1"/>
  <c r="P120" i="44"/>
  <c r="P119" i="44" s="1"/>
  <c r="O120" i="44"/>
  <c r="O119" i="44" s="1"/>
  <c r="N120" i="44"/>
  <c r="N119" i="44" s="1"/>
  <c r="M120" i="44"/>
  <c r="M119" i="44" s="1"/>
  <c r="L120" i="44"/>
  <c r="L119" i="44" s="1"/>
  <c r="K120" i="44"/>
  <c r="K119" i="44" s="1"/>
  <c r="J120" i="44"/>
  <c r="J119" i="44" s="1"/>
  <c r="R118" i="44"/>
  <c r="R117" i="44"/>
  <c r="R116" i="44"/>
  <c r="Q115" i="44"/>
  <c r="P115" i="44"/>
  <c r="O115" i="44"/>
  <c r="N115" i="44"/>
  <c r="M115" i="44"/>
  <c r="L115" i="44"/>
  <c r="K115" i="44"/>
  <c r="J115" i="44"/>
  <c r="R114" i="44"/>
  <c r="R113" i="44"/>
  <c r="R112" i="44"/>
  <c r="Q111" i="44"/>
  <c r="P111" i="44"/>
  <c r="O111" i="44"/>
  <c r="N111" i="44"/>
  <c r="M111" i="44"/>
  <c r="L111" i="44"/>
  <c r="K111" i="44"/>
  <c r="K110" i="44" s="1"/>
  <c r="J111" i="44"/>
  <c r="R106" i="44"/>
  <c r="R105" i="44"/>
  <c r="R104" i="44"/>
  <c r="Q103" i="44"/>
  <c r="Q102" i="44" s="1"/>
  <c r="P103" i="44"/>
  <c r="P102" i="44" s="1"/>
  <c r="O103" i="44"/>
  <c r="O102" i="44" s="1"/>
  <c r="N103" i="44"/>
  <c r="N102" i="44" s="1"/>
  <c r="M103" i="44"/>
  <c r="M102" i="44" s="1"/>
  <c r="L103" i="44"/>
  <c r="L102" i="44" s="1"/>
  <c r="K103" i="44"/>
  <c r="K102" i="44" s="1"/>
  <c r="J103" i="44"/>
  <c r="J102" i="44" s="1"/>
  <c r="R101" i="44"/>
  <c r="R100" i="44"/>
  <c r="R99" i="44"/>
  <c r="Q98" i="44"/>
  <c r="Q97" i="44" s="1"/>
  <c r="P98" i="44"/>
  <c r="P97" i="44" s="1"/>
  <c r="O98" i="44"/>
  <c r="O97" i="44" s="1"/>
  <c r="N98" i="44"/>
  <c r="N97" i="44" s="1"/>
  <c r="M98" i="44"/>
  <c r="M97" i="44" s="1"/>
  <c r="L98" i="44"/>
  <c r="L97" i="44" s="1"/>
  <c r="K98" i="44"/>
  <c r="K97" i="44" s="1"/>
  <c r="J98" i="44"/>
  <c r="J97" i="44" s="1"/>
  <c r="R96" i="44"/>
  <c r="R95" i="44"/>
  <c r="R94" i="44"/>
  <c r="Q93" i="44"/>
  <c r="P93" i="44"/>
  <c r="P92" i="44" s="1"/>
  <c r="O93" i="44"/>
  <c r="O92" i="44" s="1"/>
  <c r="N93" i="44"/>
  <c r="N92" i="44" s="1"/>
  <c r="M93" i="44"/>
  <c r="M92" i="44" s="1"/>
  <c r="L93" i="44"/>
  <c r="L92" i="44" s="1"/>
  <c r="K93" i="44"/>
  <c r="K92" i="44" s="1"/>
  <c r="J93" i="44"/>
  <c r="J92" i="44" s="1"/>
  <c r="Q92" i="44"/>
  <c r="R88" i="44"/>
  <c r="R87" i="44"/>
  <c r="R86" i="44"/>
  <c r="R85" i="44"/>
  <c r="R84" i="44"/>
  <c r="R83" i="44"/>
  <c r="Q82" i="44"/>
  <c r="Q81" i="44" s="1"/>
  <c r="P82" i="44"/>
  <c r="P81" i="44" s="1"/>
  <c r="O82" i="44"/>
  <c r="O81" i="44" s="1"/>
  <c r="N82" i="44"/>
  <c r="N81" i="44" s="1"/>
  <c r="M82" i="44"/>
  <c r="M81" i="44" s="1"/>
  <c r="L82" i="44"/>
  <c r="L81" i="44" s="1"/>
  <c r="K82" i="44"/>
  <c r="K81" i="44" s="1"/>
  <c r="J82" i="44"/>
  <c r="J81" i="44" s="1"/>
  <c r="R80" i="44"/>
  <c r="R79" i="44"/>
  <c r="R78" i="44"/>
  <c r="R77" i="44"/>
  <c r="R76" i="44"/>
  <c r="Q75" i="44"/>
  <c r="Q74" i="44" s="1"/>
  <c r="P75" i="44"/>
  <c r="P74" i="44" s="1"/>
  <c r="O75" i="44"/>
  <c r="O74" i="44" s="1"/>
  <c r="N75" i="44"/>
  <c r="N74" i="44" s="1"/>
  <c r="M75" i="44"/>
  <c r="M74" i="44" s="1"/>
  <c r="L75" i="44"/>
  <c r="L74" i="44" s="1"/>
  <c r="K75" i="44"/>
  <c r="K74" i="44" s="1"/>
  <c r="J75" i="44"/>
  <c r="J74" i="44" s="1"/>
  <c r="R70" i="44"/>
  <c r="R69" i="44"/>
  <c r="R68" i="44"/>
  <c r="Q67" i="44"/>
  <c r="P67" i="44"/>
  <c r="O67" i="44"/>
  <c r="N67" i="44"/>
  <c r="M67" i="44"/>
  <c r="L67" i="44"/>
  <c r="K67" i="44"/>
  <c r="J67" i="44"/>
  <c r="R66" i="44"/>
  <c r="R65" i="44"/>
  <c r="R64" i="44"/>
  <c r="Q63" i="44"/>
  <c r="P63" i="44"/>
  <c r="O63" i="44"/>
  <c r="N63" i="44"/>
  <c r="M63" i="44"/>
  <c r="L63" i="44"/>
  <c r="K63" i="44"/>
  <c r="J63" i="44"/>
  <c r="R61" i="44"/>
  <c r="R60" i="44"/>
  <c r="R59" i="44"/>
  <c r="Q58" i="44"/>
  <c r="Q57" i="44" s="1"/>
  <c r="P58" i="44"/>
  <c r="P57" i="44" s="1"/>
  <c r="O58" i="44"/>
  <c r="O57" i="44" s="1"/>
  <c r="N58" i="44"/>
  <c r="N57" i="44" s="1"/>
  <c r="M58" i="44"/>
  <c r="M57" i="44" s="1"/>
  <c r="L58" i="44"/>
  <c r="L57" i="44" s="1"/>
  <c r="K58" i="44"/>
  <c r="K57" i="44" s="1"/>
  <c r="J58" i="44"/>
  <c r="J57" i="44" s="1"/>
  <c r="R56" i="44"/>
  <c r="R55" i="44"/>
  <c r="R54" i="44"/>
  <c r="Q53" i="44"/>
  <c r="Q52" i="44" s="1"/>
  <c r="P53" i="44"/>
  <c r="P52" i="44" s="1"/>
  <c r="O53" i="44"/>
  <c r="O52" i="44" s="1"/>
  <c r="N53" i="44"/>
  <c r="N52" i="44" s="1"/>
  <c r="M53" i="44"/>
  <c r="M52" i="44" s="1"/>
  <c r="L53" i="44"/>
  <c r="L52" i="44" s="1"/>
  <c r="K53" i="44"/>
  <c r="K52" i="44" s="1"/>
  <c r="J53" i="44"/>
  <c r="J52" i="44" s="1"/>
  <c r="R50" i="44"/>
  <c r="R49" i="44"/>
  <c r="R48" i="44"/>
  <c r="Q47" i="44"/>
  <c r="Q46" i="44" s="1"/>
  <c r="P47" i="44"/>
  <c r="P46" i="44" s="1"/>
  <c r="O47" i="44"/>
  <c r="O46" i="44" s="1"/>
  <c r="N47" i="44"/>
  <c r="N46" i="44" s="1"/>
  <c r="M47" i="44"/>
  <c r="M46" i="44" s="1"/>
  <c r="L47" i="44"/>
  <c r="L46" i="44" s="1"/>
  <c r="K47" i="44"/>
  <c r="K46" i="44" s="1"/>
  <c r="J47" i="44"/>
  <c r="J46" i="44" s="1"/>
  <c r="R45" i="44"/>
  <c r="R44" i="44"/>
  <c r="R43" i="44"/>
  <c r="Q42" i="44"/>
  <c r="P42" i="44"/>
  <c r="O42" i="44"/>
  <c r="N42" i="44"/>
  <c r="M42" i="44"/>
  <c r="L42" i="44"/>
  <c r="K42" i="44"/>
  <c r="J42" i="44"/>
  <c r="R41" i="44"/>
  <c r="R40" i="44"/>
  <c r="R39" i="44"/>
  <c r="Q38" i="44"/>
  <c r="P38" i="44"/>
  <c r="O38" i="44"/>
  <c r="N38" i="44"/>
  <c r="M38" i="44"/>
  <c r="L38" i="44"/>
  <c r="K38" i="44"/>
  <c r="J38" i="44"/>
  <c r="R37" i="44"/>
  <c r="R36" i="44"/>
  <c r="R35" i="44"/>
  <c r="Q34" i="44"/>
  <c r="P34" i="44"/>
  <c r="O34" i="44"/>
  <c r="N34" i="44"/>
  <c r="M34" i="44"/>
  <c r="L34" i="44"/>
  <c r="K34" i="44"/>
  <c r="J34" i="44"/>
  <c r="R29" i="44"/>
  <c r="R28" i="44"/>
  <c r="R27" i="44"/>
  <c r="Q26" i="44"/>
  <c r="P26" i="44"/>
  <c r="O26" i="44"/>
  <c r="N26" i="44"/>
  <c r="M26" i="44"/>
  <c r="L26" i="44"/>
  <c r="K26" i="44"/>
  <c r="J26" i="44"/>
  <c r="R25" i="44"/>
  <c r="R24" i="44"/>
  <c r="R23" i="44"/>
  <c r="Q22" i="44"/>
  <c r="P22" i="44"/>
  <c r="O22" i="44"/>
  <c r="N22" i="44"/>
  <c r="M22" i="44"/>
  <c r="L22" i="44"/>
  <c r="K22" i="44"/>
  <c r="J22" i="44"/>
  <c r="R21" i="44"/>
  <c r="R20" i="44"/>
  <c r="R19" i="44"/>
  <c r="Q18" i="44"/>
  <c r="P18" i="44"/>
  <c r="O18" i="44"/>
  <c r="N18" i="44"/>
  <c r="M18" i="44"/>
  <c r="L18" i="44"/>
  <c r="K18" i="44"/>
  <c r="J18" i="44"/>
  <c r="R16" i="44"/>
  <c r="R15" i="44"/>
  <c r="R14" i="44"/>
  <c r="Q13" i="44"/>
  <c r="Q12" i="44" s="1"/>
  <c r="P13" i="44"/>
  <c r="P12" i="44" s="1"/>
  <c r="O13" i="44"/>
  <c r="O12" i="44" s="1"/>
  <c r="N13" i="44"/>
  <c r="N12" i="44" s="1"/>
  <c r="M13" i="44"/>
  <c r="M12" i="44" s="1"/>
  <c r="L13" i="44"/>
  <c r="L12" i="44" s="1"/>
  <c r="K13" i="44"/>
  <c r="K12" i="44" s="1"/>
  <c r="J13" i="44"/>
  <c r="J12" i="44" s="1"/>
  <c r="R22" i="44" l="1"/>
  <c r="Q28" i="83"/>
  <c r="Q27" i="83" s="1"/>
  <c r="R181" i="83"/>
  <c r="R88" i="83"/>
  <c r="R87" i="83" s="1"/>
  <c r="R86" i="83" s="1"/>
  <c r="R13" i="44"/>
  <c r="R12" i="44" s="1"/>
  <c r="J91" i="44"/>
  <c r="J90" i="44" s="1"/>
  <c r="J89" i="44" s="1"/>
  <c r="M28" i="83"/>
  <c r="M27" i="83" s="1"/>
  <c r="R129" i="83"/>
  <c r="R123" i="83" s="1"/>
  <c r="R122" i="83" s="1"/>
  <c r="R121" i="83" s="1"/>
  <c r="L28" i="83"/>
  <c r="L27" i="83" s="1"/>
  <c r="L4" i="83" s="1"/>
  <c r="R185" i="44"/>
  <c r="M132" i="44"/>
  <c r="M126" i="44" s="1"/>
  <c r="M125" i="44" s="1"/>
  <c r="M124" i="44" s="1"/>
  <c r="R172" i="44"/>
  <c r="R171" i="44" s="1"/>
  <c r="R53" i="44"/>
  <c r="R52" i="44" s="1"/>
  <c r="R115" i="44"/>
  <c r="J62" i="44"/>
  <c r="J51" i="44" s="1"/>
  <c r="K109" i="44"/>
  <c r="K108" i="44" s="1"/>
  <c r="K107" i="44" s="1"/>
  <c r="Q132" i="44"/>
  <c r="Q126" i="44" s="1"/>
  <c r="Q125" i="44" s="1"/>
  <c r="Q124" i="44" s="1"/>
  <c r="K73" i="44"/>
  <c r="K72" i="44" s="1"/>
  <c r="K71" i="44" s="1"/>
  <c r="R75" i="44"/>
  <c r="R74" i="44" s="1"/>
  <c r="Q110" i="44"/>
  <c r="Q109" i="44" s="1"/>
  <c r="Q108" i="44" s="1"/>
  <c r="Q107" i="44" s="1"/>
  <c r="R163" i="44"/>
  <c r="R189" i="44"/>
  <c r="K62" i="44"/>
  <c r="K51" i="44" s="1"/>
  <c r="N184" i="44"/>
  <c r="N178" i="44" s="1"/>
  <c r="N177" i="44" s="1"/>
  <c r="N176" i="44" s="1"/>
  <c r="K17" i="44"/>
  <c r="K11" i="44" s="1"/>
  <c r="K10" i="44" s="1"/>
  <c r="K9" i="44" s="1"/>
  <c r="P17" i="44"/>
  <c r="P11" i="44" s="1"/>
  <c r="P10" i="44" s="1"/>
  <c r="P9" i="44" s="1"/>
  <c r="N110" i="44"/>
  <c r="N109" i="44" s="1"/>
  <c r="N108" i="44" s="1"/>
  <c r="N107" i="44" s="1"/>
  <c r="L17" i="44"/>
  <c r="L11" i="44" s="1"/>
  <c r="L10" i="44" s="1"/>
  <c r="L9" i="44" s="1"/>
  <c r="R180" i="44"/>
  <c r="R179" i="44" s="1"/>
  <c r="R175" i="83"/>
  <c r="R174" i="83" s="1"/>
  <c r="R173" i="83" s="1"/>
  <c r="R30" i="83"/>
  <c r="R29" i="83" s="1"/>
  <c r="R28" i="83" s="1"/>
  <c r="R27" i="83" s="1"/>
  <c r="N28" i="83"/>
  <c r="N27" i="83" s="1"/>
  <c r="N4" i="83" s="1"/>
  <c r="O28" i="83"/>
  <c r="O27" i="83" s="1"/>
  <c r="O4" i="83" s="1"/>
  <c r="R107" i="83"/>
  <c r="R106" i="83" s="1"/>
  <c r="R105" i="83" s="1"/>
  <c r="R104" i="83" s="1"/>
  <c r="K28" i="83"/>
  <c r="K27" i="83" s="1"/>
  <c r="K4" i="83" s="1"/>
  <c r="R70" i="83"/>
  <c r="R69" i="83" s="1"/>
  <c r="R68" i="83" s="1"/>
  <c r="R7" i="83"/>
  <c r="R6" i="83" s="1"/>
  <c r="R5" i="83" s="1"/>
  <c r="J28" i="83"/>
  <c r="J27" i="83" s="1"/>
  <c r="Q4" i="83"/>
  <c r="M4" i="83"/>
  <c r="P4" i="83"/>
  <c r="R151" i="83"/>
  <c r="R150" i="83" s="1"/>
  <c r="R149" i="83" s="1"/>
  <c r="R148" i="83" s="1"/>
  <c r="J4" i="83"/>
  <c r="R58" i="45"/>
  <c r="R57" i="45" s="1"/>
  <c r="P62" i="45"/>
  <c r="P51" i="45" s="1"/>
  <c r="R67" i="45"/>
  <c r="L110" i="45"/>
  <c r="L109" i="45" s="1"/>
  <c r="L108" i="45" s="1"/>
  <c r="L107" i="45" s="1"/>
  <c r="R115" i="45"/>
  <c r="J73" i="45"/>
  <c r="J72" i="45" s="1"/>
  <c r="J71" i="45" s="1"/>
  <c r="N110" i="45"/>
  <c r="N109" i="45" s="1"/>
  <c r="N108" i="45" s="1"/>
  <c r="N107" i="45" s="1"/>
  <c r="K17" i="45"/>
  <c r="K11" i="45" s="1"/>
  <c r="K10" i="45" s="1"/>
  <c r="K9" i="45" s="1"/>
  <c r="O110" i="45"/>
  <c r="O109" i="45" s="1"/>
  <c r="O108" i="45" s="1"/>
  <c r="O107" i="45" s="1"/>
  <c r="M62" i="45"/>
  <c r="M51" i="45" s="1"/>
  <c r="P17" i="45"/>
  <c r="P11" i="45" s="1"/>
  <c r="P10" i="45" s="1"/>
  <c r="P9" i="45" s="1"/>
  <c r="Q17" i="45"/>
  <c r="Q11" i="45" s="1"/>
  <c r="Q10" i="45" s="1"/>
  <c r="Q9" i="45" s="1"/>
  <c r="R172" i="45"/>
  <c r="R171" i="45" s="1"/>
  <c r="P91" i="45"/>
  <c r="P90" i="45" s="1"/>
  <c r="P89" i="45" s="1"/>
  <c r="R120" i="45"/>
  <c r="R119" i="45" s="1"/>
  <c r="R167" i="45"/>
  <c r="R38" i="45"/>
  <c r="Q73" i="45"/>
  <c r="Q72" i="45" s="1"/>
  <c r="Q71" i="45" s="1"/>
  <c r="R93" i="45"/>
  <c r="R92" i="45" s="1"/>
  <c r="K110" i="45"/>
  <c r="K109" i="45" s="1"/>
  <c r="K108" i="45" s="1"/>
  <c r="K107" i="45" s="1"/>
  <c r="M110" i="45"/>
  <c r="M109" i="45" s="1"/>
  <c r="M108" i="45" s="1"/>
  <c r="M107" i="45" s="1"/>
  <c r="R26" i="45"/>
  <c r="K62" i="45"/>
  <c r="K51" i="45" s="1"/>
  <c r="R103" i="45"/>
  <c r="R102" i="45" s="1"/>
  <c r="R128" i="45"/>
  <c r="R127" i="45" s="1"/>
  <c r="R18" i="45"/>
  <c r="Q33" i="45"/>
  <c r="Q32" i="45" s="1"/>
  <c r="N33" i="45"/>
  <c r="N32" i="45" s="1"/>
  <c r="L62" i="45"/>
  <c r="L51" i="45" s="1"/>
  <c r="Q62" i="45"/>
  <c r="Q51" i="45" s="1"/>
  <c r="R98" i="45"/>
  <c r="R97" i="45" s="1"/>
  <c r="R155" i="45"/>
  <c r="O91" i="45"/>
  <c r="O90" i="45" s="1"/>
  <c r="O89" i="45" s="1"/>
  <c r="R63" i="45"/>
  <c r="P33" i="45"/>
  <c r="P32" i="45" s="1"/>
  <c r="R145" i="45"/>
  <c r="N132" i="45"/>
  <c r="N126" i="45" s="1"/>
  <c r="N125" i="45" s="1"/>
  <c r="N124" i="45" s="1"/>
  <c r="L132" i="45"/>
  <c r="L126" i="45" s="1"/>
  <c r="L125" i="45" s="1"/>
  <c r="L124" i="45" s="1"/>
  <c r="L17" i="45"/>
  <c r="L11" i="45" s="1"/>
  <c r="L10" i="45" s="1"/>
  <c r="L9" i="45" s="1"/>
  <c r="L91" i="45"/>
  <c r="L90" i="45" s="1"/>
  <c r="L89" i="45" s="1"/>
  <c r="O132" i="45"/>
  <c r="O126" i="45" s="1"/>
  <c r="O125" i="45" s="1"/>
  <c r="O124" i="45" s="1"/>
  <c r="J132" i="45"/>
  <c r="J126" i="45" s="1"/>
  <c r="J125" i="45" s="1"/>
  <c r="J124" i="45" s="1"/>
  <c r="Q154" i="45"/>
  <c r="Q153" i="45" s="1"/>
  <c r="Q152" i="45" s="1"/>
  <c r="Q151" i="45" s="1"/>
  <c r="O17" i="45"/>
  <c r="O11" i="45" s="1"/>
  <c r="O10" i="45" s="1"/>
  <c r="O9" i="45" s="1"/>
  <c r="M73" i="45"/>
  <c r="M72" i="45" s="1"/>
  <c r="M71" i="45" s="1"/>
  <c r="M17" i="45"/>
  <c r="M11" i="45" s="1"/>
  <c r="M10" i="45" s="1"/>
  <c r="M9" i="45" s="1"/>
  <c r="R163" i="45"/>
  <c r="K33" i="45"/>
  <c r="K32" i="45" s="1"/>
  <c r="L73" i="45"/>
  <c r="L72" i="45" s="1"/>
  <c r="L71" i="45" s="1"/>
  <c r="Q132" i="45"/>
  <c r="Q126" i="45" s="1"/>
  <c r="Q125" i="45" s="1"/>
  <c r="Q124" i="45" s="1"/>
  <c r="J17" i="45"/>
  <c r="J11" i="45" s="1"/>
  <c r="J10" i="45" s="1"/>
  <c r="J9" i="45" s="1"/>
  <c r="N17" i="45"/>
  <c r="N11" i="45" s="1"/>
  <c r="N10" i="45" s="1"/>
  <c r="N9" i="45" s="1"/>
  <c r="J154" i="45"/>
  <c r="J153" i="45" s="1"/>
  <c r="J152" i="45" s="1"/>
  <c r="J151" i="45" s="1"/>
  <c r="K73" i="45"/>
  <c r="K72" i="45" s="1"/>
  <c r="K71" i="45" s="1"/>
  <c r="R34" i="45"/>
  <c r="N73" i="45"/>
  <c r="N72" i="45" s="1"/>
  <c r="N71" i="45" s="1"/>
  <c r="Q110" i="45"/>
  <c r="Q109" i="45" s="1"/>
  <c r="Q108" i="45" s="1"/>
  <c r="Q107" i="45" s="1"/>
  <c r="N154" i="45"/>
  <c r="N153" i="45" s="1"/>
  <c r="N152" i="45" s="1"/>
  <c r="N151" i="45" s="1"/>
  <c r="J110" i="45"/>
  <c r="J109" i="45" s="1"/>
  <c r="J108" i="45" s="1"/>
  <c r="J107" i="45" s="1"/>
  <c r="R139" i="45"/>
  <c r="P154" i="45"/>
  <c r="P153" i="45" s="1"/>
  <c r="P152" i="45" s="1"/>
  <c r="P151" i="45" s="1"/>
  <c r="L33" i="45"/>
  <c r="L32" i="45" s="1"/>
  <c r="N62" i="45"/>
  <c r="N51" i="45" s="1"/>
  <c r="O73" i="45"/>
  <c r="O72" i="45" s="1"/>
  <c r="O71" i="45" s="1"/>
  <c r="P73" i="45"/>
  <c r="P72" i="45" s="1"/>
  <c r="P71" i="45" s="1"/>
  <c r="M91" i="45"/>
  <c r="M90" i="45" s="1"/>
  <c r="M89" i="45" s="1"/>
  <c r="J91" i="45"/>
  <c r="J90" i="45" s="1"/>
  <c r="J89" i="45" s="1"/>
  <c r="R47" i="45"/>
  <c r="R46" i="45" s="1"/>
  <c r="P110" i="45"/>
  <c r="P109" i="45" s="1"/>
  <c r="P108" i="45" s="1"/>
  <c r="P107" i="45" s="1"/>
  <c r="Q91" i="45"/>
  <c r="Q90" i="45" s="1"/>
  <c r="Q89" i="45" s="1"/>
  <c r="R22" i="45"/>
  <c r="M33" i="45"/>
  <c r="M32" i="45" s="1"/>
  <c r="J33" i="45"/>
  <c r="J32" i="45" s="1"/>
  <c r="R42" i="45"/>
  <c r="J62" i="45"/>
  <c r="J51" i="45" s="1"/>
  <c r="O62" i="45"/>
  <c r="O51" i="45" s="1"/>
  <c r="N91" i="45"/>
  <c r="N90" i="45" s="1"/>
  <c r="N89" i="45" s="1"/>
  <c r="M132" i="45"/>
  <c r="M126" i="45" s="1"/>
  <c r="M125" i="45" s="1"/>
  <c r="M124" i="45" s="1"/>
  <c r="P132" i="45"/>
  <c r="P126" i="45" s="1"/>
  <c r="P125" i="45" s="1"/>
  <c r="P124" i="45" s="1"/>
  <c r="K132" i="45"/>
  <c r="K126" i="45" s="1"/>
  <c r="K125" i="45" s="1"/>
  <c r="K124" i="45" s="1"/>
  <c r="M154" i="45"/>
  <c r="M153" i="45" s="1"/>
  <c r="M152" i="45" s="1"/>
  <c r="M151" i="45" s="1"/>
  <c r="R82" i="45"/>
  <c r="R81" i="45" s="1"/>
  <c r="R133" i="45"/>
  <c r="R159" i="45"/>
  <c r="O154" i="45"/>
  <c r="O153" i="45" s="1"/>
  <c r="O152" i="45" s="1"/>
  <c r="O151" i="45" s="1"/>
  <c r="K154" i="45"/>
  <c r="K153" i="45" s="1"/>
  <c r="K152" i="45" s="1"/>
  <c r="K151" i="45" s="1"/>
  <c r="L154" i="45"/>
  <c r="L153" i="45" s="1"/>
  <c r="L152" i="45" s="1"/>
  <c r="L151" i="45" s="1"/>
  <c r="R53" i="45"/>
  <c r="R52" i="45" s="1"/>
  <c r="R75" i="45"/>
  <c r="R74" i="45" s="1"/>
  <c r="K91" i="45"/>
  <c r="K90" i="45" s="1"/>
  <c r="K89" i="45" s="1"/>
  <c r="R111" i="45"/>
  <c r="O33" i="45"/>
  <c r="O32" i="45" s="1"/>
  <c r="R13" i="45"/>
  <c r="R12" i="45" s="1"/>
  <c r="O73" i="44"/>
  <c r="O72" i="44" s="1"/>
  <c r="O71" i="44" s="1"/>
  <c r="R26" i="44"/>
  <c r="R47" i="44"/>
  <c r="R46" i="44" s="1"/>
  <c r="O62" i="44"/>
  <c r="O51" i="44" s="1"/>
  <c r="R93" i="44"/>
  <c r="R92" i="44" s="1"/>
  <c r="O110" i="44"/>
  <c r="O109" i="44" s="1"/>
  <c r="O108" i="44" s="1"/>
  <c r="O107" i="44" s="1"/>
  <c r="R67" i="44"/>
  <c r="M62" i="44"/>
  <c r="M51" i="44" s="1"/>
  <c r="R120" i="44"/>
  <c r="R119" i="44" s="1"/>
  <c r="R155" i="44"/>
  <c r="N17" i="44"/>
  <c r="N11" i="44" s="1"/>
  <c r="N10" i="44" s="1"/>
  <c r="N9" i="44" s="1"/>
  <c r="P91" i="44"/>
  <c r="P90" i="44" s="1"/>
  <c r="P89" i="44" s="1"/>
  <c r="M154" i="44"/>
  <c r="L33" i="44"/>
  <c r="L32" i="44" s="1"/>
  <c r="P110" i="44"/>
  <c r="P109" i="44" s="1"/>
  <c r="P108" i="44" s="1"/>
  <c r="P107" i="44" s="1"/>
  <c r="R139" i="44"/>
  <c r="J33" i="44"/>
  <c r="J32" i="44" s="1"/>
  <c r="R38" i="44"/>
  <c r="Q62" i="44"/>
  <c r="Q51" i="44" s="1"/>
  <c r="R82" i="44"/>
  <c r="R81" i="44" s="1"/>
  <c r="P154" i="44"/>
  <c r="P153" i="44" s="1"/>
  <c r="P152" i="44" s="1"/>
  <c r="P151" i="44" s="1"/>
  <c r="Q154" i="44"/>
  <c r="Q153" i="44" s="1"/>
  <c r="Q152" i="44" s="1"/>
  <c r="Q151" i="44" s="1"/>
  <c r="P184" i="44"/>
  <c r="P178" i="44" s="1"/>
  <c r="P177" i="44" s="1"/>
  <c r="P176" i="44" s="1"/>
  <c r="N33" i="44"/>
  <c r="N32" i="44" s="1"/>
  <c r="R204" i="44"/>
  <c r="Q203" i="44"/>
  <c r="Q8" i="44" s="1"/>
  <c r="K203" i="44"/>
  <c r="K8" i="44" s="1"/>
  <c r="M203" i="44"/>
  <c r="M8" i="44" s="1"/>
  <c r="I229" i="44" s="1"/>
  <c r="I226" i="44" s="1"/>
  <c r="Q17" i="44"/>
  <c r="Q11" i="44" s="1"/>
  <c r="Q10" i="44" s="1"/>
  <c r="Q9" i="44" s="1"/>
  <c r="P33" i="44"/>
  <c r="P32" i="44" s="1"/>
  <c r="K132" i="44"/>
  <c r="K126" i="44" s="1"/>
  <c r="K125" i="44" s="1"/>
  <c r="K124" i="44" s="1"/>
  <c r="K154" i="44"/>
  <c r="K153" i="44" s="1"/>
  <c r="K152" i="44" s="1"/>
  <c r="K151" i="44" s="1"/>
  <c r="K184" i="44"/>
  <c r="K178" i="44" s="1"/>
  <c r="K177" i="44" s="1"/>
  <c r="K176" i="44" s="1"/>
  <c r="J17" i="44"/>
  <c r="J11" i="44" s="1"/>
  <c r="J10" i="44" s="1"/>
  <c r="J9" i="44" s="1"/>
  <c r="R18" i="44"/>
  <c r="R17" i="44" s="1"/>
  <c r="R11" i="44" s="1"/>
  <c r="R10" i="44" s="1"/>
  <c r="R9" i="44" s="1"/>
  <c r="M110" i="44"/>
  <c r="M109" i="44" s="1"/>
  <c r="M108" i="44" s="1"/>
  <c r="M107" i="44" s="1"/>
  <c r="L132" i="44"/>
  <c r="L126" i="44" s="1"/>
  <c r="L125" i="44" s="1"/>
  <c r="L124" i="44" s="1"/>
  <c r="O132" i="44"/>
  <c r="O126" i="44" s="1"/>
  <c r="O125" i="44" s="1"/>
  <c r="O124" i="44" s="1"/>
  <c r="L184" i="44"/>
  <c r="L178" i="44" s="1"/>
  <c r="L177" i="44" s="1"/>
  <c r="L176" i="44" s="1"/>
  <c r="O91" i="44"/>
  <c r="O90" i="44" s="1"/>
  <c r="O89" i="44" s="1"/>
  <c r="R216" i="44"/>
  <c r="N91" i="44"/>
  <c r="N90" i="44" s="1"/>
  <c r="N89" i="44" s="1"/>
  <c r="R133" i="44"/>
  <c r="R208" i="44"/>
  <c r="N132" i="44"/>
  <c r="N126" i="44" s="1"/>
  <c r="N125" i="44" s="1"/>
  <c r="N124" i="44" s="1"/>
  <c r="R145" i="44"/>
  <c r="O154" i="44"/>
  <c r="O153" i="44" s="1"/>
  <c r="O152" i="44" s="1"/>
  <c r="O151" i="44" s="1"/>
  <c r="P203" i="44"/>
  <c r="P8" i="44" s="1"/>
  <c r="R58" i="44"/>
  <c r="R57" i="44" s="1"/>
  <c r="R63" i="44"/>
  <c r="N73" i="44"/>
  <c r="N72" i="44" s="1"/>
  <c r="N71" i="44" s="1"/>
  <c r="L154" i="44"/>
  <c r="L153" i="44" s="1"/>
  <c r="L152" i="44" s="1"/>
  <c r="L151" i="44" s="1"/>
  <c r="Q184" i="44"/>
  <c r="Q178" i="44" s="1"/>
  <c r="Q177" i="44" s="1"/>
  <c r="Q176" i="44" s="1"/>
  <c r="J154" i="44"/>
  <c r="J153" i="44" s="1"/>
  <c r="J152" i="44" s="1"/>
  <c r="J151" i="44" s="1"/>
  <c r="L62" i="44"/>
  <c r="L51" i="44" s="1"/>
  <c r="J110" i="44"/>
  <c r="J109" i="44" s="1"/>
  <c r="J108" i="44" s="1"/>
  <c r="J107" i="44" s="1"/>
  <c r="J184" i="44"/>
  <c r="J178" i="44" s="1"/>
  <c r="J177" i="44" s="1"/>
  <c r="J176" i="44" s="1"/>
  <c r="R197" i="44"/>
  <c r="R196" i="44" s="1"/>
  <c r="Q33" i="44"/>
  <c r="Q32" i="44" s="1"/>
  <c r="P73" i="44"/>
  <c r="P72" i="44" s="1"/>
  <c r="P71" i="44" s="1"/>
  <c r="R98" i="44"/>
  <c r="R97" i="44" s="1"/>
  <c r="R103" i="44"/>
  <c r="R102" i="44" s="1"/>
  <c r="R111" i="44"/>
  <c r="R167" i="44"/>
  <c r="O203" i="44"/>
  <c r="O8" i="44" s="1"/>
  <c r="J73" i="44"/>
  <c r="J72" i="44" s="1"/>
  <c r="J71" i="44" s="1"/>
  <c r="L91" i="44"/>
  <c r="L90" i="44" s="1"/>
  <c r="L89" i="44" s="1"/>
  <c r="M153" i="44"/>
  <c r="M152" i="44" s="1"/>
  <c r="M151" i="44" s="1"/>
  <c r="N154" i="44"/>
  <c r="N153" i="44" s="1"/>
  <c r="N152" i="44" s="1"/>
  <c r="N151" i="44" s="1"/>
  <c r="P132" i="44"/>
  <c r="P126" i="44" s="1"/>
  <c r="P125" i="44" s="1"/>
  <c r="P124" i="44" s="1"/>
  <c r="M184" i="44"/>
  <c r="M178" i="44" s="1"/>
  <c r="M177" i="44" s="1"/>
  <c r="M176" i="44" s="1"/>
  <c r="J203" i="44"/>
  <c r="J8" i="44" s="1"/>
  <c r="N203" i="44"/>
  <c r="N8" i="44" s="1"/>
  <c r="R34" i="44"/>
  <c r="N62" i="44"/>
  <c r="N51" i="44" s="1"/>
  <c r="Q73" i="44"/>
  <c r="Q72" i="44" s="1"/>
  <c r="Q71" i="44" s="1"/>
  <c r="L73" i="44"/>
  <c r="L72" i="44" s="1"/>
  <c r="L71" i="44" s="1"/>
  <c r="L110" i="44"/>
  <c r="L109" i="44" s="1"/>
  <c r="L108" i="44" s="1"/>
  <c r="L107" i="44" s="1"/>
  <c r="R159" i="44"/>
  <c r="O184" i="44"/>
  <c r="O178" i="44" s="1"/>
  <c r="O177" i="44" s="1"/>
  <c r="O176" i="44" s="1"/>
  <c r="L203" i="44"/>
  <c r="L8" i="44" s="1"/>
  <c r="K33" i="44"/>
  <c r="K32" i="44" s="1"/>
  <c r="M33" i="44"/>
  <c r="M32" i="44" s="1"/>
  <c r="M91" i="44"/>
  <c r="M90" i="44" s="1"/>
  <c r="M89" i="44" s="1"/>
  <c r="M17" i="44"/>
  <c r="M11" i="44" s="1"/>
  <c r="M10" i="44" s="1"/>
  <c r="M9" i="44" s="1"/>
  <c r="K91" i="44"/>
  <c r="K90" i="44" s="1"/>
  <c r="K89" i="44" s="1"/>
  <c r="O33" i="44"/>
  <c r="O32" i="44" s="1"/>
  <c r="P62" i="44"/>
  <c r="P51" i="44" s="1"/>
  <c r="Q91" i="44"/>
  <c r="Q90" i="44" s="1"/>
  <c r="Q89" i="44" s="1"/>
  <c r="J132" i="44"/>
  <c r="J126" i="44" s="1"/>
  <c r="J125" i="44" s="1"/>
  <c r="J124" i="44" s="1"/>
  <c r="O17" i="44"/>
  <c r="O11" i="44" s="1"/>
  <c r="O10" i="44" s="1"/>
  <c r="O9" i="44" s="1"/>
  <c r="R42" i="44"/>
  <c r="M73" i="44"/>
  <c r="M72" i="44" s="1"/>
  <c r="M71" i="44" s="1"/>
  <c r="R128" i="44"/>
  <c r="R127" i="44" s="1"/>
  <c r="R241" i="37"/>
  <c r="R216" i="37"/>
  <c r="R215" i="37" s="1"/>
  <c r="R217" i="37"/>
  <c r="R219" i="37"/>
  <c r="R220" i="37"/>
  <c r="R189" i="37"/>
  <c r="R188" i="37"/>
  <c r="R187" i="37"/>
  <c r="R186" i="37"/>
  <c r="R185" i="37"/>
  <c r="R184" i="37"/>
  <c r="R167" i="37"/>
  <c r="R166" i="37"/>
  <c r="R155" i="37"/>
  <c r="R153" i="37"/>
  <c r="R150" i="37"/>
  <c r="R149" i="37"/>
  <c r="R148" i="37" s="1"/>
  <c r="R131" i="37"/>
  <c r="R121" i="37"/>
  <c r="R120" i="37" s="1"/>
  <c r="R118" i="37"/>
  <c r="R115" i="37"/>
  <c r="R114" i="37"/>
  <c r="R113" i="37" s="1"/>
  <c r="R106" i="37"/>
  <c r="R107" i="37"/>
  <c r="R108" i="37"/>
  <c r="R109" i="37"/>
  <c r="R110" i="37"/>
  <c r="R105" i="37"/>
  <c r="R99" i="37"/>
  <c r="R100" i="37"/>
  <c r="R101" i="37"/>
  <c r="R102" i="37"/>
  <c r="R98" i="37"/>
  <c r="R53" i="37"/>
  <c r="R54" i="37"/>
  <c r="R55" i="37"/>
  <c r="R56" i="37"/>
  <c r="R57" i="37"/>
  <c r="R58" i="37"/>
  <c r="R59" i="37"/>
  <c r="R60" i="37"/>
  <c r="R61" i="37"/>
  <c r="R62" i="37"/>
  <c r="R63" i="37"/>
  <c r="R64" i="37"/>
  <c r="R65" i="37"/>
  <c r="R66" i="37"/>
  <c r="R67" i="37"/>
  <c r="R68" i="37"/>
  <c r="R70" i="37"/>
  <c r="R71" i="37"/>
  <c r="R72" i="37"/>
  <c r="R73" i="37"/>
  <c r="R74" i="37"/>
  <c r="R75" i="37"/>
  <c r="R76" i="37"/>
  <c r="R77" i="37"/>
  <c r="R52" i="37"/>
  <c r="R17" i="37"/>
  <c r="R18" i="37"/>
  <c r="R19" i="37"/>
  <c r="R20" i="37"/>
  <c r="R21" i="37"/>
  <c r="R22" i="37"/>
  <c r="R23" i="37"/>
  <c r="R24" i="37"/>
  <c r="R25" i="37"/>
  <c r="R26" i="37"/>
  <c r="R27" i="37"/>
  <c r="R28" i="37"/>
  <c r="R29" i="37"/>
  <c r="R31" i="37"/>
  <c r="R32" i="37"/>
  <c r="R33" i="37"/>
  <c r="R34" i="37"/>
  <c r="R35" i="37"/>
  <c r="R36" i="37"/>
  <c r="R37" i="37"/>
  <c r="R38" i="37"/>
  <c r="R39" i="37"/>
  <c r="R40" i="37"/>
  <c r="R41" i="37"/>
  <c r="R42" i="37"/>
  <c r="R43" i="37"/>
  <c r="R44" i="37"/>
  <c r="R45" i="37"/>
  <c r="R46" i="37"/>
  <c r="R47" i="37"/>
  <c r="R48" i="37"/>
  <c r="R49" i="37"/>
  <c r="R50" i="37"/>
  <c r="R16" i="37"/>
  <c r="R11" i="37"/>
  <c r="R12" i="37"/>
  <c r="R13" i="37"/>
  <c r="R10" i="37"/>
  <c r="W5" i="37"/>
  <c r="R293" i="37"/>
  <c r="R294" i="37"/>
  <c r="R295" i="37"/>
  <c r="R296" i="37"/>
  <c r="R297" i="37"/>
  <c r="R298" i="37"/>
  <c r="R299" i="37"/>
  <c r="R300" i="37"/>
  <c r="R301" i="37"/>
  <c r="R302" i="37"/>
  <c r="R303" i="37"/>
  <c r="R304" i="37"/>
  <c r="R305" i="37"/>
  <c r="R306" i="37"/>
  <c r="R307" i="37"/>
  <c r="R308" i="37"/>
  <c r="R309" i="37"/>
  <c r="R310" i="37"/>
  <c r="R311" i="37"/>
  <c r="R312" i="37"/>
  <c r="R313" i="37"/>
  <c r="R314" i="37"/>
  <c r="R315" i="37"/>
  <c r="R316" i="37"/>
  <c r="R317" i="37"/>
  <c r="R318" i="37"/>
  <c r="R319" i="37"/>
  <c r="R320" i="37"/>
  <c r="R321" i="37"/>
  <c r="R292" i="37"/>
  <c r="R284" i="37"/>
  <c r="R259" i="37"/>
  <c r="R258" i="37"/>
  <c r="R257" i="37"/>
  <c r="R256" i="37"/>
  <c r="R242" i="37"/>
  <c r="R243" i="37"/>
  <c r="R244" i="37"/>
  <c r="R245" i="37"/>
  <c r="R246" i="37"/>
  <c r="R247" i="37"/>
  <c r="R248" i="37"/>
  <c r="R249" i="37"/>
  <c r="R250" i="37"/>
  <c r="R251" i="37"/>
  <c r="R252" i="37"/>
  <c r="R253" i="37"/>
  <c r="R154" i="37"/>
  <c r="R117" i="37"/>
  <c r="K291" i="37"/>
  <c r="L291" i="37"/>
  <c r="M291" i="37"/>
  <c r="N291" i="37"/>
  <c r="O291" i="37"/>
  <c r="P291" i="37"/>
  <c r="Q291" i="37"/>
  <c r="J291" i="37"/>
  <c r="K283" i="37"/>
  <c r="L283" i="37"/>
  <c r="M283" i="37"/>
  <c r="N283" i="37"/>
  <c r="O283" i="37"/>
  <c r="P283" i="37"/>
  <c r="Q283" i="37"/>
  <c r="J283" i="37"/>
  <c r="K275" i="37"/>
  <c r="L275" i="37"/>
  <c r="M275" i="37"/>
  <c r="N275" i="37"/>
  <c r="O275" i="37"/>
  <c r="P275" i="37"/>
  <c r="Q275" i="37"/>
  <c r="J275" i="37"/>
  <c r="K268" i="37"/>
  <c r="L268" i="37"/>
  <c r="M268" i="37"/>
  <c r="N268" i="37"/>
  <c r="O268" i="37"/>
  <c r="P268" i="37"/>
  <c r="Q268" i="37"/>
  <c r="J268" i="37"/>
  <c r="K255" i="37"/>
  <c r="L255" i="37"/>
  <c r="M255" i="37"/>
  <c r="N255" i="37"/>
  <c r="O255" i="37"/>
  <c r="P255" i="37"/>
  <c r="Q255" i="37"/>
  <c r="J255" i="37"/>
  <c r="K240" i="37"/>
  <c r="L240" i="37"/>
  <c r="M240" i="37"/>
  <c r="N240" i="37"/>
  <c r="O240" i="37"/>
  <c r="P240" i="37"/>
  <c r="Q240" i="37"/>
  <c r="J240" i="37"/>
  <c r="K218" i="37"/>
  <c r="L218" i="37"/>
  <c r="M218" i="37"/>
  <c r="N218" i="37"/>
  <c r="O218" i="37"/>
  <c r="P218" i="37"/>
  <c r="Q218" i="37"/>
  <c r="J218" i="37"/>
  <c r="K215" i="37"/>
  <c r="L215" i="37"/>
  <c r="M215" i="37"/>
  <c r="N215" i="37"/>
  <c r="O215" i="37"/>
  <c r="P215" i="37"/>
  <c r="Q215" i="37"/>
  <c r="J215" i="37"/>
  <c r="K183" i="37"/>
  <c r="L183" i="37"/>
  <c r="M183" i="37"/>
  <c r="N183" i="37"/>
  <c r="O183" i="37"/>
  <c r="P183" i="37"/>
  <c r="Q183" i="37"/>
  <c r="J183" i="37"/>
  <c r="K165" i="37"/>
  <c r="L165" i="37"/>
  <c r="M165" i="37"/>
  <c r="N165" i="37"/>
  <c r="O165" i="37"/>
  <c r="P165" i="37"/>
  <c r="Q165" i="37"/>
  <c r="J165" i="37"/>
  <c r="J152" i="37"/>
  <c r="K152" i="37"/>
  <c r="L152" i="37"/>
  <c r="M152" i="37"/>
  <c r="N152" i="37"/>
  <c r="O152" i="37"/>
  <c r="P152" i="37"/>
  <c r="Q152" i="37"/>
  <c r="K148" i="37"/>
  <c r="L148" i="37"/>
  <c r="M148" i="37"/>
  <c r="N148" i="37"/>
  <c r="O148" i="37"/>
  <c r="P148" i="37"/>
  <c r="Q148" i="37"/>
  <c r="J148" i="37"/>
  <c r="K130" i="37"/>
  <c r="L130" i="37"/>
  <c r="M130" i="37"/>
  <c r="N130" i="37"/>
  <c r="O130" i="37"/>
  <c r="P130" i="37"/>
  <c r="Q130" i="37"/>
  <c r="J130" i="37"/>
  <c r="K120" i="37"/>
  <c r="L120" i="37"/>
  <c r="M120" i="37"/>
  <c r="N120" i="37"/>
  <c r="O120" i="37"/>
  <c r="P120" i="37"/>
  <c r="Q120" i="37"/>
  <c r="J120" i="37"/>
  <c r="K117" i="37"/>
  <c r="L117" i="37"/>
  <c r="M117" i="37"/>
  <c r="N117" i="37"/>
  <c r="O117" i="37"/>
  <c r="P117" i="37"/>
  <c r="Q117" i="37"/>
  <c r="J117" i="37"/>
  <c r="K113" i="37"/>
  <c r="L113" i="37"/>
  <c r="M113" i="37"/>
  <c r="N113" i="37"/>
  <c r="O113" i="37"/>
  <c r="P113" i="37"/>
  <c r="Q113" i="37"/>
  <c r="J113" i="37"/>
  <c r="K104" i="37"/>
  <c r="L104" i="37"/>
  <c r="M104" i="37"/>
  <c r="N104" i="37"/>
  <c r="O104" i="37"/>
  <c r="P104" i="37"/>
  <c r="Q104" i="37"/>
  <c r="J104" i="37"/>
  <c r="K97" i="37"/>
  <c r="L97" i="37"/>
  <c r="M97" i="37"/>
  <c r="N97" i="37"/>
  <c r="O97" i="37"/>
  <c r="P97" i="37"/>
  <c r="Q97" i="37"/>
  <c r="J97" i="37"/>
  <c r="K51" i="37"/>
  <c r="L51" i="37"/>
  <c r="M51" i="37"/>
  <c r="N51" i="37"/>
  <c r="O51" i="37"/>
  <c r="P51" i="37"/>
  <c r="Q51" i="37"/>
  <c r="J51" i="37"/>
  <c r="K15" i="37"/>
  <c r="L15" i="37"/>
  <c r="M15" i="37"/>
  <c r="N15" i="37"/>
  <c r="O15" i="37"/>
  <c r="P15" i="37"/>
  <c r="Q15" i="37"/>
  <c r="J15" i="37"/>
  <c r="K9" i="37"/>
  <c r="L9" i="37"/>
  <c r="M9" i="37"/>
  <c r="N9" i="37"/>
  <c r="O9" i="37"/>
  <c r="P9" i="37"/>
  <c r="Q9" i="37"/>
  <c r="J9" i="37"/>
  <c r="K215" i="43"/>
  <c r="L215" i="43"/>
  <c r="M215" i="43"/>
  <c r="N215" i="43"/>
  <c r="O215" i="43"/>
  <c r="P215" i="43"/>
  <c r="Q215" i="43"/>
  <c r="J215" i="43"/>
  <c r="K192" i="43"/>
  <c r="L192" i="43"/>
  <c r="L191" i="43" s="1"/>
  <c r="M192" i="43"/>
  <c r="M191" i="43" s="1"/>
  <c r="N192" i="43"/>
  <c r="N191" i="43" s="1"/>
  <c r="O192" i="43"/>
  <c r="O191" i="43" s="1"/>
  <c r="P192" i="43"/>
  <c r="P191" i="43" s="1"/>
  <c r="Q192" i="43"/>
  <c r="Q191" i="43" s="1"/>
  <c r="J192" i="43"/>
  <c r="K179" i="43"/>
  <c r="L179" i="43"/>
  <c r="M179" i="43"/>
  <c r="N179" i="43"/>
  <c r="O179" i="43"/>
  <c r="P179" i="43"/>
  <c r="Q179" i="43"/>
  <c r="J179" i="43"/>
  <c r="K161" i="43"/>
  <c r="L161" i="43"/>
  <c r="M161" i="43"/>
  <c r="N161" i="43"/>
  <c r="O161" i="43"/>
  <c r="P161" i="43"/>
  <c r="Q161" i="43"/>
  <c r="J161" i="43"/>
  <c r="K99" i="43"/>
  <c r="L99" i="43"/>
  <c r="M99" i="43"/>
  <c r="M98" i="43" s="1"/>
  <c r="N99" i="43"/>
  <c r="N98" i="43" s="1"/>
  <c r="O99" i="43"/>
  <c r="O98" i="43" s="1"/>
  <c r="P99" i="43"/>
  <c r="P98" i="43" s="1"/>
  <c r="Q99" i="43"/>
  <c r="Q98" i="43" s="1"/>
  <c r="J99" i="43"/>
  <c r="R216" i="43"/>
  <c r="R217" i="43"/>
  <c r="R218" i="43"/>
  <c r="R219" i="43"/>
  <c r="R221" i="43"/>
  <c r="R222" i="43"/>
  <c r="R223" i="43"/>
  <c r="R224" i="43"/>
  <c r="R225" i="43"/>
  <c r="R193" i="43"/>
  <c r="R180" i="43"/>
  <c r="R181" i="43"/>
  <c r="R162" i="43"/>
  <c r="R161" i="43" s="1"/>
  <c r="R100" i="43"/>
  <c r="R99" i="43" s="1"/>
  <c r="R226" i="43"/>
  <c r="R214" i="43"/>
  <c r="R213" i="43"/>
  <c r="R212" i="43"/>
  <c r="Q211" i="43"/>
  <c r="P211" i="43"/>
  <c r="O211" i="43"/>
  <c r="N211" i="43"/>
  <c r="M211" i="43"/>
  <c r="L211" i="43"/>
  <c r="K211" i="43"/>
  <c r="J211" i="43"/>
  <c r="R210" i="43"/>
  <c r="R209" i="43"/>
  <c r="R208" i="43"/>
  <c r="Q207" i="43"/>
  <c r="P207" i="43"/>
  <c r="O207" i="43"/>
  <c r="N207" i="43"/>
  <c r="M207" i="43"/>
  <c r="L207" i="43"/>
  <c r="K207" i="43"/>
  <c r="J207" i="43"/>
  <c r="R206" i="43"/>
  <c r="R205" i="43"/>
  <c r="R204" i="43"/>
  <c r="Q203" i="43"/>
  <c r="P203" i="43"/>
  <c r="O203" i="43"/>
  <c r="N203" i="43"/>
  <c r="M203" i="43"/>
  <c r="L203" i="43"/>
  <c r="K203" i="43"/>
  <c r="J203" i="43"/>
  <c r="R202" i="43"/>
  <c r="R201" i="43"/>
  <c r="R200" i="43"/>
  <c r="Q199" i="43"/>
  <c r="P199" i="43"/>
  <c r="O199" i="43"/>
  <c r="N199" i="43"/>
  <c r="M199" i="43"/>
  <c r="L199" i="43"/>
  <c r="K199" i="43"/>
  <c r="J199" i="43"/>
  <c r="R197" i="43"/>
  <c r="R196" i="43"/>
  <c r="R195" i="43"/>
  <c r="R194" i="43"/>
  <c r="K191" i="43"/>
  <c r="J191" i="43"/>
  <c r="R187" i="43"/>
  <c r="R186" i="43"/>
  <c r="R185" i="43"/>
  <c r="Q184" i="43"/>
  <c r="P184" i="43"/>
  <c r="O184" i="43"/>
  <c r="N184" i="43"/>
  <c r="M184" i="43"/>
  <c r="L184" i="43"/>
  <c r="K184" i="43"/>
  <c r="J184" i="43"/>
  <c r="R183" i="43"/>
  <c r="R182" i="43"/>
  <c r="R177" i="43"/>
  <c r="R176" i="43"/>
  <c r="R175" i="43"/>
  <c r="Q174" i="43"/>
  <c r="Q173" i="43" s="1"/>
  <c r="P174" i="43"/>
  <c r="P173" i="43" s="1"/>
  <c r="O174" i="43"/>
  <c r="O173" i="43" s="1"/>
  <c r="N174" i="43"/>
  <c r="N173" i="43" s="1"/>
  <c r="M174" i="43"/>
  <c r="M173" i="43" s="1"/>
  <c r="L174" i="43"/>
  <c r="L173" i="43" s="1"/>
  <c r="K174" i="43"/>
  <c r="K173" i="43" s="1"/>
  <c r="J174" i="43"/>
  <c r="J173" i="43" s="1"/>
  <c r="R169" i="43"/>
  <c r="R168" i="43"/>
  <c r="R167" i="43"/>
  <c r="Q166" i="43"/>
  <c r="Q165" i="43" s="1"/>
  <c r="P166" i="43"/>
  <c r="P165" i="43" s="1"/>
  <c r="O166" i="43"/>
  <c r="O165" i="43" s="1"/>
  <c r="N166" i="43"/>
  <c r="N165" i="43" s="1"/>
  <c r="M166" i="43"/>
  <c r="M165" i="43" s="1"/>
  <c r="L166" i="43"/>
  <c r="L165" i="43" s="1"/>
  <c r="K166" i="43"/>
  <c r="K165" i="43" s="1"/>
  <c r="J166" i="43"/>
  <c r="J165" i="43" s="1"/>
  <c r="R164" i="43"/>
  <c r="R163" i="43"/>
  <c r="R160" i="43"/>
  <c r="R159" i="43"/>
  <c r="R158" i="43"/>
  <c r="Q157" i="43"/>
  <c r="P157" i="43"/>
  <c r="O157" i="43"/>
  <c r="N157" i="43"/>
  <c r="M157" i="43"/>
  <c r="L157" i="43"/>
  <c r="K157" i="43"/>
  <c r="J157" i="43"/>
  <c r="R156" i="43"/>
  <c r="R155" i="43"/>
  <c r="R154" i="43"/>
  <c r="Q153" i="43"/>
  <c r="P153" i="43"/>
  <c r="O153" i="43"/>
  <c r="N153" i="43"/>
  <c r="M153" i="43"/>
  <c r="L153" i="43"/>
  <c r="K153" i="43"/>
  <c r="J153" i="43"/>
  <c r="R152" i="43"/>
  <c r="R151" i="43"/>
  <c r="R150" i="43"/>
  <c r="Q149" i="43"/>
  <c r="P149" i="43"/>
  <c r="O149" i="43"/>
  <c r="N149" i="43"/>
  <c r="M149" i="43"/>
  <c r="L149" i="43"/>
  <c r="K149" i="43"/>
  <c r="J149" i="43"/>
  <c r="R144" i="43"/>
  <c r="R143" i="43"/>
  <c r="R142" i="43"/>
  <c r="R141" i="43"/>
  <c r="R140" i="43"/>
  <c r="Q139" i="43"/>
  <c r="P139" i="43"/>
  <c r="O139" i="43"/>
  <c r="N139" i="43"/>
  <c r="M139" i="43"/>
  <c r="L139" i="43"/>
  <c r="K139" i="43"/>
  <c r="J139" i="43"/>
  <c r="R138" i="43"/>
  <c r="R137" i="43"/>
  <c r="R136" i="43"/>
  <c r="R135" i="43"/>
  <c r="R134" i="43"/>
  <c r="Q133" i="43"/>
  <c r="P133" i="43"/>
  <c r="O133" i="43"/>
  <c r="N133" i="43"/>
  <c r="M133" i="43"/>
  <c r="L133" i="43"/>
  <c r="K133" i="43"/>
  <c r="J133" i="43"/>
  <c r="R132" i="43"/>
  <c r="R131" i="43"/>
  <c r="R130" i="43"/>
  <c r="R129" i="43"/>
  <c r="R128" i="43"/>
  <c r="Q127" i="43"/>
  <c r="P127" i="43"/>
  <c r="O127" i="43"/>
  <c r="N127" i="43"/>
  <c r="M127" i="43"/>
  <c r="L127" i="43"/>
  <c r="K127" i="43"/>
  <c r="J127" i="43"/>
  <c r="R125" i="43"/>
  <c r="R124" i="43"/>
  <c r="R123" i="43"/>
  <c r="Q122" i="43"/>
  <c r="Q121" i="43" s="1"/>
  <c r="P122" i="43"/>
  <c r="P121" i="43" s="1"/>
  <c r="O122" i="43"/>
  <c r="O121" i="43" s="1"/>
  <c r="N122" i="43"/>
  <c r="N121" i="43" s="1"/>
  <c r="M122" i="43"/>
  <c r="M121" i="43" s="1"/>
  <c r="L122" i="43"/>
  <c r="L121" i="43" s="1"/>
  <c r="K122" i="43"/>
  <c r="K121" i="43" s="1"/>
  <c r="J122" i="43"/>
  <c r="J121" i="43" s="1"/>
  <c r="R117" i="43"/>
  <c r="R116" i="43"/>
  <c r="R115" i="43"/>
  <c r="Q114" i="43"/>
  <c r="Q113" i="43" s="1"/>
  <c r="P114" i="43"/>
  <c r="P113" i="43" s="1"/>
  <c r="O114" i="43"/>
  <c r="O113" i="43" s="1"/>
  <c r="N114" i="43"/>
  <c r="N113" i="43" s="1"/>
  <c r="M114" i="43"/>
  <c r="M113" i="43" s="1"/>
  <c r="L114" i="43"/>
  <c r="L113" i="43" s="1"/>
  <c r="K114" i="43"/>
  <c r="K113" i="43" s="1"/>
  <c r="J114" i="43"/>
  <c r="J113" i="43" s="1"/>
  <c r="R112" i="43"/>
  <c r="R111" i="43"/>
  <c r="R110" i="43"/>
  <c r="Q109" i="43"/>
  <c r="P109" i="43"/>
  <c r="O109" i="43"/>
  <c r="N109" i="43"/>
  <c r="M109" i="43"/>
  <c r="L109" i="43"/>
  <c r="K109" i="43"/>
  <c r="J109" i="43"/>
  <c r="R108" i="43"/>
  <c r="R107" i="43"/>
  <c r="R106" i="43"/>
  <c r="Q105" i="43"/>
  <c r="P105" i="43"/>
  <c r="O105" i="43"/>
  <c r="N105" i="43"/>
  <c r="M105" i="43"/>
  <c r="L105" i="43"/>
  <c r="K105" i="43"/>
  <c r="J105" i="43"/>
  <c r="L98" i="43"/>
  <c r="K98" i="43"/>
  <c r="J98" i="43"/>
  <c r="R97" i="43"/>
  <c r="R96" i="43"/>
  <c r="R95" i="43"/>
  <c r="Q94" i="43"/>
  <c r="Q93" i="43" s="1"/>
  <c r="P94" i="43"/>
  <c r="P93" i="43" s="1"/>
  <c r="O94" i="43"/>
  <c r="O93" i="43" s="1"/>
  <c r="N94" i="43"/>
  <c r="N93" i="43" s="1"/>
  <c r="M94" i="43"/>
  <c r="M93" i="43" s="1"/>
  <c r="L94" i="43"/>
  <c r="L93" i="43" s="1"/>
  <c r="K94" i="43"/>
  <c r="K93" i="43" s="1"/>
  <c r="J94" i="43"/>
  <c r="J93" i="43" s="1"/>
  <c r="R92" i="43"/>
  <c r="R91" i="43"/>
  <c r="R90" i="43"/>
  <c r="Q89" i="43"/>
  <c r="Q88" i="43" s="1"/>
  <c r="P89" i="43"/>
  <c r="P88" i="43" s="1"/>
  <c r="O89" i="43"/>
  <c r="O88" i="43" s="1"/>
  <c r="N89" i="43"/>
  <c r="N88" i="43" s="1"/>
  <c r="M89" i="43"/>
  <c r="M88" i="43" s="1"/>
  <c r="L89" i="43"/>
  <c r="L88" i="43" s="1"/>
  <c r="K89" i="43"/>
  <c r="K88" i="43" s="1"/>
  <c r="J89" i="43"/>
  <c r="J88" i="43" s="1"/>
  <c r="R84" i="43"/>
  <c r="R83" i="43"/>
  <c r="R82" i="43"/>
  <c r="R81" i="43"/>
  <c r="R80" i="43"/>
  <c r="R79" i="43"/>
  <c r="Q78" i="43"/>
  <c r="Q77" i="43" s="1"/>
  <c r="P78" i="43"/>
  <c r="P77" i="43" s="1"/>
  <c r="O78" i="43"/>
  <c r="O77" i="43" s="1"/>
  <c r="N78" i="43"/>
  <c r="N77" i="43" s="1"/>
  <c r="M78" i="43"/>
  <c r="M77" i="43" s="1"/>
  <c r="L78" i="43"/>
  <c r="L77" i="43" s="1"/>
  <c r="K78" i="43"/>
  <c r="K77" i="43" s="1"/>
  <c r="J78" i="43"/>
  <c r="J77" i="43" s="1"/>
  <c r="R76" i="43"/>
  <c r="R75" i="43"/>
  <c r="R74" i="43"/>
  <c r="R73" i="43"/>
  <c r="R72" i="43"/>
  <c r="Q71" i="43"/>
  <c r="Q70" i="43" s="1"/>
  <c r="P71" i="43"/>
  <c r="P70" i="43" s="1"/>
  <c r="O71" i="43"/>
  <c r="O70" i="43" s="1"/>
  <c r="N71" i="43"/>
  <c r="N70" i="43" s="1"/>
  <c r="M71" i="43"/>
  <c r="M70" i="43" s="1"/>
  <c r="L71" i="43"/>
  <c r="L70" i="43" s="1"/>
  <c r="K71" i="43"/>
  <c r="K70" i="43" s="1"/>
  <c r="J71" i="43"/>
  <c r="J70" i="43" s="1"/>
  <c r="R66" i="43"/>
  <c r="R65" i="43"/>
  <c r="R64" i="43"/>
  <c r="Q63" i="43"/>
  <c r="P63" i="43"/>
  <c r="O63" i="43"/>
  <c r="N63" i="43"/>
  <c r="M63" i="43"/>
  <c r="L63" i="43"/>
  <c r="K63" i="43"/>
  <c r="J63" i="43"/>
  <c r="R62" i="43"/>
  <c r="R61" i="43"/>
  <c r="R60" i="43"/>
  <c r="Q59" i="43"/>
  <c r="P59" i="43"/>
  <c r="O59" i="43"/>
  <c r="N59" i="43"/>
  <c r="M59" i="43"/>
  <c r="L59" i="43"/>
  <c r="K59" i="43"/>
  <c r="J59" i="43"/>
  <c r="R57" i="43"/>
  <c r="R56" i="43"/>
  <c r="R55" i="43"/>
  <c r="Q54" i="43"/>
  <c r="Q53" i="43" s="1"/>
  <c r="P54" i="43"/>
  <c r="P53" i="43" s="1"/>
  <c r="O54" i="43"/>
  <c r="O53" i="43" s="1"/>
  <c r="N54" i="43"/>
  <c r="N53" i="43" s="1"/>
  <c r="M54" i="43"/>
  <c r="M53" i="43" s="1"/>
  <c r="L54" i="43"/>
  <c r="L53" i="43" s="1"/>
  <c r="K54" i="43"/>
  <c r="K53" i="43" s="1"/>
  <c r="J54" i="43"/>
  <c r="J53" i="43" s="1"/>
  <c r="R52" i="43"/>
  <c r="R51" i="43"/>
  <c r="R50" i="43"/>
  <c r="Q49" i="43"/>
  <c r="P49" i="43"/>
  <c r="P48" i="43" s="1"/>
  <c r="O49" i="43"/>
  <c r="O48" i="43" s="1"/>
  <c r="N49" i="43"/>
  <c r="N48" i="43" s="1"/>
  <c r="M49" i="43"/>
  <c r="M48" i="43" s="1"/>
  <c r="L49" i="43"/>
  <c r="L48" i="43" s="1"/>
  <c r="K49" i="43"/>
  <c r="K48" i="43" s="1"/>
  <c r="J49" i="43"/>
  <c r="J48" i="43" s="1"/>
  <c r="Q48" i="43"/>
  <c r="R46" i="43"/>
  <c r="R45" i="43"/>
  <c r="R44" i="43"/>
  <c r="Q43" i="43"/>
  <c r="Q42" i="43" s="1"/>
  <c r="P43" i="43"/>
  <c r="P42" i="43" s="1"/>
  <c r="O43" i="43"/>
  <c r="O42" i="43" s="1"/>
  <c r="N43" i="43"/>
  <c r="N42" i="43" s="1"/>
  <c r="M43" i="43"/>
  <c r="M42" i="43" s="1"/>
  <c r="L43" i="43"/>
  <c r="L42" i="43" s="1"/>
  <c r="K43" i="43"/>
  <c r="K42" i="43" s="1"/>
  <c r="J43" i="43"/>
  <c r="J42" i="43" s="1"/>
  <c r="R41" i="43"/>
  <c r="R40" i="43"/>
  <c r="R39" i="43"/>
  <c r="Q38" i="43"/>
  <c r="P38" i="43"/>
  <c r="O38" i="43"/>
  <c r="N38" i="43"/>
  <c r="M38" i="43"/>
  <c r="L38" i="43"/>
  <c r="K38" i="43"/>
  <c r="J38" i="43"/>
  <c r="R37" i="43"/>
  <c r="R36" i="43"/>
  <c r="R35" i="43"/>
  <c r="Q34" i="43"/>
  <c r="P34" i="43"/>
  <c r="O34" i="43"/>
  <c r="N34" i="43"/>
  <c r="M34" i="43"/>
  <c r="L34" i="43"/>
  <c r="K34" i="43"/>
  <c r="J34" i="43"/>
  <c r="R33" i="43"/>
  <c r="R32" i="43"/>
  <c r="R31" i="43"/>
  <c r="Q30" i="43"/>
  <c r="P30" i="43"/>
  <c r="O30" i="43"/>
  <c r="N30" i="43"/>
  <c r="M30" i="43"/>
  <c r="L30" i="43"/>
  <c r="K30" i="43"/>
  <c r="J30" i="43"/>
  <c r="R25" i="43"/>
  <c r="R24" i="43"/>
  <c r="R23" i="43"/>
  <c r="Q22" i="43"/>
  <c r="P22" i="43"/>
  <c r="O22" i="43"/>
  <c r="N22" i="43"/>
  <c r="M22" i="43"/>
  <c r="L22" i="43"/>
  <c r="K22" i="43"/>
  <c r="J22" i="43"/>
  <c r="R21" i="43"/>
  <c r="R20" i="43"/>
  <c r="R19" i="43"/>
  <c r="Q18" i="43"/>
  <c r="P18" i="43"/>
  <c r="O18" i="43"/>
  <c r="N18" i="43"/>
  <c r="M18" i="43"/>
  <c r="L18" i="43"/>
  <c r="K18" i="43"/>
  <c r="J18" i="43"/>
  <c r="R17" i="43"/>
  <c r="R16" i="43"/>
  <c r="R15" i="43"/>
  <c r="Q14" i="43"/>
  <c r="P14" i="43"/>
  <c r="O14" i="43"/>
  <c r="N14" i="43"/>
  <c r="M14" i="43"/>
  <c r="L14" i="43"/>
  <c r="K14" i="43"/>
  <c r="J14" i="43"/>
  <c r="R12" i="43"/>
  <c r="R11" i="43"/>
  <c r="R10" i="43"/>
  <c r="Q9" i="43"/>
  <c r="Q8" i="43" s="1"/>
  <c r="P9" i="43"/>
  <c r="P8" i="43" s="1"/>
  <c r="O9" i="43"/>
  <c r="O8" i="43" s="1"/>
  <c r="N9" i="43"/>
  <c r="N8" i="43" s="1"/>
  <c r="M9" i="43"/>
  <c r="M8" i="43" s="1"/>
  <c r="L9" i="43"/>
  <c r="L8" i="43" s="1"/>
  <c r="K9" i="43"/>
  <c r="K8" i="43" s="1"/>
  <c r="J9" i="43"/>
  <c r="J8" i="43" s="1"/>
  <c r="R97" i="37" l="1"/>
  <c r="R255" i="37"/>
  <c r="R192" i="43"/>
  <c r="R215" i="43"/>
  <c r="R179" i="43"/>
  <c r="R9" i="37"/>
  <c r="R240" i="37"/>
  <c r="R15" i="37"/>
  <c r="R104" i="37"/>
  <c r="R184" i="44"/>
  <c r="R178" i="44" s="1"/>
  <c r="R177" i="44" s="1"/>
  <c r="R176" i="44" s="1"/>
  <c r="R110" i="44"/>
  <c r="R109" i="44" s="1"/>
  <c r="R108" i="44" s="1"/>
  <c r="R107" i="44" s="1"/>
  <c r="J31" i="44"/>
  <c r="J30" i="44" s="1"/>
  <c r="L31" i="44"/>
  <c r="L30" i="44" s="1"/>
  <c r="O31" i="44"/>
  <c r="O30" i="44" s="1"/>
  <c r="R73" i="44"/>
  <c r="R72" i="44" s="1"/>
  <c r="R71" i="44" s="1"/>
  <c r="R154" i="44"/>
  <c r="R153" i="44" s="1"/>
  <c r="R152" i="44" s="1"/>
  <c r="R151" i="44" s="1"/>
  <c r="R203" i="44"/>
  <c r="R8" i="44" s="1"/>
  <c r="R4" i="83"/>
  <c r="R62" i="45"/>
  <c r="R51" i="45" s="1"/>
  <c r="R110" i="45"/>
  <c r="R109" i="45" s="1"/>
  <c r="R108" i="45" s="1"/>
  <c r="R107" i="45" s="1"/>
  <c r="R17" i="45"/>
  <c r="R11" i="45" s="1"/>
  <c r="R10" i="45" s="1"/>
  <c r="R9" i="45" s="1"/>
  <c r="Q31" i="45"/>
  <c r="Q30" i="45" s="1"/>
  <c r="P31" i="45"/>
  <c r="P30" i="45" s="1"/>
  <c r="R91" i="45"/>
  <c r="R90" i="45" s="1"/>
  <c r="R89" i="45" s="1"/>
  <c r="J31" i="45"/>
  <c r="J30" i="45" s="1"/>
  <c r="R33" i="45"/>
  <c r="R32" i="45" s="1"/>
  <c r="R73" i="45"/>
  <c r="R72" i="45" s="1"/>
  <c r="R71" i="45" s="1"/>
  <c r="M31" i="45"/>
  <c r="M30" i="45" s="1"/>
  <c r="R154" i="45"/>
  <c r="R153" i="45" s="1"/>
  <c r="R152" i="45" s="1"/>
  <c r="R151" i="45" s="1"/>
  <c r="L31" i="45"/>
  <c r="L30" i="45" s="1"/>
  <c r="K31" i="45"/>
  <c r="K30" i="45" s="1"/>
  <c r="O31" i="45"/>
  <c r="O30" i="45" s="1"/>
  <c r="N31" i="45"/>
  <c r="N30" i="45" s="1"/>
  <c r="R132" i="45"/>
  <c r="R126" i="45" s="1"/>
  <c r="R125" i="45" s="1"/>
  <c r="R124" i="45" s="1"/>
  <c r="R62" i="44"/>
  <c r="R51" i="44" s="1"/>
  <c r="M31" i="44"/>
  <c r="M30" i="44" s="1"/>
  <c r="N31" i="44"/>
  <c r="N30" i="44" s="1"/>
  <c r="K31" i="44"/>
  <c r="K30" i="44" s="1"/>
  <c r="R132" i="44"/>
  <c r="R126" i="44" s="1"/>
  <c r="R125" i="44" s="1"/>
  <c r="R124" i="44" s="1"/>
  <c r="R91" i="44"/>
  <c r="R90" i="44" s="1"/>
  <c r="R89" i="44" s="1"/>
  <c r="Q31" i="44"/>
  <c r="Q30" i="44" s="1"/>
  <c r="R33" i="44"/>
  <c r="R32" i="44" s="1"/>
  <c r="P31" i="44"/>
  <c r="P30" i="44" s="1"/>
  <c r="R291" i="37"/>
  <c r="R152" i="37"/>
  <c r="K104" i="43"/>
  <c r="K103" i="43" s="1"/>
  <c r="K102" i="43" s="1"/>
  <c r="K101" i="43" s="1"/>
  <c r="P69" i="43"/>
  <c r="P68" i="43" s="1"/>
  <c r="P67" i="43" s="1"/>
  <c r="Q13" i="43"/>
  <c r="Q7" i="43" s="1"/>
  <c r="Q6" i="43" s="1"/>
  <c r="Q5" i="43" s="1"/>
  <c r="R166" i="43"/>
  <c r="R165" i="43" s="1"/>
  <c r="R184" i="43"/>
  <c r="R22" i="43"/>
  <c r="J104" i="43"/>
  <c r="J103" i="43" s="1"/>
  <c r="J102" i="43" s="1"/>
  <c r="J101" i="43" s="1"/>
  <c r="M58" i="43"/>
  <c r="M47" i="43" s="1"/>
  <c r="J58" i="43"/>
  <c r="J47" i="43" s="1"/>
  <c r="N104" i="43"/>
  <c r="N103" i="43" s="1"/>
  <c r="N102" i="43" s="1"/>
  <c r="N101" i="43" s="1"/>
  <c r="R203" i="43"/>
  <c r="O198" i="43"/>
  <c r="O190" i="43" s="1"/>
  <c r="O189" i="43" s="1"/>
  <c r="O188" i="43" s="1"/>
  <c r="N58" i="43"/>
  <c r="N47" i="43" s="1"/>
  <c r="R78" i="43"/>
  <c r="R77" i="43" s="1"/>
  <c r="L178" i="43"/>
  <c r="L172" i="43" s="1"/>
  <c r="L171" i="43" s="1"/>
  <c r="L170" i="43" s="1"/>
  <c r="R34" i="43"/>
  <c r="L126" i="43"/>
  <c r="L120" i="43" s="1"/>
  <c r="L119" i="43" s="1"/>
  <c r="L118" i="43" s="1"/>
  <c r="O29" i="43"/>
  <c r="O28" i="43" s="1"/>
  <c r="L29" i="43"/>
  <c r="L28" i="43" s="1"/>
  <c r="Q29" i="43"/>
  <c r="Q28" i="43" s="1"/>
  <c r="L104" i="43"/>
  <c r="L103" i="43" s="1"/>
  <c r="L102" i="43" s="1"/>
  <c r="L101" i="43" s="1"/>
  <c r="R109" i="43"/>
  <c r="M29" i="43"/>
  <c r="M28" i="43" s="1"/>
  <c r="P104" i="43"/>
  <c r="P103" i="43" s="1"/>
  <c r="P102" i="43" s="1"/>
  <c r="P101" i="43" s="1"/>
  <c r="J13" i="43"/>
  <c r="J7" i="43" s="1"/>
  <c r="J6" i="43" s="1"/>
  <c r="J5" i="43" s="1"/>
  <c r="R14" i="43"/>
  <c r="L69" i="43"/>
  <c r="L68" i="43" s="1"/>
  <c r="L67" i="43" s="1"/>
  <c r="Q104" i="43"/>
  <c r="Q103" i="43" s="1"/>
  <c r="Q102" i="43" s="1"/>
  <c r="Q101" i="43" s="1"/>
  <c r="L198" i="43"/>
  <c r="L190" i="43" s="1"/>
  <c r="L189" i="43" s="1"/>
  <c r="L188" i="43" s="1"/>
  <c r="R211" i="43"/>
  <c r="K29" i="43"/>
  <c r="K28" i="43" s="1"/>
  <c r="O148" i="43"/>
  <c r="O147" i="43" s="1"/>
  <c r="O146" i="43" s="1"/>
  <c r="O145" i="43" s="1"/>
  <c r="R94" i="43"/>
  <c r="R93" i="43" s="1"/>
  <c r="K178" i="43"/>
  <c r="K172" i="43" s="1"/>
  <c r="K171" i="43" s="1"/>
  <c r="K170" i="43" s="1"/>
  <c r="P178" i="43"/>
  <c r="P172" i="43" s="1"/>
  <c r="P171" i="43" s="1"/>
  <c r="P170" i="43" s="1"/>
  <c r="K69" i="43"/>
  <c r="K68" i="43" s="1"/>
  <c r="K67" i="43" s="1"/>
  <c r="M87" i="43"/>
  <c r="M86" i="43" s="1"/>
  <c r="M85" i="43" s="1"/>
  <c r="R38" i="43"/>
  <c r="R174" i="43"/>
  <c r="R173" i="43" s="1"/>
  <c r="J29" i="43"/>
  <c r="J28" i="43" s="1"/>
  <c r="R54" i="43"/>
  <c r="R53" i="43" s="1"/>
  <c r="N69" i="43"/>
  <c r="N68" i="43" s="1"/>
  <c r="N67" i="43" s="1"/>
  <c r="R114" i="43"/>
  <c r="R113" i="43" s="1"/>
  <c r="R18" i="43"/>
  <c r="R30" i="43"/>
  <c r="Q58" i="43"/>
  <c r="Q47" i="43" s="1"/>
  <c r="O69" i="43"/>
  <c r="O68" i="43" s="1"/>
  <c r="O67" i="43" s="1"/>
  <c r="O87" i="43"/>
  <c r="O86" i="43" s="1"/>
  <c r="O85" i="43" s="1"/>
  <c r="J148" i="43"/>
  <c r="J147" i="43" s="1"/>
  <c r="J146" i="43" s="1"/>
  <c r="J145" i="43" s="1"/>
  <c r="M198" i="43"/>
  <c r="M190" i="43" s="1"/>
  <c r="M189" i="43" s="1"/>
  <c r="M188" i="43" s="1"/>
  <c r="P29" i="43"/>
  <c r="P28" i="43" s="1"/>
  <c r="R139" i="43"/>
  <c r="M69" i="43"/>
  <c r="M68" i="43" s="1"/>
  <c r="M67" i="43" s="1"/>
  <c r="O13" i="43"/>
  <c r="O7" i="43" s="1"/>
  <c r="O6" i="43" s="1"/>
  <c r="O5" i="43" s="1"/>
  <c r="L13" i="43"/>
  <c r="L7" i="43" s="1"/>
  <c r="L6" i="43" s="1"/>
  <c r="L5" i="43" s="1"/>
  <c r="R43" i="43"/>
  <c r="R42" i="43" s="1"/>
  <c r="R59" i="43"/>
  <c r="Q148" i="43"/>
  <c r="Q147" i="43" s="1"/>
  <c r="Q146" i="43" s="1"/>
  <c r="Q145" i="43" s="1"/>
  <c r="N148" i="43"/>
  <c r="N147" i="43" s="1"/>
  <c r="N146" i="43" s="1"/>
  <c r="N145" i="43" s="1"/>
  <c r="Q178" i="43"/>
  <c r="Q172" i="43" s="1"/>
  <c r="Q171" i="43" s="1"/>
  <c r="Q170" i="43" s="1"/>
  <c r="M178" i="43"/>
  <c r="M172" i="43" s="1"/>
  <c r="M171" i="43" s="1"/>
  <c r="M170" i="43" s="1"/>
  <c r="P13" i="43"/>
  <c r="P7" i="43" s="1"/>
  <c r="P6" i="43" s="1"/>
  <c r="P5" i="43" s="1"/>
  <c r="M13" i="43"/>
  <c r="M7" i="43" s="1"/>
  <c r="M6" i="43" s="1"/>
  <c r="M5" i="43" s="1"/>
  <c r="Q69" i="43"/>
  <c r="Q68" i="43" s="1"/>
  <c r="Q67" i="43" s="1"/>
  <c r="J69" i="43"/>
  <c r="J68" i="43" s="1"/>
  <c r="J67" i="43" s="1"/>
  <c r="J178" i="43"/>
  <c r="J172" i="43" s="1"/>
  <c r="N178" i="43"/>
  <c r="N172" i="43" s="1"/>
  <c r="N171" i="43" s="1"/>
  <c r="N170" i="43" s="1"/>
  <c r="R149" i="43"/>
  <c r="J198" i="43"/>
  <c r="J190" i="43" s="1"/>
  <c r="J189" i="43" s="1"/>
  <c r="J188" i="43" s="1"/>
  <c r="R63" i="43"/>
  <c r="N87" i="43"/>
  <c r="N86" i="43" s="1"/>
  <c r="N85" i="43" s="1"/>
  <c r="O104" i="43"/>
  <c r="O103" i="43" s="1"/>
  <c r="O102" i="43" s="1"/>
  <c r="O101" i="43" s="1"/>
  <c r="K126" i="43"/>
  <c r="K120" i="43" s="1"/>
  <c r="K119" i="43" s="1"/>
  <c r="K118" i="43" s="1"/>
  <c r="L148" i="43"/>
  <c r="L147" i="43" s="1"/>
  <c r="L146" i="43" s="1"/>
  <c r="L145" i="43" s="1"/>
  <c r="P87" i="43"/>
  <c r="P86" i="43" s="1"/>
  <c r="P85" i="43" s="1"/>
  <c r="P126" i="43"/>
  <c r="P120" i="43" s="1"/>
  <c r="P119" i="43" s="1"/>
  <c r="P118" i="43" s="1"/>
  <c r="R178" i="43"/>
  <c r="R9" i="43"/>
  <c r="R8" i="43" s="1"/>
  <c r="N29" i="43"/>
  <c r="N28" i="43" s="1"/>
  <c r="K58" i="43"/>
  <c r="K47" i="43" s="1"/>
  <c r="P58" i="43"/>
  <c r="P47" i="43" s="1"/>
  <c r="Q87" i="43"/>
  <c r="Q86" i="43" s="1"/>
  <c r="Q85" i="43" s="1"/>
  <c r="M104" i="43"/>
  <c r="M103" i="43" s="1"/>
  <c r="M102" i="43" s="1"/>
  <c r="M101" i="43" s="1"/>
  <c r="R122" i="43"/>
  <c r="R121" i="43" s="1"/>
  <c r="N126" i="43"/>
  <c r="N120" i="43" s="1"/>
  <c r="N119" i="43" s="1"/>
  <c r="N118" i="43" s="1"/>
  <c r="O178" i="43"/>
  <c r="O172" i="43" s="1"/>
  <c r="O171" i="43" s="1"/>
  <c r="O170" i="43" s="1"/>
  <c r="R199" i="43"/>
  <c r="K13" i="43"/>
  <c r="K7" i="43" s="1"/>
  <c r="K6" i="43" s="1"/>
  <c r="K5" i="43" s="1"/>
  <c r="O58" i="43"/>
  <c r="O47" i="43" s="1"/>
  <c r="M126" i="43"/>
  <c r="M120" i="43" s="1"/>
  <c r="M119" i="43" s="1"/>
  <c r="M118" i="43" s="1"/>
  <c r="P148" i="43"/>
  <c r="P147" i="43" s="1"/>
  <c r="P146" i="43" s="1"/>
  <c r="P145" i="43" s="1"/>
  <c r="L58" i="43"/>
  <c r="L47" i="43" s="1"/>
  <c r="R89" i="43"/>
  <c r="R88" i="43" s="1"/>
  <c r="J87" i="43"/>
  <c r="J86" i="43" s="1"/>
  <c r="J85" i="43" s="1"/>
  <c r="R157" i="43"/>
  <c r="P198" i="43"/>
  <c r="P190" i="43" s="1"/>
  <c r="P189" i="43" s="1"/>
  <c r="P188" i="43" s="1"/>
  <c r="Q198" i="43"/>
  <c r="Q190" i="43" s="1"/>
  <c r="Q189" i="43" s="1"/>
  <c r="Q188" i="43" s="1"/>
  <c r="O126" i="43"/>
  <c r="O120" i="43" s="1"/>
  <c r="O119" i="43" s="1"/>
  <c r="O118" i="43" s="1"/>
  <c r="R98" i="43"/>
  <c r="Q126" i="43"/>
  <c r="Q120" i="43" s="1"/>
  <c r="Q119" i="43" s="1"/>
  <c r="Q118" i="43" s="1"/>
  <c r="N13" i="43"/>
  <c r="N7" i="43" s="1"/>
  <c r="N6" i="43" s="1"/>
  <c r="N5" i="43" s="1"/>
  <c r="K87" i="43"/>
  <c r="K86" i="43" s="1"/>
  <c r="K85" i="43" s="1"/>
  <c r="R105" i="43"/>
  <c r="M148" i="43"/>
  <c r="M147" i="43" s="1"/>
  <c r="M146" i="43" s="1"/>
  <c r="M145" i="43" s="1"/>
  <c r="R153" i="43"/>
  <c r="N198" i="43"/>
  <c r="N190" i="43" s="1"/>
  <c r="N189" i="43" s="1"/>
  <c r="N188" i="43" s="1"/>
  <c r="K198" i="43"/>
  <c r="K190" i="43" s="1"/>
  <c r="K189" i="43" s="1"/>
  <c r="K188" i="43" s="1"/>
  <c r="R49" i="43"/>
  <c r="R48" i="43" s="1"/>
  <c r="R133" i="43"/>
  <c r="K148" i="43"/>
  <c r="K147" i="43" s="1"/>
  <c r="K146" i="43" s="1"/>
  <c r="K145" i="43" s="1"/>
  <c r="R71" i="43"/>
  <c r="R70" i="43" s="1"/>
  <c r="L87" i="43"/>
  <c r="L86" i="43" s="1"/>
  <c r="L85" i="43" s="1"/>
  <c r="J126" i="43"/>
  <c r="J120" i="43" s="1"/>
  <c r="J119" i="43" s="1"/>
  <c r="J118" i="43" s="1"/>
  <c r="R127" i="43"/>
  <c r="R191" i="43"/>
  <c r="R31" i="44" l="1"/>
  <c r="R30" i="44" s="1"/>
  <c r="R31" i="45"/>
  <c r="R30" i="45" s="1"/>
  <c r="J171" i="43"/>
  <c r="J170" i="43" s="1"/>
  <c r="R172" i="43"/>
  <c r="R171" i="43" s="1"/>
  <c r="R170" i="43" s="1"/>
  <c r="R198" i="43"/>
  <c r="R190" i="43" s="1"/>
  <c r="R189" i="43" s="1"/>
  <c r="R188" i="43" s="1"/>
  <c r="K27" i="43"/>
  <c r="K26" i="43" s="1"/>
  <c r="K4" i="43" s="1"/>
  <c r="R69" i="43"/>
  <c r="R68" i="43" s="1"/>
  <c r="R67" i="43" s="1"/>
  <c r="M27" i="43"/>
  <c r="M26" i="43" s="1"/>
  <c r="M4" i="43" s="1"/>
  <c r="O27" i="43"/>
  <c r="O26" i="43" s="1"/>
  <c r="O4" i="43" s="1"/>
  <c r="Q27" i="43"/>
  <c r="Q26" i="43" s="1"/>
  <c r="Q4" i="43" s="1"/>
  <c r="R13" i="43"/>
  <c r="R7" i="43" s="1"/>
  <c r="R6" i="43" s="1"/>
  <c r="R5" i="43" s="1"/>
  <c r="R29" i="43"/>
  <c r="R28" i="43" s="1"/>
  <c r="R58" i="43"/>
  <c r="R47" i="43" s="1"/>
  <c r="R104" i="43"/>
  <c r="R103" i="43" s="1"/>
  <c r="R102" i="43" s="1"/>
  <c r="R101" i="43" s="1"/>
  <c r="R87" i="43"/>
  <c r="R86" i="43" s="1"/>
  <c r="R85" i="43" s="1"/>
  <c r="N27" i="43"/>
  <c r="N26" i="43" s="1"/>
  <c r="N4" i="43" s="1"/>
  <c r="P27" i="43"/>
  <c r="P26" i="43" s="1"/>
  <c r="P4" i="43" s="1"/>
  <c r="R148" i="43"/>
  <c r="R147" i="43" s="1"/>
  <c r="R146" i="43" s="1"/>
  <c r="R145" i="43" s="1"/>
  <c r="J27" i="43"/>
  <c r="J26" i="43" s="1"/>
  <c r="L27" i="43"/>
  <c r="L26" i="43" s="1"/>
  <c r="L4" i="43" s="1"/>
  <c r="R126" i="43"/>
  <c r="R120" i="43" s="1"/>
  <c r="R119" i="43" s="1"/>
  <c r="R118" i="43" s="1"/>
  <c r="J4" i="43" l="1"/>
  <c r="R27" i="43"/>
  <c r="R26" i="43" s="1"/>
  <c r="R4" i="43" s="1"/>
  <c r="K282" i="42" l="1"/>
  <c r="L282" i="42"/>
  <c r="M282" i="42"/>
  <c r="N282" i="42"/>
  <c r="O282" i="42"/>
  <c r="P282" i="42"/>
  <c r="Q282" i="42"/>
  <c r="J282" i="42"/>
  <c r="K241" i="42"/>
  <c r="L241" i="42"/>
  <c r="M241" i="42"/>
  <c r="N241" i="42"/>
  <c r="O241" i="42"/>
  <c r="P241" i="42"/>
  <c r="Q241" i="42"/>
  <c r="J241" i="42"/>
  <c r="J235" i="42"/>
  <c r="K235" i="42"/>
  <c r="L235" i="42"/>
  <c r="M235" i="42"/>
  <c r="N235" i="42"/>
  <c r="O235" i="42"/>
  <c r="P235" i="42"/>
  <c r="Q235" i="42"/>
  <c r="K209" i="42"/>
  <c r="L209" i="42"/>
  <c r="M209" i="42"/>
  <c r="N209" i="42"/>
  <c r="O209" i="42"/>
  <c r="P209" i="42"/>
  <c r="Q209" i="42"/>
  <c r="J209" i="42"/>
  <c r="K178" i="42"/>
  <c r="L178" i="42"/>
  <c r="M178" i="42"/>
  <c r="N178" i="42"/>
  <c r="O178" i="42"/>
  <c r="P178" i="42"/>
  <c r="Q178" i="42"/>
  <c r="J178" i="42"/>
  <c r="K165" i="42"/>
  <c r="L165" i="42"/>
  <c r="M165" i="42"/>
  <c r="N165" i="42"/>
  <c r="O165" i="42"/>
  <c r="P165" i="42"/>
  <c r="Q165" i="42"/>
  <c r="J165" i="42"/>
  <c r="K148" i="42"/>
  <c r="L148" i="42"/>
  <c r="M148" i="42"/>
  <c r="N148" i="42"/>
  <c r="O148" i="42"/>
  <c r="P148" i="42"/>
  <c r="Q148" i="42"/>
  <c r="J148" i="42"/>
  <c r="K125" i="42"/>
  <c r="L125" i="42"/>
  <c r="M125" i="42"/>
  <c r="N125" i="42"/>
  <c r="O125" i="42"/>
  <c r="P125" i="42"/>
  <c r="Q125" i="42"/>
  <c r="J125" i="42"/>
  <c r="K114" i="42"/>
  <c r="L114" i="42"/>
  <c r="M114" i="42"/>
  <c r="N114" i="42"/>
  <c r="O114" i="42"/>
  <c r="P114" i="42"/>
  <c r="Q114" i="42"/>
  <c r="J114" i="42"/>
  <c r="K111" i="42"/>
  <c r="L111" i="42"/>
  <c r="M111" i="42"/>
  <c r="N111" i="42"/>
  <c r="O111" i="42"/>
  <c r="P111" i="42"/>
  <c r="Q111" i="42"/>
  <c r="J111" i="42"/>
  <c r="K105" i="42"/>
  <c r="L105" i="42"/>
  <c r="M105" i="42"/>
  <c r="N105" i="42"/>
  <c r="O105" i="42"/>
  <c r="P105" i="42"/>
  <c r="Q105" i="42"/>
  <c r="J105" i="42"/>
  <c r="K89" i="42"/>
  <c r="L89" i="42"/>
  <c r="M89" i="42"/>
  <c r="N89" i="42"/>
  <c r="O89" i="42"/>
  <c r="P89" i="42"/>
  <c r="Q89" i="42"/>
  <c r="J89" i="42"/>
  <c r="K80" i="42"/>
  <c r="L80" i="42"/>
  <c r="M80" i="42"/>
  <c r="N80" i="42"/>
  <c r="O80" i="42"/>
  <c r="P80" i="42"/>
  <c r="Q80" i="42"/>
  <c r="J80" i="42"/>
  <c r="K51" i="42"/>
  <c r="L51" i="42"/>
  <c r="M51" i="42"/>
  <c r="N51" i="42"/>
  <c r="O51" i="42"/>
  <c r="P51" i="42"/>
  <c r="Q51" i="42"/>
  <c r="J51" i="42"/>
  <c r="K16" i="42"/>
  <c r="L16" i="42"/>
  <c r="M16" i="42"/>
  <c r="N16" i="42"/>
  <c r="O16" i="42"/>
  <c r="P16" i="42"/>
  <c r="Q16" i="42"/>
  <c r="J16" i="42"/>
  <c r="K9" i="42"/>
  <c r="L9" i="42"/>
  <c r="M9" i="42"/>
  <c r="N9" i="42"/>
  <c r="O9" i="42"/>
  <c r="P9" i="42"/>
  <c r="Q9" i="42"/>
  <c r="J9" i="42"/>
  <c r="R287" i="42" l="1"/>
  <c r="R288" i="42"/>
  <c r="R289" i="42"/>
  <c r="R290" i="42"/>
  <c r="R291" i="42"/>
  <c r="R292" i="42"/>
  <c r="R293" i="42"/>
  <c r="R294" i="42"/>
  <c r="R295" i="42"/>
  <c r="R296" i="42"/>
  <c r="R297" i="42"/>
  <c r="R298" i="42"/>
  <c r="R299" i="42"/>
  <c r="R300" i="42"/>
  <c r="R242" i="42"/>
  <c r="R243" i="42"/>
  <c r="R244" i="42"/>
  <c r="R245" i="42"/>
  <c r="R246" i="42"/>
  <c r="R247" i="42"/>
  <c r="R248" i="42"/>
  <c r="R249" i="42"/>
  <c r="R250" i="42"/>
  <c r="R239" i="42"/>
  <c r="R88" i="42"/>
  <c r="R210" i="42"/>
  <c r="R211" i="42"/>
  <c r="R184" i="42"/>
  <c r="R185" i="42"/>
  <c r="R150" i="42"/>
  <c r="R151" i="42"/>
  <c r="R50" i="42"/>
  <c r="R149" i="42"/>
  <c r="R109" i="42"/>
  <c r="R116" i="42"/>
  <c r="R112" i="42"/>
  <c r="R111" i="42" s="1"/>
  <c r="R108" i="42"/>
  <c r="R106" i="42"/>
  <c r="R107" i="42"/>
  <c r="R87" i="42"/>
  <c r="R86" i="42"/>
  <c r="R126" i="42"/>
  <c r="R90" i="42"/>
  <c r="R89" i="42" s="1"/>
  <c r="R115" i="42"/>
  <c r="R81" i="42"/>
  <c r="R82" i="42"/>
  <c r="R83" i="42"/>
  <c r="R84" i="42"/>
  <c r="R85" i="42"/>
  <c r="R49" i="42"/>
  <c r="R48" i="42"/>
  <c r="R47" i="42"/>
  <c r="R14" i="42"/>
  <c r="R238" i="42"/>
  <c r="R166" i="42"/>
  <c r="R71" i="42"/>
  <c r="R46" i="42"/>
  <c r="R45" i="42"/>
  <c r="R68" i="42"/>
  <c r="R69" i="42"/>
  <c r="R70" i="42"/>
  <c r="R44" i="42"/>
  <c r="R43" i="42"/>
  <c r="R67" i="42"/>
  <c r="R181" i="42"/>
  <c r="R182" i="42"/>
  <c r="R183" i="42"/>
  <c r="R42" i="42"/>
  <c r="R41" i="42"/>
  <c r="R65" i="42"/>
  <c r="R66" i="42"/>
  <c r="R64" i="42"/>
  <c r="R179" i="42"/>
  <c r="R180" i="42"/>
  <c r="R40" i="42"/>
  <c r="R63" i="42"/>
  <c r="R39" i="42"/>
  <c r="R38" i="42"/>
  <c r="R236" i="42"/>
  <c r="R237" i="42"/>
  <c r="R62" i="42"/>
  <c r="R37" i="42"/>
  <c r="R36" i="42"/>
  <c r="R61" i="42"/>
  <c r="R35" i="42"/>
  <c r="R34" i="42"/>
  <c r="R33" i="42"/>
  <c r="R32" i="42"/>
  <c r="R31" i="42"/>
  <c r="R30" i="42"/>
  <c r="R29" i="42"/>
  <c r="R28" i="42"/>
  <c r="R58" i="42"/>
  <c r="R59" i="42"/>
  <c r="R60" i="42"/>
  <c r="R27" i="42"/>
  <c r="R57" i="42"/>
  <c r="R26" i="42"/>
  <c r="R25" i="42"/>
  <c r="R24" i="42"/>
  <c r="R56" i="42"/>
  <c r="R23" i="42"/>
  <c r="R54" i="42"/>
  <c r="R55" i="42"/>
  <c r="R21" i="42"/>
  <c r="R22" i="42"/>
  <c r="R52" i="42"/>
  <c r="R53" i="42"/>
  <c r="R18" i="42"/>
  <c r="R19" i="42"/>
  <c r="R20" i="42"/>
  <c r="R10" i="42"/>
  <c r="R11" i="42"/>
  <c r="R12" i="42"/>
  <c r="R13" i="42"/>
  <c r="R286" i="42"/>
  <c r="R285" i="42"/>
  <c r="R17" i="42"/>
  <c r="R284" i="42"/>
  <c r="R283" i="42"/>
  <c r="R281" i="42"/>
  <c r="R280" i="42"/>
  <c r="R279" i="42"/>
  <c r="Q278" i="42"/>
  <c r="P278" i="42"/>
  <c r="O278" i="42"/>
  <c r="N278" i="42"/>
  <c r="M278" i="42"/>
  <c r="L278" i="42"/>
  <c r="K278" i="42"/>
  <c r="J278" i="42"/>
  <c r="R277" i="42"/>
  <c r="R276" i="42"/>
  <c r="R275" i="42"/>
  <c r="Q274" i="42"/>
  <c r="P274" i="42"/>
  <c r="O274" i="42"/>
  <c r="N274" i="42"/>
  <c r="M274" i="42"/>
  <c r="L274" i="42"/>
  <c r="K274" i="42"/>
  <c r="J274" i="42"/>
  <c r="R273" i="42"/>
  <c r="R272" i="42"/>
  <c r="R271" i="42"/>
  <c r="Q270" i="42"/>
  <c r="P270" i="42"/>
  <c r="O270" i="42"/>
  <c r="N270" i="42"/>
  <c r="M270" i="42"/>
  <c r="L270" i="42"/>
  <c r="K270" i="42"/>
  <c r="J270" i="42"/>
  <c r="R269" i="42"/>
  <c r="R268" i="42"/>
  <c r="R267" i="42"/>
  <c r="Q266" i="42"/>
  <c r="P266" i="42"/>
  <c r="O266" i="42"/>
  <c r="N266" i="42"/>
  <c r="M266" i="42"/>
  <c r="L266" i="42"/>
  <c r="K266" i="42"/>
  <c r="J266" i="42"/>
  <c r="R264" i="42"/>
  <c r="R263" i="42"/>
  <c r="R262" i="42"/>
  <c r="R261" i="42"/>
  <c r="R260" i="42"/>
  <c r="Q259" i="42"/>
  <c r="Q258" i="42" s="1"/>
  <c r="P259" i="42"/>
  <c r="P258" i="42" s="1"/>
  <c r="O259" i="42"/>
  <c r="O258" i="42" s="1"/>
  <c r="N259" i="42"/>
  <c r="N258" i="42" s="1"/>
  <c r="M259" i="42"/>
  <c r="M258" i="42" s="1"/>
  <c r="L259" i="42"/>
  <c r="L258" i="42" s="1"/>
  <c r="K259" i="42"/>
  <c r="K258" i="42" s="1"/>
  <c r="J259" i="42"/>
  <c r="J258" i="42" s="1"/>
  <c r="R254" i="42"/>
  <c r="R253" i="42"/>
  <c r="R252" i="42"/>
  <c r="Q251" i="42"/>
  <c r="P251" i="42"/>
  <c r="O251" i="42"/>
  <c r="N251" i="42"/>
  <c r="M251" i="42"/>
  <c r="L251" i="42"/>
  <c r="K251" i="42"/>
  <c r="J251" i="42"/>
  <c r="Q234" i="42"/>
  <c r="P234" i="42"/>
  <c r="O234" i="42"/>
  <c r="N234" i="42"/>
  <c r="M234" i="42"/>
  <c r="L234" i="42"/>
  <c r="K234" i="42"/>
  <c r="J234" i="42"/>
  <c r="R230" i="42"/>
  <c r="R229" i="42"/>
  <c r="R228" i="42"/>
  <c r="Q227" i="42"/>
  <c r="Q226" i="42" s="1"/>
  <c r="P227" i="42"/>
  <c r="P226" i="42" s="1"/>
  <c r="O227" i="42"/>
  <c r="O226" i="42" s="1"/>
  <c r="N227" i="42"/>
  <c r="N226" i="42" s="1"/>
  <c r="M227" i="42"/>
  <c r="M226" i="42" s="1"/>
  <c r="L227" i="42"/>
  <c r="L226" i="42" s="1"/>
  <c r="K227" i="42"/>
  <c r="K226" i="42" s="1"/>
  <c r="J227" i="42"/>
  <c r="J226" i="42" s="1"/>
  <c r="R225" i="42"/>
  <c r="R224" i="42"/>
  <c r="R223" i="42"/>
  <c r="Q222" i="42"/>
  <c r="P222" i="42"/>
  <c r="O222" i="42"/>
  <c r="N222" i="42"/>
  <c r="M222" i="42"/>
  <c r="L222" i="42"/>
  <c r="K222" i="42"/>
  <c r="J222" i="42"/>
  <c r="R221" i="42"/>
  <c r="R220" i="42"/>
  <c r="R219" i="42"/>
  <c r="Q218" i="42"/>
  <c r="P218" i="42"/>
  <c r="O218" i="42"/>
  <c r="N218" i="42"/>
  <c r="M218" i="42"/>
  <c r="L218" i="42"/>
  <c r="K218" i="42"/>
  <c r="J218" i="42"/>
  <c r="R217" i="42"/>
  <c r="R216" i="42"/>
  <c r="R215" i="42"/>
  <c r="Q214" i="42"/>
  <c r="P214" i="42"/>
  <c r="O214" i="42"/>
  <c r="N214" i="42"/>
  <c r="M214" i="42"/>
  <c r="L214" i="42"/>
  <c r="K214" i="42"/>
  <c r="J214" i="42"/>
  <c r="R213" i="42"/>
  <c r="R212" i="42"/>
  <c r="R204" i="42"/>
  <c r="R203" i="42"/>
  <c r="R202" i="42"/>
  <c r="R201" i="42"/>
  <c r="R200" i="42"/>
  <c r="Q199" i="42"/>
  <c r="P199" i="42"/>
  <c r="O199" i="42"/>
  <c r="N199" i="42"/>
  <c r="M199" i="42"/>
  <c r="L199" i="42"/>
  <c r="K199" i="42"/>
  <c r="J199" i="42"/>
  <c r="R198" i="42"/>
  <c r="R197" i="42"/>
  <c r="R196" i="42"/>
  <c r="R195" i="42"/>
  <c r="R194" i="42"/>
  <c r="Q193" i="42"/>
  <c r="P193" i="42"/>
  <c r="O193" i="42"/>
  <c r="N193" i="42"/>
  <c r="M193" i="42"/>
  <c r="L193" i="42"/>
  <c r="K193" i="42"/>
  <c r="J193" i="42"/>
  <c r="R192" i="42"/>
  <c r="R191" i="42"/>
  <c r="R190" i="42"/>
  <c r="R189" i="42"/>
  <c r="R188" i="42"/>
  <c r="Q187" i="42"/>
  <c r="P187" i="42"/>
  <c r="O187" i="42"/>
  <c r="N187" i="42"/>
  <c r="M187" i="42"/>
  <c r="L187" i="42"/>
  <c r="K187" i="42"/>
  <c r="J187" i="42"/>
  <c r="Q177" i="42"/>
  <c r="P177" i="42"/>
  <c r="O177" i="42"/>
  <c r="N177" i="42"/>
  <c r="M177" i="42"/>
  <c r="L177" i="42"/>
  <c r="K177" i="42"/>
  <c r="J177" i="42"/>
  <c r="R173" i="42"/>
  <c r="R172" i="42"/>
  <c r="R171" i="42"/>
  <c r="Q170" i="42"/>
  <c r="Q169" i="42" s="1"/>
  <c r="P170" i="42"/>
  <c r="P169" i="42" s="1"/>
  <c r="O170" i="42"/>
  <c r="O169" i="42" s="1"/>
  <c r="N170" i="42"/>
  <c r="N169" i="42" s="1"/>
  <c r="M170" i="42"/>
  <c r="M169" i="42" s="1"/>
  <c r="L170" i="42"/>
  <c r="L169" i="42" s="1"/>
  <c r="K170" i="42"/>
  <c r="K169" i="42" s="1"/>
  <c r="J170" i="42"/>
  <c r="J169" i="42" s="1"/>
  <c r="R168" i="42"/>
  <c r="R167" i="42"/>
  <c r="R164" i="42"/>
  <c r="R163" i="42"/>
  <c r="R162" i="42"/>
  <c r="Q161" i="42"/>
  <c r="P161" i="42"/>
  <c r="O161" i="42"/>
  <c r="N161" i="42"/>
  <c r="M161" i="42"/>
  <c r="L161" i="42"/>
  <c r="K161" i="42"/>
  <c r="J161" i="42"/>
  <c r="R156" i="42"/>
  <c r="R155" i="42"/>
  <c r="R154" i="42"/>
  <c r="Q153" i="42"/>
  <c r="Q152" i="42" s="1"/>
  <c r="P153" i="42"/>
  <c r="P152" i="42" s="1"/>
  <c r="O153" i="42"/>
  <c r="O152" i="42" s="1"/>
  <c r="N153" i="42"/>
  <c r="N152" i="42" s="1"/>
  <c r="M153" i="42"/>
  <c r="M152" i="42" s="1"/>
  <c r="L153" i="42"/>
  <c r="L152" i="42" s="1"/>
  <c r="K153" i="42"/>
  <c r="K152" i="42" s="1"/>
  <c r="J153" i="42"/>
  <c r="J152" i="42" s="1"/>
  <c r="Q147" i="42"/>
  <c r="P147" i="42"/>
  <c r="O147" i="42"/>
  <c r="N147" i="42"/>
  <c r="M147" i="42"/>
  <c r="L147" i="42"/>
  <c r="K147" i="42"/>
  <c r="J147" i="42"/>
  <c r="R146" i="42"/>
  <c r="R145" i="42"/>
  <c r="R144" i="42"/>
  <c r="Q143" i="42"/>
  <c r="Q142" i="42" s="1"/>
  <c r="P143" i="42"/>
  <c r="P142" i="42" s="1"/>
  <c r="O143" i="42"/>
  <c r="O142" i="42" s="1"/>
  <c r="N143" i="42"/>
  <c r="N142" i="42" s="1"/>
  <c r="M143" i="42"/>
  <c r="M142" i="42" s="1"/>
  <c r="L143" i="42"/>
  <c r="L142" i="42" s="1"/>
  <c r="K143" i="42"/>
  <c r="K142" i="42" s="1"/>
  <c r="J143" i="42"/>
  <c r="J142" i="42" s="1"/>
  <c r="R138" i="42"/>
  <c r="R137" i="42"/>
  <c r="R136" i="42"/>
  <c r="R135" i="42"/>
  <c r="R134" i="42"/>
  <c r="R133" i="42"/>
  <c r="Q132" i="42"/>
  <c r="Q131" i="42" s="1"/>
  <c r="P132" i="42"/>
  <c r="P131" i="42" s="1"/>
  <c r="O132" i="42"/>
  <c r="O131" i="42" s="1"/>
  <c r="N132" i="42"/>
  <c r="N131" i="42" s="1"/>
  <c r="M132" i="42"/>
  <c r="M131" i="42" s="1"/>
  <c r="L132" i="42"/>
  <c r="L131" i="42" s="1"/>
  <c r="K132" i="42"/>
  <c r="K131" i="42" s="1"/>
  <c r="J132" i="42"/>
  <c r="J131" i="42" s="1"/>
  <c r="R130" i="42"/>
  <c r="R129" i="42"/>
  <c r="R128" i="42"/>
  <c r="R127" i="42"/>
  <c r="Q124" i="42"/>
  <c r="P124" i="42"/>
  <c r="O124" i="42"/>
  <c r="N124" i="42"/>
  <c r="M124" i="42"/>
  <c r="L124" i="42"/>
  <c r="K124" i="42"/>
  <c r="J124" i="42"/>
  <c r="R120" i="42"/>
  <c r="R119" i="42"/>
  <c r="R118" i="42"/>
  <c r="Q117" i="42"/>
  <c r="P117" i="42"/>
  <c r="O117" i="42"/>
  <c r="N117" i="42"/>
  <c r="M117" i="42"/>
  <c r="L117" i="42"/>
  <c r="K117" i="42"/>
  <c r="J117" i="42"/>
  <c r="Q110" i="42"/>
  <c r="P110" i="42"/>
  <c r="O110" i="42"/>
  <c r="N110" i="42"/>
  <c r="M110" i="42"/>
  <c r="L110" i="42"/>
  <c r="K110" i="42"/>
  <c r="J110" i="42"/>
  <c r="Q104" i="42"/>
  <c r="P104" i="42"/>
  <c r="O104" i="42"/>
  <c r="N104" i="42"/>
  <c r="M104" i="42"/>
  <c r="L104" i="42"/>
  <c r="K104" i="42"/>
  <c r="J104" i="42"/>
  <c r="R102" i="42"/>
  <c r="R101" i="42"/>
  <c r="R100" i="42"/>
  <c r="Q99" i="42"/>
  <c r="Q98" i="42" s="1"/>
  <c r="P99" i="42"/>
  <c r="P98" i="42" s="1"/>
  <c r="O99" i="42"/>
  <c r="O98" i="42" s="1"/>
  <c r="N99" i="42"/>
  <c r="N98" i="42" s="1"/>
  <c r="M99" i="42"/>
  <c r="M98" i="42" s="1"/>
  <c r="L99" i="42"/>
  <c r="L98" i="42" s="1"/>
  <c r="K99" i="42"/>
  <c r="K98" i="42" s="1"/>
  <c r="J99" i="42"/>
  <c r="J98" i="42" s="1"/>
  <c r="R97" i="42"/>
  <c r="R96" i="42"/>
  <c r="R95" i="42"/>
  <c r="Q94" i="42"/>
  <c r="P94" i="42"/>
  <c r="O94" i="42"/>
  <c r="N94" i="42"/>
  <c r="M94" i="42"/>
  <c r="L94" i="42"/>
  <c r="K94" i="42"/>
  <c r="J94" i="42"/>
  <c r="R93" i="42"/>
  <c r="R92" i="42"/>
  <c r="R91" i="42"/>
  <c r="R75" i="42"/>
  <c r="R74" i="42"/>
  <c r="R73" i="42"/>
  <c r="Q72" i="42"/>
  <c r="P72" i="42"/>
  <c r="O72" i="42"/>
  <c r="N72" i="42"/>
  <c r="M72" i="42"/>
  <c r="L72" i="42"/>
  <c r="K72" i="42"/>
  <c r="J72" i="42"/>
  <c r="Q8" i="42"/>
  <c r="P8" i="42"/>
  <c r="O8" i="42"/>
  <c r="N8" i="42"/>
  <c r="M8" i="42"/>
  <c r="L8" i="42"/>
  <c r="K8" i="42"/>
  <c r="J8" i="42"/>
  <c r="R235" i="42" l="1"/>
  <c r="R282" i="42"/>
  <c r="R241" i="42"/>
  <c r="R209" i="42"/>
  <c r="R178" i="42"/>
  <c r="R177" i="42" s="1"/>
  <c r="R165" i="42"/>
  <c r="R148" i="42"/>
  <c r="R147" i="42" s="1"/>
  <c r="R114" i="42"/>
  <c r="R125" i="42"/>
  <c r="R124" i="42" s="1"/>
  <c r="R105" i="42"/>
  <c r="R104" i="42" s="1"/>
  <c r="R80" i="42"/>
  <c r="R51" i="42"/>
  <c r="R16" i="42"/>
  <c r="R9" i="42"/>
  <c r="R8" i="42" s="1"/>
  <c r="O79" i="42"/>
  <c r="O78" i="42" s="1"/>
  <c r="R227" i="42"/>
  <c r="R226" i="42" s="1"/>
  <c r="K113" i="42"/>
  <c r="K103" i="42" s="1"/>
  <c r="Q15" i="42"/>
  <c r="Q7" i="42" s="1"/>
  <c r="Q6" i="42" s="1"/>
  <c r="Q5" i="42" s="1"/>
  <c r="L113" i="42"/>
  <c r="L103" i="42" s="1"/>
  <c r="Q113" i="42"/>
  <c r="Q103" i="42" s="1"/>
  <c r="N141" i="42"/>
  <c r="N140" i="42" s="1"/>
  <c r="N139" i="42" s="1"/>
  <c r="Q160" i="42"/>
  <c r="Q159" i="42" s="1"/>
  <c r="Q158" i="42" s="1"/>
  <c r="Q157" i="42" s="1"/>
  <c r="R266" i="42"/>
  <c r="M141" i="42"/>
  <c r="M140" i="42" s="1"/>
  <c r="M139" i="42" s="1"/>
  <c r="P15" i="42"/>
  <c r="P7" i="42" s="1"/>
  <c r="P6" i="42" s="1"/>
  <c r="P5" i="42" s="1"/>
  <c r="R99" i="42"/>
  <c r="R98" i="42" s="1"/>
  <c r="O123" i="42"/>
  <c r="O122" i="42" s="1"/>
  <c r="O121" i="42" s="1"/>
  <c r="J160" i="42"/>
  <c r="J159" i="42" s="1"/>
  <c r="J158" i="42" s="1"/>
  <c r="J157" i="42" s="1"/>
  <c r="R259" i="42"/>
  <c r="R258" i="42" s="1"/>
  <c r="M186" i="42"/>
  <c r="M176" i="42" s="1"/>
  <c r="M175" i="42" s="1"/>
  <c r="M174" i="42" s="1"/>
  <c r="R218" i="42"/>
  <c r="J15" i="42"/>
  <c r="J7" i="42" s="1"/>
  <c r="J6" i="42" s="1"/>
  <c r="J5" i="42" s="1"/>
  <c r="L160" i="42"/>
  <c r="L159" i="42" s="1"/>
  <c r="L158" i="42" s="1"/>
  <c r="L157" i="42" s="1"/>
  <c r="L79" i="42"/>
  <c r="L78" i="42" s="1"/>
  <c r="M160" i="42"/>
  <c r="M159" i="42" s="1"/>
  <c r="M158" i="42" s="1"/>
  <c r="M157" i="42" s="1"/>
  <c r="N186" i="42"/>
  <c r="N176" i="42" s="1"/>
  <c r="N175" i="42" s="1"/>
  <c r="N174" i="42" s="1"/>
  <c r="Q240" i="42"/>
  <c r="Q233" i="42" s="1"/>
  <c r="Q232" i="42" s="1"/>
  <c r="Q231" i="42" s="1"/>
  <c r="N123" i="42"/>
  <c r="N122" i="42" s="1"/>
  <c r="N121" i="42" s="1"/>
  <c r="N15" i="42"/>
  <c r="N7" i="42" s="1"/>
  <c r="N6" i="42" s="1"/>
  <c r="N5" i="42" s="1"/>
  <c r="P113" i="42"/>
  <c r="P103" i="42" s="1"/>
  <c r="R161" i="42"/>
  <c r="R170" i="42"/>
  <c r="R169" i="42" s="1"/>
  <c r="R222" i="42"/>
  <c r="N240" i="42"/>
  <c r="N233" i="42" s="1"/>
  <c r="N232" i="42" s="1"/>
  <c r="N231" i="42" s="1"/>
  <c r="K240" i="42"/>
  <c r="K233" i="42" s="1"/>
  <c r="K232" i="42" s="1"/>
  <c r="K231" i="42" s="1"/>
  <c r="R153" i="42"/>
  <c r="R152" i="42" s="1"/>
  <c r="O15" i="42"/>
  <c r="O7" i="42" s="1"/>
  <c r="O6" i="42" s="1"/>
  <c r="O5" i="42" s="1"/>
  <c r="O240" i="42"/>
  <c r="O233" i="42" s="1"/>
  <c r="O232" i="42" s="1"/>
  <c r="O231" i="42" s="1"/>
  <c r="M123" i="42"/>
  <c r="M122" i="42" s="1"/>
  <c r="M121" i="42" s="1"/>
  <c r="P186" i="42"/>
  <c r="P176" i="42" s="1"/>
  <c r="P175" i="42" s="1"/>
  <c r="P174" i="42" s="1"/>
  <c r="O113" i="42"/>
  <c r="O103" i="42" s="1"/>
  <c r="J113" i="42"/>
  <c r="J103" i="42" s="1"/>
  <c r="L186" i="42"/>
  <c r="L176" i="42" s="1"/>
  <c r="L175" i="42" s="1"/>
  <c r="L174" i="42" s="1"/>
  <c r="R187" i="42"/>
  <c r="O186" i="42"/>
  <c r="O176" i="42" s="1"/>
  <c r="O175" i="42" s="1"/>
  <c r="O174" i="42" s="1"/>
  <c r="L141" i="42"/>
  <c r="L140" i="42" s="1"/>
  <c r="L139" i="42" s="1"/>
  <c r="M15" i="42"/>
  <c r="M7" i="42" s="1"/>
  <c r="M6" i="42" s="1"/>
  <c r="M5" i="42" s="1"/>
  <c r="J141" i="42"/>
  <c r="J140" i="42" s="1"/>
  <c r="J139" i="42" s="1"/>
  <c r="R199" i="42"/>
  <c r="M208" i="42"/>
  <c r="M207" i="42" s="1"/>
  <c r="M206" i="42" s="1"/>
  <c r="M205" i="42" s="1"/>
  <c r="Q208" i="42"/>
  <c r="Q207" i="42" s="1"/>
  <c r="Q206" i="42" s="1"/>
  <c r="Q205" i="42" s="1"/>
  <c r="N265" i="42"/>
  <c r="N257" i="42" s="1"/>
  <c r="N256" i="42" s="1"/>
  <c r="N255" i="42" s="1"/>
  <c r="R214" i="42"/>
  <c r="L240" i="42"/>
  <c r="L233" i="42" s="1"/>
  <c r="L232" i="42" s="1"/>
  <c r="L231" i="42" s="1"/>
  <c r="L15" i="42"/>
  <c r="L7" i="42" s="1"/>
  <c r="L6" i="42" s="1"/>
  <c r="L5" i="42" s="1"/>
  <c r="K79" i="42"/>
  <c r="K78" i="42" s="1"/>
  <c r="K160" i="42"/>
  <c r="K159" i="42" s="1"/>
  <c r="K158" i="42" s="1"/>
  <c r="K157" i="42" s="1"/>
  <c r="O160" i="42"/>
  <c r="O159" i="42" s="1"/>
  <c r="O158" i="42" s="1"/>
  <c r="O157" i="42" s="1"/>
  <c r="M240" i="42"/>
  <c r="M233" i="42" s="1"/>
  <c r="M232" i="42" s="1"/>
  <c r="M231" i="42" s="1"/>
  <c r="J240" i="42"/>
  <c r="J233" i="42" s="1"/>
  <c r="J232" i="42" s="1"/>
  <c r="J231" i="42" s="1"/>
  <c r="R270" i="42"/>
  <c r="K141" i="42"/>
  <c r="K140" i="42" s="1"/>
  <c r="K139" i="42" s="1"/>
  <c r="P160" i="42"/>
  <c r="P159" i="42" s="1"/>
  <c r="P158" i="42" s="1"/>
  <c r="P157" i="42" s="1"/>
  <c r="M79" i="42"/>
  <c r="M78" i="42" s="1"/>
  <c r="R117" i="42"/>
  <c r="P141" i="42"/>
  <c r="P140" i="42" s="1"/>
  <c r="P139" i="42" s="1"/>
  <c r="R251" i="42"/>
  <c r="Q123" i="42"/>
  <c r="Q122" i="42" s="1"/>
  <c r="Q121" i="42" s="1"/>
  <c r="O141" i="42"/>
  <c r="O140" i="42" s="1"/>
  <c r="O139" i="42" s="1"/>
  <c r="J186" i="42"/>
  <c r="J176" i="42" s="1"/>
  <c r="J175" i="42" s="1"/>
  <c r="J174" i="42" s="1"/>
  <c r="J208" i="42"/>
  <c r="J207" i="42" s="1"/>
  <c r="J206" i="42" s="1"/>
  <c r="J205" i="42" s="1"/>
  <c r="N208" i="42"/>
  <c r="N207" i="42" s="1"/>
  <c r="N206" i="42" s="1"/>
  <c r="N205" i="42" s="1"/>
  <c r="P240" i="42"/>
  <c r="P233" i="42" s="1"/>
  <c r="P232" i="42" s="1"/>
  <c r="P231" i="42" s="1"/>
  <c r="K265" i="42"/>
  <c r="K257" i="42" s="1"/>
  <c r="K256" i="42" s="1"/>
  <c r="K255" i="42" s="1"/>
  <c r="O265" i="42"/>
  <c r="O257" i="42" s="1"/>
  <c r="O256" i="42" s="1"/>
  <c r="O255" i="42" s="1"/>
  <c r="Q79" i="42"/>
  <c r="Q78" i="42" s="1"/>
  <c r="M265" i="42"/>
  <c r="M257" i="42" s="1"/>
  <c r="M256" i="42" s="1"/>
  <c r="M255" i="42" s="1"/>
  <c r="J79" i="42"/>
  <c r="J78" i="42" s="1"/>
  <c r="N79" i="42"/>
  <c r="N78" i="42" s="1"/>
  <c r="N113" i="42"/>
  <c r="N103" i="42" s="1"/>
  <c r="P123" i="42"/>
  <c r="P122" i="42" s="1"/>
  <c r="P121" i="42" s="1"/>
  <c r="L123" i="42"/>
  <c r="L122" i="42" s="1"/>
  <c r="L121" i="42" s="1"/>
  <c r="Q141" i="42"/>
  <c r="Q140" i="42" s="1"/>
  <c r="Q139" i="42" s="1"/>
  <c r="J265" i="42"/>
  <c r="J257" i="42" s="1"/>
  <c r="J256" i="42" s="1"/>
  <c r="J255" i="42" s="1"/>
  <c r="M113" i="42"/>
  <c r="M103" i="42" s="1"/>
  <c r="J123" i="42"/>
  <c r="J122" i="42" s="1"/>
  <c r="J121" i="42" s="1"/>
  <c r="R143" i="42"/>
  <c r="R142" i="42" s="1"/>
  <c r="K186" i="42"/>
  <c r="K176" i="42" s="1"/>
  <c r="K175" i="42" s="1"/>
  <c r="K174" i="42" s="1"/>
  <c r="Q186" i="42"/>
  <c r="Q176" i="42" s="1"/>
  <c r="Q175" i="42" s="1"/>
  <c r="Q174" i="42" s="1"/>
  <c r="K208" i="42"/>
  <c r="K207" i="42" s="1"/>
  <c r="K206" i="42" s="1"/>
  <c r="K205" i="42" s="1"/>
  <c r="L265" i="42"/>
  <c r="L257" i="42" s="1"/>
  <c r="L256" i="42" s="1"/>
  <c r="L255" i="42" s="1"/>
  <c r="R278" i="42"/>
  <c r="L208" i="42"/>
  <c r="L207" i="42" s="1"/>
  <c r="L206" i="42" s="1"/>
  <c r="L205" i="42" s="1"/>
  <c r="P208" i="42"/>
  <c r="P207" i="42" s="1"/>
  <c r="P206" i="42" s="1"/>
  <c r="P205" i="42" s="1"/>
  <c r="P79" i="42"/>
  <c r="P78" i="42" s="1"/>
  <c r="R110" i="42"/>
  <c r="R132" i="42"/>
  <c r="R131" i="42" s="1"/>
  <c r="O208" i="42"/>
  <c r="O207" i="42" s="1"/>
  <c r="O206" i="42" s="1"/>
  <c r="O205" i="42" s="1"/>
  <c r="Q265" i="42"/>
  <c r="Q257" i="42" s="1"/>
  <c r="Q256" i="42" s="1"/>
  <c r="Q255" i="42" s="1"/>
  <c r="R193" i="42"/>
  <c r="R234" i="42"/>
  <c r="N160" i="42"/>
  <c r="N159" i="42" s="1"/>
  <c r="N158" i="42" s="1"/>
  <c r="N157" i="42" s="1"/>
  <c r="K15" i="42"/>
  <c r="K7" i="42" s="1"/>
  <c r="K6" i="42" s="1"/>
  <c r="K5" i="42" s="1"/>
  <c r="R94" i="42"/>
  <c r="P265" i="42"/>
  <c r="P257" i="42" s="1"/>
  <c r="P256" i="42" s="1"/>
  <c r="P255" i="42" s="1"/>
  <c r="R72" i="42"/>
  <c r="K123" i="42"/>
  <c r="K122" i="42" s="1"/>
  <c r="K121" i="42" s="1"/>
  <c r="R113" i="42" l="1"/>
  <c r="R103" i="42" s="1"/>
  <c r="R186" i="42"/>
  <c r="R176" i="42" s="1"/>
  <c r="R175" i="42" s="1"/>
  <c r="R174" i="42" s="1"/>
  <c r="N77" i="42"/>
  <c r="N76" i="42" s="1"/>
  <c r="N4" i="42" s="1"/>
  <c r="R15" i="42"/>
  <c r="R7" i="42" s="1"/>
  <c r="R6" i="42" s="1"/>
  <c r="R5" i="42" s="1"/>
  <c r="Q77" i="42"/>
  <c r="Q76" i="42" s="1"/>
  <c r="Q4" i="42" s="1"/>
  <c r="R265" i="42"/>
  <c r="R257" i="42" s="1"/>
  <c r="R256" i="42" s="1"/>
  <c r="R255" i="42" s="1"/>
  <c r="R141" i="42"/>
  <c r="R140" i="42" s="1"/>
  <c r="R139" i="42" s="1"/>
  <c r="K77" i="42"/>
  <c r="K76" i="42" s="1"/>
  <c r="K4" i="42" s="1"/>
  <c r="L77" i="42"/>
  <c r="L76" i="42" s="1"/>
  <c r="L4" i="42" s="1"/>
  <c r="R208" i="42"/>
  <c r="R207" i="42" s="1"/>
  <c r="R206" i="42" s="1"/>
  <c r="R205" i="42" s="1"/>
  <c r="P77" i="42"/>
  <c r="P76" i="42" s="1"/>
  <c r="P4" i="42" s="1"/>
  <c r="O77" i="42"/>
  <c r="O76" i="42" s="1"/>
  <c r="O4" i="42" s="1"/>
  <c r="R160" i="42"/>
  <c r="R159" i="42" s="1"/>
  <c r="R158" i="42" s="1"/>
  <c r="R157" i="42" s="1"/>
  <c r="R240" i="42"/>
  <c r="R233" i="42" s="1"/>
  <c r="R232" i="42" s="1"/>
  <c r="R231" i="42" s="1"/>
  <c r="R123" i="42"/>
  <c r="R122" i="42" s="1"/>
  <c r="R121" i="42" s="1"/>
  <c r="R79" i="42"/>
  <c r="R78" i="42" s="1"/>
  <c r="M77" i="42"/>
  <c r="M76" i="42" s="1"/>
  <c r="M4" i="42" s="1"/>
  <c r="J77" i="42"/>
  <c r="J76" i="42" s="1"/>
  <c r="J4" i="42" s="1"/>
  <c r="R77" i="42" l="1"/>
  <c r="R76" i="42" s="1"/>
  <c r="R4" i="42" s="1"/>
  <c r="K237" i="40" l="1"/>
  <c r="L237" i="40"/>
  <c r="M237" i="40"/>
  <c r="N237" i="40"/>
  <c r="O237" i="40"/>
  <c r="P237" i="40"/>
  <c r="Q237" i="40"/>
  <c r="J237" i="40"/>
  <c r="K202" i="40"/>
  <c r="L202" i="40"/>
  <c r="M202" i="40"/>
  <c r="N202" i="40"/>
  <c r="O202" i="40"/>
  <c r="P202" i="40"/>
  <c r="Q202" i="40"/>
  <c r="J202" i="40"/>
  <c r="K194" i="40"/>
  <c r="K193" i="40" s="1"/>
  <c r="L194" i="40"/>
  <c r="M194" i="40"/>
  <c r="M193" i="40" s="1"/>
  <c r="N194" i="40"/>
  <c r="N193" i="40" s="1"/>
  <c r="O194" i="40"/>
  <c r="O193" i="40" s="1"/>
  <c r="P194" i="40"/>
  <c r="P193" i="40" s="1"/>
  <c r="Q194" i="40"/>
  <c r="Q193" i="40" s="1"/>
  <c r="J194" i="40"/>
  <c r="J193" i="40" s="1"/>
  <c r="K167" i="40"/>
  <c r="L167" i="40"/>
  <c r="M167" i="40"/>
  <c r="N167" i="40"/>
  <c r="O167" i="40"/>
  <c r="P167" i="40"/>
  <c r="Q167" i="40"/>
  <c r="J167" i="40"/>
  <c r="K160" i="40"/>
  <c r="L160" i="40"/>
  <c r="M160" i="40"/>
  <c r="N160" i="40"/>
  <c r="O160" i="40"/>
  <c r="P160" i="40"/>
  <c r="Q160" i="40"/>
  <c r="J160" i="40"/>
  <c r="K148" i="40"/>
  <c r="L148" i="40"/>
  <c r="M148" i="40"/>
  <c r="N148" i="40"/>
  <c r="O148" i="40"/>
  <c r="P148" i="40"/>
  <c r="Q148" i="40"/>
  <c r="J148" i="40"/>
  <c r="K143" i="40"/>
  <c r="K142" i="40" s="1"/>
  <c r="L143" i="40"/>
  <c r="M143" i="40"/>
  <c r="N143" i="40"/>
  <c r="O143" i="40"/>
  <c r="O142" i="40" s="1"/>
  <c r="P143" i="40"/>
  <c r="P142" i="40" s="1"/>
  <c r="Q143" i="40"/>
  <c r="Q142" i="40" s="1"/>
  <c r="J143" i="40"/>
  <c r="J142" i="40" s="1"/>
  <c r="K128" i="40"/>
  <c r="L128" i="40"/>
  <c r="M128" i="40"/>
  <c r="N128" i="40"/>
  <c r="O128" i="40"/>
  <c r="P128" i="40"/>
  <c r="Q128" i="40"/>
  <c r="J128" i="40"/>
  <c r="K111" i="40"/>
  <c r="L111" i="40"/>
  <c r="M111" i="40"/>
  <c r="M110" i="40" s="1"/>
  <c r="N111" i="40"/>
  <c r="N110" i="40" s="1"/>
  <c r="O111" i="40"/>
  <c r="O110" i="40" s="1"/>
  <c r="P111" i="40"/>
  <c r="P110" i="40" s="1"/>
  <c r="Q111" i="40"/>
  <c r="Q110" i="40" s="1"/>
  <c r="J111" i="40"/>
  <c r="K88" i="40"/>
  <c r="L88" i="40"/>
  <c r="M88" i="40"/>
  <c r="N88" i="40"/>
  <c r="O88" i="40"/>
  <c r="O87" i="40" s="1"/>
  <c r="P88" i="40"/>
  <c r="P87" i="40" s="1"/>
  <c r="Q88" i="40"/>
  <c r="Q87" i="40" s="1"/>
  <c r="J88" i="40"/>
  <c r="J87" i="40" s="1"/>
  <c r="K75" i="40"/>
  <c r="L75" i="40"/>
  <c r="M75" i="40"/>
  <c r="N75" i="40"/>
  <c r="O75" i="40"/>
  <c r="P75" i="40"/>
  <c r="Q75" i="40"/>
  <c r="J75" i="40"/>
  <c r="K60" i="40"/>
  <c r="L60" i="40"/>
  <c r="M60" i="40"/>
  <c r="M59" i="40" s="1"/>
  <c r="N60" i="40"/>
  <c r="N59" i="40" s="1"/>
  <c r="O60" i="40"/>
  <c r="P60" i="40"/>
  <c r="P59" i="40" s="1"/>
  <c r="Q60" i="40"/>
  <c r="Q59" i="40" s="1"/>
  <c r="J60" i="40"/>
  <c r="J59" i="40" s="1"/>
  <c r="K47" i="40"/>
  <c r="L47" i="40"/>
  <c r="M47" i="40"/>
  <c r="N47" i="40"/>
  <c r="O47" i="40"/>
  <c r="P47" i="40"/>
  <c r="Q47" i="40"/>
  <c r="J47" i="40"/>
  <c r="K28" i="40"/>
  <c r="L28" i="40"/>
  <c r="M28" i="40"/>
  <c r="N28" i="40"/>
  <c r="O28" i="40"/>
  <c r="P28" i="40"/>
  <c r="Q28" i="40"/>
  <c r="J28" i="40"/>
  <c r="K14" i="40"/>
  <c r="L14" i="40"/>
  <c r="M14" i="40"/>
  <c r="N14" i="40"/>
  <c r="O14" i="40"/>
  <c r="P14" i="40"/>
  <c r="Q14" i="40"/>
  <c r="J14" i="40"/>
  <c r="K9" i="40"/>
  <c r="L9" i="40"/>
  <c r="M9" i="40"/>
  <c r="M8" i="40" s="1"/>
  <c r="N9" i="40"/>
  <c r="N8" i="40" s="1"/>
  <c r="O9" i="40"/>
  <c r="O8" i="40" s="1"/>
  <c r="P9" i="40"/>
  <c r="P8" i="40" s="1"/>
  <c r="Q9" i="40"/>
  <c r="Q8" i="40" s="1"/>
  <c r="J9" i="40"/>
  <c r="J8" i="40" s="1"/>
  <c r="R253" i="40"/>
  <c r="R252" i="40"/>
  <c r="R251" i="40"/>
  <c r="R250" i="40"/>
  <c r="R249" i="40"/>
  <c r="R248" i="40"/>
  <c r="R203" i="40"/>
  <c r="R200" i="40"/>
  <c r="R199" i="40"/>
  <c r="R198" i="40"/>
  <c r="R197" i="40"/>
  <c r="R196" i="40"/>
  <c r="R195" i="40"/>
  <c r="R36" i="40"/>
  <c r="R35" i="40"/>
  <c r="R34" i="40"/>
  <c r="R33" i="40"/>
  <c r="R32" i="40"/>
  <c r="R170" i="40"/>
  <c r="R169" i="40"/>
  <c r="R168" i="40"/>
  <c r="R162" i="40"/>
  <c r="R149" i="40"/>
  <c r="R144" i="40"/>
  <c r="R131" i="40"/>
  <c r="R130" i="40"/>
  <c r="R129" i="40"/>
  <c r="R27" i="40"/>
  <c r="R26" i="40"/>
  <c r="R24" i="40"/>
  <c r="R23" i="40"/>
  <c r="R22" i="40"/>
  <c r="R112" i="40"/>
  <c r="R77" i="40"/>
  <c r="R76" i="40"/>
  <c r="R62" i="40"/>
  <c r="R61" i="40"/>
  <c r="R60" i="40" s="1"/>
  <c r="R48" i="40"/>
  <c r="R89" i="40"/>
  <c r="R246" i="40"/>
  <c r="R245" i="40"/>
  <c r="R244" i="40"/>
  <c r="R243" i="40"/>
  <c r="R31" i="40"/>
  <c r="R30" i="40"/>
  <c r="R19" i="40"/>
  <c r="R18" i="40"/>
  <c r="R29" i="40"/>
  <c r="R161" i="40"/>
  <c r="R15" i="40"/>
  <c r="R242" i="40"/>
  <c r="R241" i="40"/>
  <c r="R240" i="40"/>
  <c r="R239" i="40"/>
  <c r="R238" i="40"/>
  <c r="R12" i="40"/>
  <c r="R11" i="40"/>
  <c r="R10" i="40"/>
  <c r="R9" i="40" s="1"/>
  <c r="R236" i="40"/>
  <c r="R235" i="40"/>
  <c r="R234" i="40"/>
  <c r="Q233" i="40"/>
  <c r="P233" i="40"/>
  <c r="O233" i="40"/>
  <c r="N233" i="40"/>
  <c r="M233" i="40"/>
  <c r="L233" i="40"/>
  <c r="K233" i="40"/>
  <c r="J233" i="40"/>
  <c r="R232" i="40"/>
  <c r="R231" i="40"/>
  <c r="R230" i="40"/>
  <c r="Q229" i="40"/>
  <c r="P229" i="40"/>
  <c r="O229" i="40"/>
  <c r="N229" i="40"/>
  <c r="M229" i="40"/>
  <c r="L229" i="40"/>
  <c r="K229" i="40"/>
  <c r="J229" i="40"/>
  <c r="R228" i="40"/>
  <c r="R227" i="40"/>
  <c r="R226" i="40"/>
  <c r="Q225" i="40"/>
  <c r="P225" i="40"/>
  <c r="O225" i="40"/>
  <c r="N225" i="40"/>
  <c r="M225" i="40"/>
  <c r="L225" i="40"/>
  <c r="K225" i="40"/>
  <c r="J225" i="40"/>
  <c r="R224" i="40"/>
  <c r="R223" i="40"/>
  <c r="R222" i="40"/>
  <c r="Q221" i="40"/>
  <c r="P221" i="40"/>
  <c r="O221" i="40"/>
  <c r="N221" i="40"/>
  <c r="M221" i="40"/>
  <c r="L221" i="40"/>
  <c r="K221" i="40"/>
  <c r="J221" i="40"/>
  <c r="R219" i="40"/>
  <c r="R218" i="40"/>
  <c r="R217" i="40"/>
  <c r="R216" i="40"/>
  <c r="R215" i="40"/>
  <c r="Q214" i="40"/>
  <c r="Q213" i="40" s="1"/>
  <c r="P214" i="40"/>
  <c r="P213" i="40" s="1"/>
  <c r="O214" i="40"/>
  <c r="O213" i="40" s="1"/>
  <c r="N214" i="40"/>
  <c r="N213" i="40" s="1"/>
  <c r="M214" i="40"/>
  <c r="M213" i="40" s="1"/>
  <c r="L214" i="40"/>
  <c r="L213" i="40" s="1"/>
  <c r="K214" i="40"/>
  <c r="K213" i="40" s="1"/>
  <c r="J214" i="40"/>
  <c r="J213" i="40" s="1"/>
  <c r="R209" i="40"/>
  <c r="R208" i="40"/>
  <c r="R207" i="40"/>
  <c r="Q206" i="40"/>
  <c r="P206" i="40"/>
  <c r="O206" i="40"/>
  <c r="N206" i="40"/>
  <c r="M206" i="40"/>
  <c r="L206" i="40"/>
  <c r="K206" i="40"/>
  <c r="J206" i="40"/>
  <c r="R205" i="40"/>
  <c r="R204" i="40"/>
  <c r="L193" i="40"/>
  <c r="R189" i="40"/>
  <c r="R188" i="40"/>
  <c r="R187" i="40"/>
  <c r="Q186" i="40"/>
  <c r="Q185" i="40" s="1"/>
  <c r="P186" i="40"/>
  <c r="P185" i="40" s="1"/>
  <c r="O186" i="40"/>
  <c r="O185" i="40" s="1"/>
  <c r="N186" i="40"/>
  <c r="N185" i="40" s="1"/>
  <c r="M186" i="40"/>
  <c r="M185" i="40" s="1"/>
  <c r="L186" i="40"/>
  <c r="L185" i="40" s="1"/>
  <c r="K186" i="40"/>
  <c r="K185" i="40" s="1"/>
  <c r="J186" i="40"/>
  <c r="J185" i="40" s="1"/>
  <c r="R184" i="40"/>
  <c r="R183" i="40"/>
  <c r="R182" i="40"/>
  <c r="Q181" i="40"/>
  <c r="P181" i="40"/>
  <c r="O181" i="40"/>
  <c r="N181" i="40"/>
  <c r="M181" i="40"/>
  <c r="L181" i="40"/>
  <c r="K181" i="40"/>
  <c r="J181" i="40"/>
  <c r="R180" i="40"/>
  <c r="R179" i="40"/>
  <c r="R178" i="40"/>
  <c r="Q177" i="40"/>
  <c r="P177" i="40"/>
  <c r="O177" i="40"/>
  <c r="N177" i="40"/>
  <c r="M177" i="40"/>
  <c r="L177" i="40"/>
  <c r="K177" i="40"/>
  <c r="J177" i="40"/>
  <c r="R176" i="40"/>
  <c r="R175" i="40"/>
  <c r="R174" i="40"/>
  <c r="Q173" i="40"/>
  <c r="P173" i="40"/>
  <c r="O173" i="40"/>
  <c r="N173" i="40"/>
  <c r="M173" i="40"/>
  <c r="L173" i="40"/>
  <c r="K173" i="40"/>
  <c r="J173" i="40"/>
  <c r="R172" i="40"/>
  <c r="R171" i="40"/>
  <c r="R159" i="40"/>
  <c r="R158" i="40"/>
  <c r="R157" i="40"/>
  <c r="R156" i="40"/>
  <c r="R155" i="40"/>
  <c r="Q154" i="40"/>
  <c r="P154" i="40"/>
  <c r="O154" i="40"/>
  <c r="N154" i="40"/>
  <c r="M154" i="40"/>
  <c r="L154" i="40"/>
  <c r="K154" i="40"/>
  <c r="J154" i="40"/>
  <c r="R153" i="40"/>
  <c r="R152" i="40"/>
  <c r="R151" i="40"/>
  <c r="R150" i="40"/>
  <c r="R146" i="40"/>
  <c r="R145" i="40"/>
  <c r="N142" i="40"/>
  <c r="M142" i="40"/>
  <c r="L142" i="40"/>
  <c r="R138" i="40"/>
  <c r="R137" i="40"/>
  <c r="R136" i="40"/>
  <c r="Q135" i="40"/>
  <c r="Q134" i="40" s="1"/>
  <c r="P135" i="40"/>
  <c r="P134" i="40" s="1"/>
  <c r="O135" i="40"/>
  <c r="O134" i="40" s="1"/>
  <c r="N135" i="40"/>
  <c r="N134" i="40" s="1"/>
  <c r="M135" i="40"/>
  <c r="M134" i="40" s="1"/>
  <c r="L135" i="40"/>
  <c r="L134" i="40" s="1"/>
  <c r="K135" i="40"/>
  <c r="K134" i="40" s="1"/>
  <c r="J135" i="40"/>
  <c r="J134" i="40" s="1"/>
  <c r="R133" i="40"/>
  <c r="R132" i="40"/>
  <c r="R127" i="40"/>
  <c r="R126" i="40"/>
  <c r="R125" i="40"/>
  <c r="Q124" i="40"/>
  <c r="P124" i="40"/>
  <c r="O124" i="40"/>
  <c r="N124" i="40"/>
  <c r="M124" i="40"/>
  <c r="L124" i="40"/>
  <c r="K124" i="40"/>
  <c r="J124" i="40"/>
  <c r="R119" i="40"/>
  <c r="R118" i="40"/>
  <c r="R117" i="40"/>
  <c r="Q116" i="40"/>
  <c r="Q115" i="40" s="1"/>
  <c r="P116" i="40"/>
  <c r="P115" i="40" s="1"/>
  <c r="O116" i="40"/>
  <c r="O115" i="40" s="1"/>
  <c r="N116" i="40"/>
  <c r="N115" i="40" s="1"/>
  <c r="M116" i="40"/>
  <c r="M115" i="40" s="1"/>
  <c r="L116" i="40"/>
  <c r="L115" i="40" s="1"/>
  <c r="K116" i="40"/>
  <c r="K115" i="40" s="1"/>
  <c r="J116" i="40"/>
  <c r="J115" i="40" s="1"/>
  <c r="R114" i="40"/>
  <c r="R113" i="40"/>
  <c r="L110" i="40"/>
  <c r="K110" i="40"/>
  <c r="J110" i="40"/>
  <c r="R109" i="40"/>
  <c r="R108" i="40"/>
  <c r="R107" i="40"/>
  <c r="Q106" i="40"/>
  <c r="Q105" i="40" s="1"/>
  <c r="P106" i="40"/>
  <c r="P105" i="40" s="1"/>
  <c r="O106" i="40"/>
  <c r="O105" i="40" s="1"/>
  <c r="N106" i="40"/>
  <c r="N105" i="40" s="1"/>
  <c r="M106" i="40"/>
  <c r="M105" i="40" s="1"/>
  <c r="L106" i="40"/>
  <c r="L105" i="40" s="1"/>
  <c r="K106" i="40"/>
  <c r="K105" i="40" s="1"/>
  <c r="J106" i="40"/>
  <c r="J105" i="40" s="1"/>
  <c r="R101" i="40"/>
  <c r="R100" i="40"/>
  <c r="R99" i="40"/>
  <c r="R98" i="40"/>
  <c r="R97" i="40"/>
  <c r="R96" i="40"/>
  <c r="Q95" i="40"/>
  <c r="Q94" i="40" s="1"/>
  <c r="P95" i="40"/>
  <c r="P94" i="40" s="1"/>
  <c r="O95" i="40"/>
  <c r="O94" i="40" s="1"/>
  <c r="N95" i="40"/>
  <c r="N94" i="40" s="1"/>
  <c r="M95" i="40"/>
  <c r="M94" i="40" s="1"/>
  <c r="L95" i="40"/>
  <c r="L94" i="40" s="1"/>
  <c r="K95" i="40"/>
  <c r="K94" i="40" s="1"/>
  <c r="J95" i="40"/>
  <c r="J94" i="40" s="1"/>
  <c r="R93" i="40"/>
  <c r="R92" i="40"/>
  <c r="R91" i="40"/>
  <c r="R90" i="40"/>
  <c r="N87" i="40"/>
  <c r="M87" i="40"/>
  <c r="L87" i="40"/>
  <c r="K87" i="40"/>
  <c r="R83" i="40"/>
  <c r="R82" i="40"/>
  <c r="R81" i="40"/>
  <c r="Q80" i="40"/>
  <c r="P80" i="40"/>
  <c r="O80" i="40"/>
  <c r="N80" i="40"/>
  <c r="M80" i="40"/>
  <c r="L80" i="40"/>
  <c r="K80" i="40"/>
  <c r="J80" i="40"/>
  <c r="R79" i="40"/>
  <c r="R78" i="40"/>
  <c r="R73" i="40"/>
  <c r="R72" i="40"/>
  <c r="R71" i="40"/>
  <c r="Q70" i="40"/>
  <c r="Q69" i="40" s="1"/>
  <c r="P70" i="40"/>
  <c r="P69" i="40" s="1"/>
  <c r="O70" i="40"/>
  <c r="O69" i="40" s="1"/>
  <c r="N70" i="40"/>
  <c r="N69" i="40" s="1"/>
  <c r="M70" i="40"/>
  <c r="M69" i="40" s="1"/>
  <c r="L70" i="40"/>
  <c r="L69" i="40" s="1"/>
  <c r="K70" i="40"/>
  <c r="K69" i="40" s="1"/>
  <c r="J70" i="40"/>
  <c r="J69" i="40" s="1"/>
  <c r="R68" i="40"/>
  <c r="R67" i="40"/>
  <c r="R66" i="40"/>
  <c r="Q65" i="40"/>
  <c r="Q64" i="40" s="1"/>
  <c r="P65" i="40"/>
  <c r="P64" i="40" s="1"/>
  <c r="O65" i="40"/>
  <c r="O64" i="40" s="1"/>
  <c r="N65" i="40"/>
  <c r="N64" i="40" s="1"/>
  <c r="M65" i="40"/>
  <c r="M64" i="40" s="1"/>
  <c r="L65" i="40"/>
  <c r="L64" i="40" s="1"/>
  <c r="K65" i="40"/>
  <c r="K64" i="40" s="1"/>
  <c r="J65" i="40"/>
  <c r="J64" i="40" s="1"/>
  <c r="O59" i="40"/>
  <c r="L59" i="40"/>
  <c r="K59" i="40"/>
  <c r="R58" i="40"/>
  <c r="R57" i="40"/>
  <c r="R56" i="40"/>
  <c r="Q55" i="40"/>
  <c r="P55" i="40"/>
  <c r="O55" i="40"/>
  <c r="N55" i="40"/>
  <c r="M55" i="40"/>
  <c r="L55" i="40"/>
  <c r="K55" i="40"/>
  <c r="J55" i="40"/>
  <c r="R54" i="40"/>
  <c r="R53" i="40"/>
  <c r="R52" i="40"/>
  <c r="Q51" i="40"/>
  <c r="P51" i="40"/>
  <c r="O51" i="40"/>
  <c r="N51" i="40"/>
  <c r="M51" i="40"/>
  <c r="L51" i="40"/>
  <c r="K51" i="40"/>
  <c r="J51" i="40"/>
  <c r="R50" i="40"/>
  <c r="R49" i="40"/>
  <c r="R42" i="40"/>
  <c r="R41" i="40"/>
  <c r="R40" i="40"/>
  <c r="Q39" i="40"/>
  <c r="P39" i="40"/>
  <c r="O39" i="40"/>
  <c r="N39" i="40"/>
  <c r="M39" i="40"/>
  <c r="L39" i="40"/>
  <c r="K39" i="40"/>
  <c r="J39" i="40"/>
  <c r="R38" i="40"/>
  <c r="R37" i="40"/>
  <c r="L8" i="40"/>
  <c r="K8" i="40"/>
  <c r="R148" i="40" l="1"/>
  <c r="R75" i="40"/>
  <c r="R14" i="40"/>
  <c r="R160" i="40"/>
  <c r="R143" i="40"/>
  <c r="R128" i="40"/>
  <c r="R111" i="40"/>
  <c r="R110" i="40" s="1"/>
  <c r="R167" i="40"/>
  <c r="R28" i="40"/>
  <c r="R237" i="40"/>
  <c r="R88" i="40"/>
  <c r="R202" i="40"/>
  <c r="R47" i="40"/>
  <c r="R194" i="40"/>
  <c r="R193" i="40" s="1"/>
  <c r="P220" i="40"/>
  <c r="K104" i="40"/>
  <c r="K103" i="40" s="1"/>
  <c r="K102" i="40" s="1"/>
  <c r="O46" i="40"/>
  <c r="O45" i="40" s="1"/>
  <c r="L104" i="40"/>
  <c r="L103" i="40" s="1"/>
  <c r="L102" i="40" s="1"/>
  <c r="J201" i="40"/>
  <c r="J192" i="40" s="1"/>
  <c r="J191" i="40" s="1"/>
  <c r="J190" i="40" s="1"/>
  <c r="N147" i="40"/>
  <c r="N141" i="40" s="1"/>
  <c r="N140" i="40" s="1"/>
  <c r="N139" i="40" s="1"/>
  <c r="L74" i="40"/>
  <c r="L63" i="40" s="1"/>
  <c r="R39" i="40"/>
  <c r="J46" i="40"/>
  <c r="J45" i="40" s="1"/>
  <c r="R186" i="40"/>
  <c r="R185" i="40" s="1"/>
  <c r="O220" i="40"/>
  <c r="O212" i="40" s="1"/>
  <c r="O211" i="40" s="1"/>
  <c r="O210" i="40" s="1"/>
  <c r="R225" i="40"/>
  <c r="K201" i="40"/>
  <c r="K192" i="40" s="1"/>
  <c r="K191" i="40" s="1"/>
  <c r="K190" i="40" s="1"/>
  <c r="K13" i="40"/>
  <c r="K7" i="40" s="1"/>
  <c r="K6" i="40" s="1"/>
  <c r="K5" i="40" s="1"/>
  <c r="J147" i="40"/>
  <c r="J141" i="40" s="1"/>
  <c r="J140" i="40" s="1"/>
  <c r="J139" i="40" s="1"/>
  <c r="R116" i="40"/>
  <c r="R115" i="40" s="1"/>
  <c r="L123" i="40"/>
  <c r="L122" i="40" s="1"/>
  <c r="L121" i="40" s="1"/>
  <c r="L120" i="40" s="1"/>
  <c r="K46" i="40"/>
  <c r="K45" i="40" s="1"/>
  <c r="P166" i="40"/>
  <c r="P165" i="40" s="1"/>
  <c r="P164" i="40" s="1"/>
  <c r="P163" i="40" s="1"/>
  <c r="N201" i="40"/>
  <c r="N192" i="40" s="1"/>
  <c r="N191" i="40" s="1"/>
  <c r="N190" i="40" s="1"/>
  <c r="P123" i="40"/>
  <c r="P122" i="40" s="1"/>
  <c r="P121" i="40" s="1"/>
  <c r="P120" i="40" s="1"/>
  <c r="Q220" i="40"/>
  <c r="Q212" i="40" s="1"/>
  <c r="Q211" i="40" s="1"/>
  <c r="Q210" i="40" s="1"/>
  <c r="J220" i="40"/>
  <c r="J212" i="40" s="1"/>
  <c r="J211" i="40" s="1"/>
  <c r="J210" i="40" s="1"/>
  <c r="M46" i="40"/>
  <c r="M45" i="40" s="1"/>
  <c r="P74" i="40"/>
  <c r="P63" i="40" s="1"/>
  <c r="N220" i="40"/>
  <c r="N212" i="40" s="1"/>
  <c r="N211" i="40" s="1"/>
  <c r="N210" i="40" s="1"/>
  <c r="R106" i="40"/>
  <c r="R105" i="40" s="1"/>
  <c r="M86" i="40"/>
  <c r="M85" i="40" s="1"/>
  <c r="M84" i="40" s="1"/>
  <c r="L166" i="40"/>
  <c r="L165" i="40" s="1"/>
  <c r="L164" i="40" s="1"/>
  <c r="L163" i="40" s="1"/>
  <c r="J104" i="40"/>
  <c r="J103" i="40" s="1"/>
  <c r="J102" i="40" s="1"/>
  <c r="O104" i="40"/>
  <c r="O103" i="40" s="1"/>
  <c r="O102" i="40" s="1"/>
  <c r="P104" i="40"/>
  <c r="P103" i="40" s="1"/>
  <c r="P102" i="40" s="1"/>
  <c r="Q46" i="40"/>
  <c r="Q45" i="40" s="1"/>
  <c r="R59" i="40"/>
  <c r="R124" i="40"/>
  <c r="R173" i="40"/>
  <c r="M13" i="40"/>
  <c r="M7" i="40" s="1"/>
  <c r="M6" i="40" s="1"/>
  <c r="M5" i="40" s="1"/>
  <c r="Q13" i="40"/>
  <c r="Q7" i="40" s="1"/>
  <c r="Q6" i="40" s="1"/>
  <c r="Q5" i="40" s="1"/>
  <c r="J13" i="40"/>
  <c r="J7" i="40" s="1"/>
  <c r="J6" i="40" s="1"/>
  <c r="J5" i="40" s="1"/>
  <c r="N13" i="40"/>
  <c r="N7" i="40" s="1"/>
  <c r="N6" i="40" s="1"/>
  <c r="N5" i="40" s="1"/>
  <c r="O147" i="40"/>
  <c r="O141" i="40" s="1"/>
  <c r="O140" i="40" s="1"/>
  <c r="O139" i="40" s="1"/>
  <c r="R135" i="40"/>
  <c r="R134" i="40" s="1"/>
  <c r="R80" i="40"/>
  <c r="R51" i="40"/>
  <c r="R177" i="40"/>
  <c r="R70" i="40"/>
  <c r="R69" i="40" s="1"/>
  <c r="R142" i="40"/>
  <c r="P212" i="40"/>
  <c r="P211" i="40" s="1"/>
  <c r="P210" i="40" s="1"/>
  <c r="R221" i="40"/>
  <c r="N86" i="40"/>
  <c r="N85" i="40" s="1"/>
  <c r="N84" i="40" s="1"/>
  <c r="O86" i="40"/>
  <c r="O85" i="40" s="1"/>
  <c r="O84" i="40" s="1"/>
  <c r="M104" i="40"/>
  <c r="M103" i="40" s="1"/>
  <c r="M102" i="40" s="1"/>
  <c r="R154" i="40"/>
  <c r="R206" i="40"/>
  <c r="M147" i="40"/>
  <c r="M141" i="40" s="1"/>
  <c r="M140" i="40" s="1"/>
  <c r="M139" i="40" s="1"/>
  <c r="M166" i="40"/>
  <c r="M165" i="40" s="1"/>
  <c r="M164" i="40" s="1"/>
  <c r="M163" i="40" s="1"/>
  <c r="R65" i="40"/>
  <c r="R64" i="40" s="1"/>
  <c r="R95" i="40"/>
  <c r="R94" i="40" s="1"/>
  <c r="L13" i="40"/>
  <c r="L7" i="40" s="1"/>
  <c r="L6" i="40" s="1"/>
  <c r="L5" i="40" s="1"/>
  <c r="M74" i="40"/>
  <c r="M63" i="40" s="1"/>
  <c r="J74" i="40"/>
  <c r="J63" i="40" s="1"/>
  <c r="Q104" i="40"/>
  <c r="Q103" i="40" s="1"/>
  <c r="Q102" i="40" s="1"/>
  <c r="M123" i="40"/>
  <c r="M122" i="40" s="1"/>
  <c r="M121" i="40" s="1"/>
  <c r="M120" i="40" s="1"/>
  <c r="K166" i="40"/>
  <c r="K165" i="40" s="1"/>
  <c r="K164" i="40" s="1"/>
  <c r="K163" i="40" s="1"/>
  <c r="P201" i="40"/>
  <c r="P192" i="40" s="1"/>
  <c r="P191" i="40" s="1"/>
  <c r="P190" i="40" s="1"/>
  <c r="O13" i="40"/>
  <c r="O7" i="40" s="1"/>
  <c r="O6" i="40" s="1"/>
  <c r="O5" i="40" s="1"/>
  <c r="P147" i="40"/>
  <c r="P141" i="40" s="1"/>
  <c r="P140" i="40" s="1"/>
  <c r="P139" i="40" s="1"/>
  <c r="Q166" i="40"/>
  <c r="Q165" i="40" s="1"/>
  <c r="Q164" i="40" s="1"/>
  <c r="Q163" i="40" s="1"/>
  <c r="Q74" i="40"/>
  <c r="Q63" i="40" s="1"/>
  <c r="R87" i="40"/>
  <c r="N166" i="40"/>
  <c r="N165" i="40" s="1"/>
  <c r="N164" i="40" s="1"/>
  <c r="N163" i="40" s="1"/>
  <c r="R8" i="40"/>
  <c r="R55" i="40"/>
  <c r="N74" i="40"/>
  <c r="N63" i="40" s="1"/>
  <c r="K86" i="40"/>
  <c r="K85" i="40" s="1"/>
  <c r="K84" i="40" s="1"/>
  <c r="Q86" i="40"/>
  <c r="Q85" i="40" s="1"/>
  <c r="Q84" i="40" s="1"/>
  <c r="N123" i="40"/>
  <c r="N122" i="40" s="1"/>
  <c r="N121" i="40" s="1"/>
  <c r="N120" i="40" s="1"/>
  <c r="R181" i="40"/>
  <c r="L201" i="40"/>
  <c r="L192" i="40" s="1"/>
  <c r="L191" i="40" s="1"/>
  <c r="L190" i="40" s="1"/>
  <c r="R214" i="40"/>
  <c r="R213" i="40" s="1"/>
  <c r="Q123" i="40"/>
  <c r="Q122" i="40" s="1"/>
  <c r="Q121" i="40" s="1"/>
  <c r="Q120" i="40" s="1"/>
  <c r="J166" i="40"/>
  <c r="J165" i="40" s="1"/>
  <c r="J164" i="40" s="1"/>
  <c r="J163" i="40" s="1"/>
  <c r="O201" i="40"/>
  <c r="O192" i="40" s="1"/>
  <c r="O191" i="40" s="1"/>
  <c r="O190" i="40" s="1"/>
  <c r="N46" i="40"/>
  <c r="N45" i="40" s="1"/>
  <c r="O74" i="40"/>
  <c r="O63" i="40" s="1"/>
  <c r="L86" i="40"/>
  <c r="L85" i="40" s="1"/>
  <c r="L84" i="40" s="1"/>
  <c r="J86" i="40"/>
  <c r="J85" i="40" s="1"/>
  <c r="J84" i="40" s="1"/>
  <c r="O123" i="40"/>
  <c r="O122" i="40" s="1"/>
  <c r="O121" i="40" s="1"/>
  <c r="O120" i="40" s="1"/>
  <c r="Q147" i="40"/>
  <c r="Q141" i="40" s="1"/>
  <c r="Q140" i="40" s="1"/>
  <c r="Q139" i="40" s="1"/>
  <c r="M201" i="40"/>
  <c r="M192" i="40" s="1"/>
  <c r="M191" i="40" s="1"/>
  <c r="M190" i="40" s="1"/>
  <c r="L46" i="40"/>
  <c r="L45" i="40" s="1"/>
  <c r="L220" i="40"/>
  <c r="L212" i="40" s="1"/>
  <c r="L211" i="40" s="1"/>
  <c r="L210" i="40" s="1"/>
  <c r="M220" i="40"/>
  <c r="M212" i="40" s="1"/>
  <c r="M211" i="40" s="1"/>
  <c r="M210" i="40" s="1"/>
  <c r="O166" i="40"/>
  <c r="O165" i="40" s="1"/>
  <c r="O164" i="40" s="1"/>
  <c r="O163" i="40" s="1"/>
  <c r="Q201" i="40"/>
  <c r="Q192" i="40" s="1"/>
  <c r="Q191" i="40" s="1"/>
  <c r="Q190" i="40" s="1"/>
  <c r="K123" i="40"/>
  <c r="K122" i="40" s="1"/>
  <c r="K121" i="40" s="1"/>
  <c r="K120" i="40" s="1"/>
  <c r="K147" i="40"/>
  <c r="K141" i="40" s="1"/>
  <c r="K140" i="40" s="1"/>
  <c r="K139" i="40" s="1"/>
  <c r="R233" i="40"/>
  <c r="N104" i="40"/>
  <c r="N103" i="40" s="1"/>
  <c r="N102" i="40" s="1"/>
  <c r="K220" i="40"/>
  <c r="K212" i="40" s="1"/>
  <c r="K211" i="40" s="1"/>
  <c r="K210" i="40" s="1"/>
  <c r="P13" i="40"/>
  <c r="P7" i="40" s="1"/>
  <c r="P6" i="40" s="1"/>
  <c r="P5" i="40" s="1"/>
  <c r="P86" i="40"/>
  <c r="P85" i="40" s="1"/>
  <c r="P84" i="40" s="1"/>
  <c r="P46" i="40"/>
  <c r="P45" i="40" s="1"/>
  <c r="J123" i="40"/>
  <c r="J122" i="40" s="1"/>
  <c r="J121" i="40" s="1"/>
  <c r="J120" i="40" s="1"/>
  <c r="K74" i="40"/>
  <c r="K63" i="40" s="1"/>
  <c r="L147" i="40"/>
  <c r="L141" i="40" s="1"/>
  <c r="L140" i="40" s="1"/>
  <c r="L139" i="40" s="1"/>
  <c r="K44" i="40" l="1"/>
  <c r="K43" i="40" s="1"/>
  <c r="K4" i="40" s="1"/>
  <c r="J44" i="40"/>
  <c r="J43" i="40" s="1"/>
  <c r="J4" i="40" s="1"/>
  <c r="R166" i="40"/>
  <c r="R165" i="40" s="1"/>
  <c r="R164" i="40" s="1"/>
  <c r="R163" i="40" s="1"/>
  <c r="R104" i="40"/>
  <c r="R103" i="40" s="1"/>
  <c r="R102" i="40" s="1"/>
  <c r="R123" i="40"/>
  <c r="R122" i="40" s="1"/>
  <c r="R121" i="40" s="1"/>
  <c r="R120" i="40" s="1"/>
  <c r="R201" i="40"/>
  <c r="R192" i="40" s="1"/>
  <c r="R191" i="40" s="1"/>
  <c r="R190" i="40" s="1"/>
  <c r="R220" i="40"/>
  <c r="R212" i="40" s="1"/>
  <c r="R211" i="40" s="1"/>
  <c r="R210" i="40" s="1"/>
  <c r="O44" i="40"/>
  <c r="O43" i="40" s="1"/>
  <c r="O4" i="40" s="1"/>
  <c r="R13" i="40"/>
  <c r="R7" i="40" s="1"/>
  <c r="R6" i="40" s="1"/>
  <c r="R5" i="40" s="1"/>
  <c r="P44" i="40"/>
  <c r="P43" i="40" s="1"/>
  <c r="P4" i="40" s="1"/>
  <c r="M44" i="40"/>
  <c r="M43" i="40" s="1"/>
  <c r="M4" i="40" s="1"/>
  <c r="Q44" i="40"/>
  <c r="Q43" i="40" s="1"/>
  <c r="Q4" i="40" s="1"/>
  <c r="R74" i="40"/>
  <c r="R63" i="40" s="1"/>
  <c r="R46" i="40"/>
  <c r="R45" i="40" s="1"/>
  <c r="R147" i="40"/>
  <c r="R141" i="40" s="1"/>
  <c r="R140" i="40" s="1"/>
  <c r="R139" i="40" s="1"/>
  <c r="R86" i="40"/>
  <c r="R85" i="40" s="1"/>
  <c r="R84" i="40" s="1"/>
  <c r="N44" i="40"/>
  <c r="N43" i="40" s="1"/>
  <c r="N4" i="40" s="1"/>
  <c r="L44" i="40"/>
  <c r="L43" i="40" s="1"/>
  <c r="L4" i="40" s="1"/>
  <c r="R44" i="40" l="1"/>
  <c r="R43" i="40" s="1"/>
  <c r="R4" i="40" s="1"/>
  <c r="K209" i="39" l="1"/>
  <c r="L209" i="39"/>
  <c r="M209" i="39"/>
  <c r="N209" i="39"/>
  <c r="O209" i="39"/>
  <c r="P209" i="39"/>
  <c r="Q209" i="39"/>
  <c r="J209" i="39"/>
  <c r="K174" i="39"/>
  <c r="L174" i="39"/>
  <c r="M174" i="39"/>
  <c r="N174" i="39"/>
  <c r="O174" i="39"/>
  <c r="P174" i="39"/>
  <c r="Q174" i="39"/>
  <c r="J174" i="39"/>
  <c r="K144" i="39"/>
  <c r="L144" i="39"/>
  <c r="M144" i="39"/>
  <c r="N144" i="39"/>
  <c r="O144" i="39"/>
  <c r="P144" i="39"/>
  <c r="Q144" i="39"/>
  <c r="J144" i="39"/>
  <c r="K123" i="39"/>
  <c r="L123" i="39"/>
  <c r="M123" i="39"/>
  <c r="N123" i="39"/>
  <c r="O123" i="39"/>
  <c r="P123" i="39"/>
  <c r="Q123" i="39"/>
  <c r="J123" i="39"/>
  <c r="K86" i="39"/>
  <c r="L86" i="39"/>
  <c r="L85" i="39" s="1"/>
  <c r="M86" i="39"/>
  <c r="M85" i="39" s="1"/>
  <c r="N86" i="39"/>
  <c r="N85" i="39" s="1"/>
  <c r="O86" i="39"/>
  <c r="O85" i="39" s="1"/>
  <c r="P86" i="39"/>
  <c r="P85" i="39" s="1"/>
  <c r="Q86" i="39"/>
  <c r="Q85" i="39" s="1"/>
  <c r="J86" i="39"/>
  <c r="J85" i="39" s="1"/>
  <c r="K31" i="39"/>
  <c r="L31" i="39"/>
  <c r="M31" i="39"/>
  <c r="N31" i="39"/>
  <c r="O31" i="39"/>
  <c r="P31" i="39"/>
  <c r="Q31" i="39"/>
  <c r="J31" i="39"/>
  <c r="K12" i="39"/>
  <c r="L12" i="39"/>
  <c r="M12" i="39"/>
  <c r="N12" i="39"/>
  <c r="O12" i="39"/>
  <c r="P12" i="39"/>
  <c r="Q12" i="39"/>
  <c r="J12" i="39"/>
  <c r="K9" i="39"/>
  <c r="K8" i="39" s="1"/>
  <c r="L9" i="39"/>
  <c r="L8" i="39" s="1"/>
  <c r="M9" i="39"/>
  <c r="M8" i="39" s="1"/>
  <c r="N9" i="39"/>
  <c r="N8" i="39" s="1"/>
  <c r="O9" i="39"/>
  <c r="O8" i="39" s="1"/>
  <c r="P9" i="39"/>
  <c r="P8" i="39" s="1"/>
  <c r="Q9" i="39"/>
  <c r="Q8" i="39" s="1"/>
  <c r="J9" i="39"/>
  <c r="J8" i="39" s="1"/>
  <c r="R224" i="39"/>
  <c r="R223" i="39"/>
  <c r="R222" i="39"/>
  <c r="R221" i="39"/>
  <c r="R220" i="39"/>
  <c r="R219" i="39"/>
  <c r="R218" i="39"/>
  <c r="R217" i="39"/>
  <c r="R216" i="39"/>
  <c r="R215" i="39"/>
  <c r="R175" i="39"/>
  <c r="R172" i="39"/>
  <c r="R171" i="39"/>
  <c r="R210" i="39"/>
  <c r="R214" i="39"/>
  <c r="R145" i="39"/>
  <c r="R144" i="39" s="1"/>
  <c r="R127" i="39"/>
  <c r="R126" i="39"/>
  <c r="R125" i="39"/>
  <c r="R124" i="39"/>
  <c r="R104" i="39"/>
  <c r="R88" i="39"/>
  <c r="R87" i="39"/>
  <c r="R54" i="39"/>
  <c r="R32" i="39"/>
  <c r="R31" i="39" s="1"/>
  <c r="R18" i="39"/>
  <c r="R170" i="39"/>
  <c r="R17" i="39"/>
  <c r="R16" i="39"/>
  <c r="R15" i="39"/>
  <c r="R212" i="39"/>
  <c r="R169" i="39"/>
  <c r="R168" i="39"/>
  <c r="R10" i="39"/>
  <c r="R9" i="39" s="1"/>
  <c r="R14" i="39"/>
  <c r="R13" i="39"/>
  <c r="R213" i="39"/>
  <c r="R211" i="39"/>
  <c r="R208" i="39"/>
  <c r="R207" i="39"/>
  <c r="R206" i="39"/>
  <c r="Q205" i="39"/>
  <c r="P205" i="39"/>
  <c r="O205" i="39"/>
  <c r="N205" i="39"/>
  <c r="M205" i="39"/>
  <c r="L205" i="39"/>
  <c r="K205" i="39"/>
  <c r="J205" i="39"/>
  <c r="R204" i="39"/>
  <c r="R203" i="39"/>
  <c r="R202" i="39"/>
  <c r="Q201" i="39"/>
  <c r="P201" i="39"/>
  <c r="O201" i="39"/>
  <c r="N201" i="39"/>
  <c r="M201" i="39"/>
  <c r="L201" i="39"/>
  <c r="K201" i="39"/>
  <c r="J201" i="39"/>
  <c r="R200" i="39"/>
  <c r="R199" i="39"/>
  <c r="R198" i="39"/>
  <c r="Q197" i="39"/>
  <c r="P197" i="39"/>
  <c r="O197" i="39"/>
  <c r="N197" i="39"/>
  <c r="M197" i="39"/>
  <c r="L197" i="39"/>
  <c r="K197" i="39"/>
  <c r="J197" i="39"/>
  <c r="R196" i="39"/>
  <c r="R195" i="39"/>
  <c r="R194" i="39"/>
  <c r="Q193" i="39"/>
  <c r="P193" i="39"/>
  <c r="O193" i="39"/>
  <c r="N193" i="39"/>
  <c r="M193" i="39"/>
  <c r="L193" i="39"/>
  <c r="K193" i="39"/>
  <c r="J193" i="39"/>
  <c r="R191" i="39"/>
  <c r="R190" i="39"/>
  <c r="R189" i="39"/>
  <c r="R188" i="39"/>
  <c r="R187" i="39"/>
  <c r="Q186" i="39"/>
  <c r="Q185" i="39" s="1"/>
  <c r="P186" i="39"/>
  <c r="P185" i="39" s="1"/>
  <c r="O186" i="39"/>
  <c r="O185" i="39" s="1"/>
  <c r="N186" i="39"/>
  <c r="N185" i="39" s="1"/>
  <c r="M186" i="39"/>
  <c r="M185" i="39" s="1"/>
  <c r="L186" i="39"/>
  <c r="L185" i="39" s="1"/>
  <c r="K186" i="39"/>
  <c r="K185" i="39" s="1"/>
  <c r="J186" i="39"/>
  <c r="J185" i="39" s="1"/>
  <c r="R181" i="39"/>
  <c r="R180" i="39"/>
  <c r="R179" i="39"/>
  <c r="Q178" i="39"/>
  <c r="P178" i="39"/>
  <c r="O178" i="39"/>
  <c r="N178" i="39"/>
  <c r="M178" i="39"/>
  <c r="L178" i="39"/>
  <c r="K178" i="39"/>
  <c r="J178" i="39"/>
  <c r="R177" i="39"/>
  <c r="R176" i="39"/>
  <c r="Q167" i="39"/>
  <c r="Q166" i="39" s="1"/>
  <c r="P167" i="39"/>
  <c r="P166" i="39" s="1"/>
  <c r="O167" i="39"/>
  <c r="O166" i="39" s="1"/>
  <c r="N167" i="39"/>
  <c r="N166" i="39" s="1"/>
  <c r="M167" i="39"/>
  <c r="M166" i="39" s="1"/>
  <c r="L167" i="39"/>
  <c r="L166" i="39" s="1"/>
  <c r="K167" i="39"/>
  <c r="K166" i="39" s="1"/>
  <c r="J167" i="39"/>
  <c r="J166" i="39" s="1"/>
  <c r="R162" i="39"/>
  <c r="R161" i="39"/>
  <c r="R160" i="39"/>
  <c r="Q159" i="39"/>
  <c r="Q158" i="39" s="1"/>
  <c r="P159" i="39"/>
  <c r="P158" i="39" s="1"/>
  <c r="O159" i="39"/>
  <c r="O158" i="39" s="1"/>
  <c r="N159" i="39"/>
  <c r="N158" i="39" s="1"/>
  <c r="M159" i="39"/>
  <c r="M158" i="39" s="1"/>
  <c r="L159" i="39"/>
  <c r="L158" i="39" s="1"/>
  <c r="K159" i="39"/>
  <c r="K158" i="39" s="1"/>
  <c r="J159" i="39"/>
  <c r="J158" i="39" s="1"/>
  <c r="R157" i="39"/>
  <c r="R156" i="39"/>
  <c r="R155" i="39"/>
  <c r="Q154" i="39"/>
  <c r="P154" i="39"/>
  <c r="O154" i="39"/>
  <c r="N154" i="39"/>
  <c r="M154" i="39"/>
  <c r="L154" i="39"/>
  <c r="K154" i="39"/>
  <c r="J154" i="39"/>
  <c r="R153" i="39"/>
  <c r="R152" i="39"/>
  <c r="R151" i="39"/>
  <c r="Q150" i="39"/>
  <c r="P150" i="39"/>
  <c r="O150" i="39"/>
  <c r="N150" i="39"/>
  <c r="M150" i="39"/>
  <c r="L150" i="39"/>
  <c r="K150" i="39"/>
  <c r="J150" i="39"/>
  <c r="R149" i="39"/>
  <c r="R148" i="39"/>
  <c r="R147" i="39"/>
  <c r="Q146" i="39"/>
  <c r="P146" i="39"/>
  <c r="O146" i="39"/>
  <c r="N146" i="39"/>
  <c r="M146" i="39"/>
  <c r="L146" i="39"/>
  <c r="K146" i="39"/>
  <c r="J146" i="39"/>
  <c r="R139" i="39"/>
  <c r="R138" i="39"/>
  <c r="R137" i="39"/>
  <c r="R136" i="39"/>
  <c r="R135" i="39"/>
  <c r="Q134" i="39"/>
  <c r="P134" i="39"/>
  <c r="O134" i="39"/>
  <c r="N134" i="39"/>
  <c r="M134" i="39"/>
  <c r="L134" i="39"/>
  <c r="K134" i="39"/>
  <c r="J134" i="39"/>
  <c r="R133" i="39"/>
  <c r="R132" i="39"/>
  <c r="R131" i="39"/>
  <c r="R130" i="39"/>
  <c r="R129" i="39"/>
  <c r="Q128" i="39"/>
  <c r="P128" i="39"/>
  <c r="O128" i="39"/>
  <c r="N128" i="39"/>
  <c r="M128" i="39"/>
  <c r="L128" i="39"/>
  <c r="K128" i="39"/>
  <c r="J128" i="39"/>
  <c r="R121" i="39"/>
  <c r="R120" i="39"/>
  <c r="R119" i="39"/>
  <c r="Q118" i="39"/>
  <c r="Q117" i="39" s="1"/>
  <c r="P118" i="39"/>
  <c r="P117" i="39" s="1"/>
  <c r="O118" i="39"/>
  <c r="O117" i="39" s="1"/>
  <c r="N118" i="39"/>
  <c r="N117" i="39" s="1"/>
  <c r="M118" i="39"/>
  <c r="M117" i="39" s="1"/>
  <c r="L118" i="39"/>
  <c r="L117" i="39" s="1"/>
  <c r="K118" i="39"/>
  <c r="K117" i="39" s="1"/>
  <c r="J118" i="39"/>
  <c r="J117" i="39" s="1"/>
  <c r="R113" i="39"/>
  <c r="R112" i="39"/>
  <c r="R111" i="39"/>
  <c r="Q110" i="39"/>
  <c r="Q109" i="39" s="1"/>
  <c r="P110" i="39"/>
  <c r="P109" i="39" s="1"/>
  <c r="O110" i="39"/>
  <c r="O109" i="39" s="1"/>
  <c r="N110" i="39"/>
  <c r="N109" i="39" s="1"/>
  <c r="M110" i="39"/>
  <c r="M109" i="39" s="1"/>
  <c r="L110" i="39"/>
  <c r="L109" i="39" s="1"/>
  <c r="K110" i="39"/>
  <c r="K109" i="39" s="1"/>
  <c r="J110" i="39"/>
  <c r="J109" i="39" s="1"/>
  <c r="R108" i="39"/>
  <c r="R107" i="39"/>
  <c r="R106" i="39"/>
  <c r="Q105" i="39"/>
  <c r="P105" i="39"/>
  <c r="O105" i="39"/>
  <c r="N105" i="39"/>
  <c r="M105" i="39"/>
  <c r="L105" i="39"/>
  <c r="K105" i="39"/>
  <c r="J105" i="39"/>
  <c r="Q103" i="39"/>
  <c r="P103" i="39"/>
  <c r="O103" i="39"/>
  <c r="N103" i="39"/>
  <c r="M103" i="39"/>
  <c r="L103" i="39"/>
  <c r="K103" i="39"/>
  <c r="J103" i="39"/>
  <c r="R98" i="39"/>
  <c r="R97" i="39"/>
  <c r="R96" i="39"/>
  <c r="Q95" i="39"/>
  <c r="Q94" i="39" s="1"/>
  <c r="P95" i="39"/>
  <c r="P94" i="39" s="1"/>
  <c r="O95" i="39"/>
  <c r="O94" i="39" s="1"/>
  <c r="N95" i="39"/>
  <c r="N94" i="39" s="1"/>
  <c r="M95" i="39"/>
  <c r="M94" i="39" s="1"/>
  <c r="L95" i="39"/>
  <c r="L94" i="39" s="1"/>
  <c r="K95" i="39"/>
  <c r="K94" i="39" s="1"/>
  <c r="J95" i="39"/>
  <c r="J94" i="39" s="1"/>
  <c r="R93" i="39"/>
  <c r="R92" i="39"/>
  <c r="R91" i="39"/>
  <c r="Q90" i="39"/>
  <c r="Q89" i="39" s="1"/>
  <c r="P90" i="39"/>
  <c r="P89" i="39" s="1"/>
  <c r="O90" i="39"/>
  <c r="O89" i="39" s="1"/>
  <c r="N90" i="39"/>
  <c r="N89" i="39" s="1"/>
  <c r="M90" i="39"/>
  <c r="M89" i="39" s="1"/>
  <c r="L90" i="39"/>
  <c r="L89" i="39" s="1"/>
  <c r="K90" i="39"/>
  <c r="K89" i="39" s="1"/>
  <c r="J90" i="39"/>
  <c r="J89" i="39" s="1"/>
  <c r="K85" i="39"/>
  <c r="R81" i="39"/>
  <c r="R80" i="39"/>
  <c r="R79" i="39"/>
  <c r="R78" i="39"/>
  <c r="R77" i="39"/>
  <c r="R76" i="39"/>
  <c r="Q75" i="39"/>
  <c r="Q74" i="39" s="1"/>
  <c r="P75" i="39"/>
  <c r="P74" i="39" s="1"/>
  <c r="O75" i="39"/>
  <c r="O74" i="39" s="1"/>
  <c r="N75" i="39"/>
  <c r="N74" i="39" s="1"/>
  <c r="M75" i="39"/>
  <c r="M74" i="39" s="1"/>
  <c r="L75" i="39"/>
  <c r="L74" i="39" s="1"/>
  <c r="K75" i="39"/>
  <c r="K74" i="39" s="1"/>
  <c r="J75" i="39"/>
  <c r="J74" i="39" s="1"/>
  <c r="R73" i="39"/>
  <c r="R72" i="39"/>
  <c r="R71" i="39"/>
  <c r="R70" i="39"/>
  <c r="R69" i="39"/>
  <c r="Q68" i="39"/>
  <c r="Q67" i="39" s="1"/>
  <c r="P68" i="39"/>
  <c r="P67" i="39" s="1"/>
  <c r="O68" i="39"/>
  <c r="O67" i="39" s="1"/>
  <c r="N68" i="39"/>
  <c r="N67" i="39" s="1"/>
  <c r="M68" i="39"/>
  <c r="M67" i="39" s="1"/>
  <c r="L68" i="39"/>
  <c r="L67" i="39" s="1"/>
  <c r="K68" i="39"/>
  <c r="K67" i="39" s="1"/>
  <c r="J68" i="39"/>
  <c r="J67" i="39" s="1"/>
  <c r="R63" i="39"/>
  <c r="R62" i="39"/>
  <c r="R61" i="39"/>
  <c r="Q60" i="39"/>
  <c r="P60" i="39"/>
  <c r="O60" i="39"/>
  <c r="N60" i="39"/>
  <c r="M60" i="39"/>
  <c r="L60" i="39"/>
  <c r="K60" i="39"/>
  <c r="J60" i="39"/>
  <c r="R59" i="39"/>
  <c r="R58" i="39"/>
  <c r="R57" i="39"/>
  <c r="Q56" i="39"/>
  <c r="P56" i="39"/>
  <c r="O56" i="39"/>
  <c r="N56" i="39"/>
  <c r="M56" i="39"/>
  <c r="L56" i="39"/>
  <c r="K56" i="39"/>
  <c r="J56" i="39"/>
  <c r="Q53" i="39"/>
  <c r="Q52" i="39" s="1"/>
  <c r="P53" i="39"/>
  <c r="P52" i="39" s="1"/>
  <c r="O53" i="39"/>
  <c r="O52" i="39" s="1"/>
  <c r="N53" i="39"/>
  <c r="N52" i="39" s="1"/>
  <c r="M53" i="39"/>
  <c r="M52" i="39" s="1"/>
  <c r="L53" i="39"/>
  <c r="L52" i="39" s="1"/>
  <c r="K53" i="39"/>
  <c r="K52" i="39" s="1"/>
  <c r="J53" i="39"/>
  <c r="J52" i="39" s="1"/>
  <c r="R51" i="39"/>
  <c r="R50" i="39"/>
  <c r="R49" i="39"/>
  <c r="Q48" i="39"/>
  <c r="Q47" i="39" s="1"/>
  <c r="P48" i="39"/>
  <c r="P47" i="39" s="1"/>
  <c r="O48" i="39"/>
  <c r="O47" i="39" s="1"/>
  <c r="N48" i="39"/>
  <c r="N47" i="39" s="1"/>
  <c r="M48" i="39"/>
  <c r="M47" i="39" s="1"/>
  <c r="L48" i="39"/>
  <c r="L47" i="39" s="1"/>
  <c r="K48" i="39"/>
  <c r="K47" i="39" s="1"/>
  <c r="J48" i="39"/>
  <c r="J47" i="39" s="1"/>
  <c r="R45" i="39"/>
  <c r="R44" i="39"/>
  <c r="R43" i="39"/>
  <c r="Q42" i="39"/>
  <c r="Q41" i="39" s="1"/>
  <c r="P42" i="39"/>
  <c r="P41" i="39" s="1"/>
  <c r="O42" i="39"/>
  <c r="O41" i="39" s="1"/>
  <c r="N42" i="39"/>
  <c r="N41" i="39" s="1"/>
  <c r="M42" i="39"/>
  <c r="M41" i="39" s="1"/>
  <c r="L42" i="39"/>
  <c r="L41" i="39" s="1"/>
  <c r="K42" i="39"/>
  <c r="K41" i="39" s="1"/>
  <c r="J42" i="39"/>
  <c r="J41" i="39" s="1"/>
  <c r="R40" i="39"/>
  <c r="R39" i="39"/>
  <c r="R38" i="39"/>
  <c r="Q37" i="39"/>
  <c r="P37" i="39"/>
  <c r="O37" i="39"/>
  <c r="N37" i="39"/>
  <c r="M37" i="39"/>
  <c r="L37" i="39"/>
  <c r="K37" i="39"/>
  <c r="J37" i="39"/>
  <c r="R36" i="39"/>
  <c r="R35" i="39"/>
  <c r="R34" i="39"/>
  <c r="Q33" i="39"/>
  <c r="P33" i="39"/>
  <c r="O33" i="39"/>
  <c r="N33" i="39"/>
  <c r="M33" i="39"/>
  <c r="L33" i="39"/>
  <c r="K33" i="39"/>
  <c r="J33" i="39"/>
  <c r="R26" i="39"/>
  <c r="R25" i="39"/>
  <c r="R24" i="39"/>
  <c r="Q23" i="39"/>
  <c r="P23" i="39"/>
  <c r="O23" i="39"/>
  <c r="N23" i="39"/>
  <c r="M23" i="39"/>
  <c r="L23" i="39"/>
  <c r="K23" i="39"/>
  <c r="J23" i="39"/>
  <c r="R22" i="39"/>
  <c r="R21" i="39"/>
  <c r="R20" i="39"/>
  <c r="Q19" i="39"/>
  <c r="P19" i="39"/>
  <c r="O19" i="39"/>
  <c r="N19" i="39"/>
  <c r="M19" i="39"/>
  <c r="L19" i="39"/>
  <c r="K19" i="39"/>
  <c r="J19" i="39"/>
  <c r="R209" i="39" l="1"/>
  <c r="R174" i="39"/>
  <c r="R123" i="39"/>
  <c r="R86" i="39"/>
  <c r="R85" i="39" s="1"/>
  <c r="J11" i="39"/>
  <c r="J7" i="39" s="1"/>
  <c r="J6" i="39" s="1"/>
  <c r="J5" i="39" s="1"/>
  <c r="N11" i="39"/>
  <c r="N7" i="39" s="1"/>
  <c r="N6" i="39" s="1"/>
  <c r="N5" i="39" s="1"/>
  <c r="K11" i="39"/>
  <c r="K7" i="39" s="1"/>
  <c r="K6" i="39" s="1"/>
  <c r="K5" i="39" s="1"/>
  <c r="M11" i="39"/>
  <c r="M7" i="39" s="1"/>
  <c r="M6" i="39" s="1"/>
  <c r="M5" i="39" s="1"/>
  <c r="O11" i="39"/>
  <c r="O7" i="39" s="1"/>
  <c r="O6" i="39" s="1"/>
  <c r="O5" i="39" s="1"/>
  <c r="L11" i="39"/>
  <c r="L7" i="39" s="1"/>
  <c r="L6" i="39" s="1"/>
  <c r="L5" i="39" s="1"/>
  <c r="P173" i="39"/>
  <c r="P165" i="39" s="1"/>
  <c r="P164" i="39" s="1"/>
  <c r="P163" i="39" s="1"/>
  <c r="Q11" i="39"/>
  <c r="Q7" i="39" s="1"/>
  <c r="Q6" i="39" s="1"/>
  <c r="Q5" i="39" s="1"/>
  <c r="R12" i="39"/>
  <c r="P11" i="39"/>
  <c r="P7" i="39" s="1"/>
  <c r="P6" i="39" s="1"/>
  <c r="P5" i="39" s="1"/>
  <c r="J55" i="39"/>
  <c r="J46" i="39" s="1"/>
  <c r="K173" i="39"/>
  <c r="K165" i="39" s="1"/>
  <c r="K164" i="39" s="1"/>
  <c r="K163" i="39" s="1"/>
  <c r="L173" i="39"/>
  <c r="L165" i="39" s="1"/>
  <c r="L164" i="39" s="1"/>
  <c r="L163" i="39" s="1"/>
  <c r="K55" i="39"/>
  <c r="K46" i="39" s="1"/>
  <c r="P55" i="39"/>
  <c r="P46" i="39" s="1"/>
  <c r="Q55" i="39"/>
  <c r="Q46" i="39" s="1"/>
  <c r="M102" i="39"/>
  <c r="M101" i="39" s="1"/>
  <c r="M100" i="39" s="1"/>
  <c r="M99" i="39" s="1"/>
  <c r="N192" i="39"/>
  <c r="N184" i="39" s="1"/>
  <c r="N183" i="39" s="1"/>
  <c r="N182" i="39" s="1"/>
  <c r="J173" i="39"/>
  <c r="J165" i="39" s="1"/>
  <c r="J164" i="39" s="1"/>
  <c r="J163" i="39" s="1"/>
  <c r="O173" i="39"/>
  <c r="O165" i="39" s="1"/>
  <c r="O164" i="39" s="1"/>
  <c r="O163" i="39" s="1"/>
  <c r="Q102" i="39"/>
  <c r="Q101" i="39" s="1"/>
  <c r="Q100" i="39" s="1"/>
  <c r="Q99" i="39" s="1"/>
  <c r="L102" i="39"/>
  <c r="L101" i="39" s="1"/>
  <c r="L100" i="39" s="1"/>
  <c r="L99" i="39" s="1"/>
  <c r="L143" i="39"/>
  <c r="L142" i="39" s="1"/>
  <c r="L141" i="39" s="1"/>
  <c r="L140" i="39" s="1"/>
  <c r="K30" i="39"/>
  <c r="K29" i="39" s="1"/>
  <c r="L66" i="39"/>
  <c r="L65" i="39" s="1"/>
  <c r="L64" i="39" s="1"/>
  <c r="N143" i="39"/>
  <c r="N142" i="39" s="1"/>
  <c r="N141" i="39" s="1"/>
  <c r="N140" i="39" s="1"/>
  <c r="O192" i="39"/>
  <c r="O184" i="39" s="1"/>
  <c r="O183" i="39" s="1"/>
  <c r="O182" i="39" s="1"/>
  <c r="J66" i="39"/>
  <c r="J65" i="39" s="1"/>
  <c r="J64" i="39" s="1"/>
  <c r="K66" i="39"/>
  <c r="K65" i="39" s="1"/>
  <c r="K64" i="39" s="1"/>
  <c r="N102" i="39"/>
  <c r="N101" i="39" s="1"/>
  <c r="N100" i="39" s="1"/>
  <c r="N99" i="39" s="1"/>
  <c r="M55" i="39"/>
  <c r="M46" i="39" s="1"/>
  <c r="O102" i="39"/>
  <c r="O101" i="39" s="1"/>
  <c r="O100" i="39" s="1"/>
  <c r="O99" i="39" s="1"/>
  <c r="R159" i="39"/>
  <c r="R158" i="39" s="1"/>
  <c r="M173" i="39"/>
  <c r="M165" i="39" s="1"/>
  <c r="M164" i="39" s="1"/>
  <c r="M163" i="39" s="1"/>
  <c r="M192" i="39"/>
  <c r="M184" i="39" s="1"/>
  <c r="M183" i="39" s="1"/>
  <c r="M182" i="39" s="1"/>
  <c r="L55" i="39"/>
  <c r="L46" i="39" s="1"/>
  <c r="Q143" i="39"/>
  <c r="Q142" i="39" s="1"/>
  <c r="Q141" i="39" s="1"/>
  <c r="Q140" i="39" s="1"/>
  <c r="Q192" i="39"/>
  <c r="Q184" i="39" s="1"/>
  <c r="Q183" i="39" s="1"/>
  <c r="Q182" i="39" s="1"/>
  <c r="Q30" i="39"/>
  <c r="Q29" i="39" s="1"/>
  <c r="N55" i="39"/>
  <c r="N46" i="39" s="1"/>
  <c r="M66" i="39"/>
  <c r="M65" i="39" s="1"/>
  <c r="M64" i="39" s="1"/>
  <c r="N173" i="39"/>
  <c r="N165" i="39" s="1"/>
  <c r="N164" i="39" s="1"/>
  <c r="N163" i="39" s="1"/>
  <c r="N66" i="39"/>
  <c r="N65" i="39" s="1"/>
  <c r="N64" i="39" s="1"/>
  <c r="J122" i="39"/>
  <c r="J116" i="39" s="1"/>
  <c r="J115" i="39" s="1"/>
  <c r="J114" i="39" s="1"/>
  <c r="O143" i="39"/>
  <c r="O142" i="39" s="1"/>
  <c r="O141" i="39" s="1"/>
  <c r="O140" i="39" s="1"/>
  <c r="O66" i="39"/>
  <c r="O65" i="39" s="1"/>
  <c r="O64" i="39" s="1"/>
  <c r="M143" i="39"/>
  <c r="M142" i="39" s="1"/>
  <c r="M141" i="39" s="1"/>
  <c r="M140" i="39" s="1"/>
  <c r="J143" i="39"/>
  <c r="J142" i="39" s="1"/>
  <c r="J141" i="39" s="1"/>
  <c r="J140" i="39" s="1"/>
  <c r="P192" i="39"/>
  <c r="P184" i="39" s="1"/>
  <c r="P183" i="39" s="1"/>
  <c r="P182" i="39" s="1"/>
  <c r="R205" i="39"/>
  <c r="O84" i="39"/>
  <c r="O83" i="39" s="1"/>
  <c r="O82" i="39" s="1"/>
  <c r="R23" i="39"/>
  <c r="O30" i="39"/>
  <c r="O29" i="39" s="1"/>
  <c r="R105" i="39"/>
  <c r="R110" i="39"/>
  <c r="R109" i="39" s="1"/>
  <c r="M30" i="39"/>
  <c r="M29" i="39" s="1"/>
  <c r="N122" i="39"/>
  <c r="N116" i="39" s="1"/>
  <c r="N115" i="39" s="1"/>
  <c r="N114" i="39" s="1"/>
  <c r="N84" i="39"/>
  <c r="N83" i="39" s="1"/>
  <c r="N82" i="39" s="1"/>
  <c r="R8" i="39"/>
  <c r="N30" i="39"/>
  <c r="N29" i="39" s="1"/>
  <c r="O122" i="39"/>
  <c r="O116" i="39" s="1"/>
  <c r="O115" i="39" s="1"/>
  <c r="O114" i="39" s="1"/>
  <c r="J30" i="39"/>
  <c r="J29" i="39" s="1"/>
  <c r="P102" i="39"/>
  <c r="P101" i="39" s="1"/>
  <c r="P100" i="39" s="1"/>
  <c r="P99" i="39" s="1"/>
  <c r="K122" i="39"/>
  <c r="K116" i="39" s="1"/>
  <c r="K115" i="39" s="1"/>
  <c r="K114" i="39" s="1"/>
  <c r="Q66" i="39"/>
  <c r="Q65" i="39" s="1"/>
  <c r="Q64" i="39" s="1"/>
  <c r="Q122" i="39"/>
  <c r="Q116" i="39" s="1"/>
  <c r="Q115" i="39" s="1"/>
  <c r="Q114" i="39" s="1"/>
  <c r="L122" i="39"/>
  <c r="L116" i="39" s="1"/>
  <c r="L115" i="39" s="1"/>
  <c r="L114" i="39" s="1"/>
  <c r="K192" i="39"/>
  <c r="K184" i="39" s="1"/>
  <c r="K183" i="39" s="1"/>
  <c r="K182" i="39" s="1"/>
  <c r="J102" i="39"/>
  <c r="J101" i="39" s="1"/>
  <c r="J100" i="39" s="1"/>
  <c r="J99" i="39" s="1"/>
  <c r="R193" i="39"/>
  <c r="R197" i="39"/>
  <c r="P143" i="39"/>
  <c r="P142" i="39" s="1"/>
  <c r="P141" i="39" s="1"/>
  <c r="P140" i="39" s="1"/>
  <c r="P122" i="39"/>
  <c r="P116" i="39" s="1"/>
  <c r="P115" i="39" s="1"/>
  <c r="P114" i="39" s="1"/>
  <c r="L84" i="39"/>
  <c r="L83" i="39" s="1"/>
  <c r="L82" i="39" s="1"/>
  <c r="K84" i="39"/>
  <c r="K83" i="39" s="1"/>
  <c r="K82" i="39" s="1"/>
  <c r="P84" i="39"/>
  <c r="P83" i="39" s="1"/>
  <c r="P82" i="39" s="1"/>
  <c r="R53" i="39"/>
  <c r="R52" i="39" s="1"/>
  <c r="R154" i="39"/>
  <c r="R118" i="39"/>
  <c r="R117" i="39" s="1"/>
  <c r="R150" i="39"/>
  <c r="R167" i="39"/>
  <c r="R166" i="39" s="1"/>
  <c r="R90" i="39"/>
  <c r="R89" i="39" s="1"/>
  <c r="R42" i="39"/>
  <c r="R41" i="39" s="1"/>
  <c r="R56" i="39"/>
  <c r="R75" i="39"/>
  <c r="R74" i="39" s="1"/>
  <c r="R128" i="39"/>
  <c r="R48" i="39"/>
  <c r="R47" i="39" s="1"/>
  <c r="R60" i="39"/>
  <c r="R134" i="39"/>
  <c r="R37" i="39"/>
  <c r="R33" i="39"/>
  <c r="R178" i="39"/>
  <c r="R95" i="39"/>
  <c r="R94" i="39" s="1"/>
  <c r="Q84" i="39"/>
  <c r="Q83" i="39" s="1"/>
  <c r="Q82" i="39" s="1"/>
  <c r="L30" i="39"/>
  <c r="L29" i="39" s="1"/>
  <c r="P66" i="39"/>
  <c r="P65" i="39" s="1"/>
  <c r="P64" i="39" s="1"/>
  <c r="R19" i="39"/>
  <c r="R103" i="39"/>
  <c r="Q173" i="39"/>
  <c r="Q165" i="39" s="1"/>
  <c r="Q164" i="39" s="1"/>
  <c r="Q163" i="39" s="1"/>
  <c r="L192" i="39"/>
  <c r="L184" i="39" s="1"/>
  <c r="L183" i="39" s="1"/>
  <c r="L182" i="39" s="1"/>
  <c r="K102" i="39"/>
  <c r="K101" i="39" s="1"/>
  <c r="K100" i="39" s="1"/>
  <c r="K99" i="39" s="1"/>
  <c r="K143" i="39"/>
  <c r="K142" i="39" s="1"/>
  <c r="K141" i="39" s="1"/>
  <c r="K140" i="39" s="1"/>
  <c r="P30" i="39"/>
  <c r="P29" i="39" s="1"/>
  <c r="R68" i="39"/>
  <c r="R67" i="39" s="1"/>
  <c r="J192" i="39"/>
  <c r="J184" i="39" s="1"/>
  <c r="J183" i="39" s="1"/>
  <c r="J182" i="39" s="1"/>
  <c r="M84" i="39"/>
  <c r="M83" i="39" s="1"/>
  <c r="M82" i="39" s="1"/>
  <c r="O55" i="39"/>
  <c r="O46" i="39" s="1"/>
  <c r="J84" i="39"/>
  <c r="J83" i="39" s="1"/>
  <c r="J82" i="39" s="1"/>
  <c r="M122" i="39"/>
  <c r="M116" i="39" s="1"/>
  <c r="M115" i="39" s="1"/>
  <c r="M114" i="39" s="1"/>
  <c r="R146" i="39"/>
  <c r="R186" i="39"/>
  <c r="R185" i="39" s="1"/>
  <c r="R11" i="39" l="1"/>
  <c r="R7" i="39" s="1"/>
  <c r="R6" i="39" s="1"/>
  <c r="R5" i="39" s="1"/>
  <c r="P28" i="39"/>
  <c r="P27" i="39" s="1"/>
  <c r="P4" i="39" s="1"/>
  <c r="M28" i="39"/>
  <c r="M27" i="39" s="1"/>
  <c r="M4" i="39" s="1"/>
  <c r="Q28" i="39"/>
  <c r="Q27" i="39" s="1"/>
  <c r="Q4" i="39" s="1"/>
  <c r="K28" i="39"/>
  <c r="K27" i="39" s="1"/>
  <c r="K4" i="39" s="1"/>
  <c r="L28" i="39"/>
  <c r="L27" i="39" s="1"/>
  <c r="L4" i="39" s="1"/>
  <c r="R192" i="39"/>
  <c r="R184" i="39" s="1"/>
  <c r="R183" i="39" s="1"/>
  <c r="R182" i="39" s="1"/>
  <c r="O28" i="39"/>
  <c r="O27" i="39" s="1"/>
  <c r="O4" i="39" s="1"/>
  <c r="R102" i="39"/>
  <c r="R101" i="39" s="1"/>
  <c r="R100" i="39" s="1"/>
  <c r="R99" i="39" s="1"/>
  <c r="J28" i="39"/>
  <c r="J27" i="39" s="1"/>
  <c r="J4" i="39" s="1"/>
  <c r="N28" i="39"/>
  <c r="N27" i="39" s="1"/>
  <c r="N4" i="39" s="1"/>
  <c r="R30" i="39"/>
  <c r="R29" i="39" s="1"/>
  <c r="R143" i="39"/>
  <c r="R142" i="39" s="1"/>
  <c r="R141" i="39" s="1"/>
  <c r="R140" i="39" s="1"/>
  <c r="R55" i="39"/>
  <c r="R46" i="39" s="1"/>
  <c r="R84" i="39"/>
  <c r="R83" i="39" s="1"/>
  <c r="R82" i="39" s="1"/>
  <c r="R173" i="39"/>
  <c r="R165" i="39" s="1"/>
  <c r="R164" i="39" s="1"/>
  <c r="R163" i="39" s="1"/>
  <c r="R66" i="39"/>
  <c r="R65" i="39" s="1"/>
  <c r="R64" i="39" s="1"/>
  <c r="R122" i="39"/>
  <c r="R116" i="39" s="1"/>
  <c r="R115" i="39" s="1"/>
  <c r="R114" i="39" s="1"/>
  <c r="R28" i="39" l="1"/>
  <c r="R27" i="39" s="1"/>
  <c r="R4" i="39" s="1"/>
  <c r="J116" i="37" l="1"/>
  <c r="L116" i="37"/>
  <c r="M116" i="37"/>
  <c r="N116" i="37"/>
  <c r="O116" i="37"/>
  <c r="P116" i="37"/>
  <c r="Q116" i="37"/>
  <c r="J112" i="37"/>
  <c r="J103" i="37"/>
  <c r="L14" i="37"/>
  <c r="M14" i="37"/>
  <c r="N14" i="37"/>
  <c r="O14" i="37"/>
  <c r="P14" i="37"/>
  <c r="Q14" i="37"/>
  <c r="K14" i="37"/>
  <c r="J14" i="37"/>
  <c r="K116" i="37"/>
  <c r="J8" i="37" l="1"/>
  <c r="K8" i="37"/>
  <c r="L8" i="37"/>
  <c r="M8" i="37"/>
  <c r="N8" i="37"/>
  <c r="O8" i="37"/>
  <c r="P8" i="37"/>
  <c r="Q8" i="37"/>
  <c r="R51" i="37"/>
  <c r="R290" i="37"/>
  <c r="R289" i="37"/>
  <c r="R288" i="37"/>
  <c r="Q287" i="37"/>
  <c r="P287" i="37"/>
  <c r="O287" i="37"/>
  <c r="N287" i="37"/>
  <c r="M287" i="37"/>
  <c r="L287" i="37"/>
  <c r="K287" i="37"/>
  <c r="J287" i="37"/>
  <c r="R286" i="37"/>
  <c r="R285" i="37"/>
  <c r="R283" i="37" s="1"/>
  <c r="R282" i="37"/>
  <c r="R281" i="37"/>
  <c r="R280" i="37"/>
  <c r="Q279" i="37"/>
  <c r="Q274" i="37" s="1"/>
  <c r="P279" i="37"/>
  <c r="O279" i="37"/>
  <c r="N279" i="37"/>
  <c r="M279" i="37"/>
  <c r="M274" i="37" s="1"/>
  <c r="L279" i="37"/>
  <c r="L274" i="37" s="1"/>
  <c r="K279" i="37"/>
  <c r="K274" i="37" s="1"/>
  <c r="J279" i="37"/>
  <c r="R278" i="37"/>
  <c r="R277" i="37"/>
  <c r="R276" i="37"/>
  <c r="R273" i="37"/>
  <c r="R272" i="37"/>
  <c r="R271" i="37"/>
  <c r="R270" i="37"/>
  <c r="R269" i="37"/>
  <c r="Q267" i="37"/>
  <c r="P267" i="37"/>
  <c r="O267" i="37"/>
  <c r="N267" i="37"/>
  <c r="M267" i="37"/>
  <c r="L267" i="37"/>
  <c r="K267" i="37"/>
  <c r="J267" i="37"/>
  <c r="R263" i="37"/>
  <c r="R262" i="37"/>
  <c r="R261" i="37"/>
  <c r="Q260" i="37"/>
  <c r="P260" i="37"/>
  <c r="O260" i="37"/>
  <c r="N260" i="37"/>
  <c r="M260" i="37"/>
  <c r="L260" i="37"/>
  <c r="K260" i="37"/>
  <c r="J260" i="37"/>
  <c r="Q239" i="37"/>
  <c r="P239" i="37"/>
  <c r="O239" i="37"/>
  <c r="N239" i="37"/>
  <c r="M239" i="37"/>
  <c r="L239" i="37"/>
  <c r="K239" i="37"/>
  <c r="J239" i="37"/>
  <c r="R235" i="37"/>
  <c r="R234" i="37"/>
  <c r="R233" i="37"/>
  <c r="Q232" i="37"/>
  <c r="Q231" i="37" s="1"/>
  <c r="P232" i="37"/>
  <c r="P231" i="37" s="1"/>
  <c r="O232" i="37"/>
  <c r="O231" i="37" s="1"/>
  <c r="N232" i="37"/>
  <c r="N231" i="37" s="1"/>
  <c r="M232" i="37"/>
  <c r="M231" i="37" s="1"/>
  <c r="L232" i="37"/>
  <c r="L231" i="37" s="1"/>
  <c r="K232" i="37"/>
  <c r="K231" i="37" s="1"/>
  <c r="J232" i="37"/>
  <c r="J231" i="37" s="1"/>
  <c r="R230" i="37"/>
  <c r="R229" i="37"/>
  <c r="R228" i="37"/>
  <c r="Q227" i="37"/>
  <c r="P227" i="37"/>
  <c r="O227" i="37"/>
  <c r="N227" i="37"/>
  <c r="M227" i="37"/>
  <c r="L227" i="37"/>
  <c r="K227" i="37"/>
  <c r="J227" i="37"/>
  <c r="R226" i="37"/>
  <c r="R225" i="37"/>
  <c r="R224" i="37"/>
  <c r="Q223" i="37"/>
  <c r="P223" i="37"/>
  <c r="O223" i="37"/>
  <c r="N223" i="37"/>
  <c r="M223" i="37"/>
  <c r="L223" i="37"/>
  <c r="K223" i="37"/>
  <c r="J223" i="37"/>
  <c r="R222" i="37"/>
  <c r="R221" i="37"/>
  <c r="R210" i="37"/>
  <c r="R209" i="37"/>
  <c r="R208" i="37"/>
  <c r="R207" i="37"/>
  <c r="R206" i="37"/>
  <c r="Q205" i="37"/>
  <c r="P205" i="37"/>
  <c r="O205" i="37"/>
  <c r="N205" i="37"/>
  <c r="M205" i="37"/>
  <c r="L205" i="37"/>
  <c r="K205" i="37"/>
  <c r="J205" i="37"/>
  <c r="R204" i="37"/>
  <c r="R203" i="37"/>
  <c r="R202" i="37"/>
  <c r="R201" i="37"/>
  <c r="R200" i="37"/>
  <c r="Q199" i="37"/>
  <c r="P199" i="37"/>
  <c r="O199" i="37"/>
  <c r="N199" i="37"/>
  <c r="M199" i="37"/>
  <c r="L199" i="37"/>
  <c r="K199" i="37"/>
  <c r="J199" i="37"/>
  <c r="R198" i="37"/>
  <c r="R197" i="37"/>
  <c r="R196" i="37"/>
  <c r="R195" i="37"/>
  <c r="R194" i="37"/>
  <c r="Q193" i="37"/>
  <c r="P193" i="37"/>
  <c r="O193" i="37"/>
  <c r="N193" i="37"/>
  <c r="M193" i="37"/>
  <c r="L193" i="37"/>
  <c r="K193" i="37"/>
  <c r="J193" i="37"/>
  <c r="R191" i="37"/>
  <c r="R190" i="37"/>
  <c r="Q182" i="37"/>
  <c r="P182" i="37"/>
  <c r="O182" i="37"/>
  <c r="N182" i="37"/>
  <c r="M182" i="37"/>
  <c r="L182" i="37"/>
  <c r="K182" i="37"/>
  <c r="J182" i="37"/>
  <c r="R178" i="37"/>
  <c r="R177" i="37"/>
  <c r="R176" i="37"/>
  <c r="Q175" i="37"/>
  <c r="Q174" i="37" s="1"/>
  <c r="P175" i="37"/>
  <c r="P174" i="37" s="1"/>
  <c r="O175" i="37"/>
  <c r="O174" i="37" s="1"/>
  <c r="N175" i="37"/>
  <c r="N174" i="37" s="1"/>
  <c r="M175" i="37"/>
  <c r="M174" i="37" s="1"/>
  <c r="L175" i="37"/>
  <c r="L174" i="37" s="1"/>
  <c r="K175" i="37"/>
  <c r="K174" i="37" s="1"/>
  <c r="J175" i="37"/>
  <c r="J174" i="37" s="1"/>
  <c r="R173" i="37"/>
  <c r="R172" i="37"/>
  <c r="R171" i="37"/>
  <c r="Q170" i="37"/>
  <c r="P170" i="37"/>
  <c r="O170" i="37"/>
  <c r="N170" i="37"/>
  <c r="M170" i="37"/>
  <c r="L170" i="37"/>
  <c r="K170" i="37"/>
  <c r="J170" i="37"/>
  <c r="R169" i="37"/>
  <c r="R168" i="37"/>
  <c r="R160" i="37"/>
  <c r="R159" i="37"/>
  <c r="R158" i="37"/>
  <c r="Q157" i="37"/>
  <c r="Q156" i="37" s="1"/>
  <c r="P157" i="37"/>
  <c r="P156" i="37" s="1"/>
  <c r="O157" i="37"/>
  <c r="O156" i="37" s="1"/>
  <c r="N157" i="37"/>
  <c r="N156" i="37" s="1"/>
  <c r="M157" i="37"/>
  <c r="M156" i="37" s="1"/>
  <c r="L157" i="37"/>
  <c r="L156" i="37" s="1"/>
  <c r="K157" i="37"/>
  <c r="K156" i="37" s="1"/>
  <c r="J157" i="37"/>
  <c r="J156" i="37" s="1"/>
  <c r="Q151" i="37"/>
  <c r="P151" i="37"/>
  <c r="O151" i="37"/>
  <c r="N151" i="37"/>
  <c r="M151" i="37"/>
  <c r="L151" i="37"/>
  <c r="K151" i="37"/>
  <c r="J151" i="37"/>
  <c r="Q147" i="37"/>
  <c r="P147" i="37"/>
  <c r="O147" i="37"/>
  <c r="N147" i="37"/>
  <c r="M147" i="37"/>
  <c r="L147" i="37"/>
  <c r="K147" i="37"/>
  <c r="J147" i="37"/>
  <c r="R143" i="37"/>
  <c r="R142" i="37"/>
  <c r="R141" i="37"/>
  <c r="R140" i="37"/>
  <c r="R139" i="37"/>
  <c r="R138" i="37"/>
  <c r="Q137" i="37"/>
  <c r="Q136" i="37" s="1"/>
  <c r="P137" i="37"/>
  <c r="P136" i="37" s="1"/>
  <c r="O137" i="37"/>
  <c r="O136" i="37" s="1"/>
  <c r="N137" i="37"/>
  <c r="N136" i="37" s="1"/>
  <c r="M137" i="37"/>
  <c r="M136" i="37" s="1"/>
  <c r="L137" i="37"/>
  <c r="L136" i="37" s="1"/>
  <c r="K137" i="37"/>
  <c r="K136" i="37" s="1"/>
  <c r="J137" i="37"/>
  <c r="J136" i="37" s="1"/>
  <c r="R135" i="37"/>
  <c r="R134" i="37"/>
  <c r="R133" i="37"/>
  <c r="R132" i="37"/>
  <c r="Q129" i="37"/>
  <c r="P129" i="37"/>
  <c r="O129" i="37"/>
  <c r="N129" i="37"/>
  <c r="M129" i="37"/>
  <c r="L129" i="37"/>
  <c r="K129" i="37"/>
  <c r="J129" i="37"/>
  <c r="R125" i="37"/>
  <c r="R124" i="37"/>
  <c r="R123" i="37"/>
  <c r="Q122" i="37"/>
  <c r="P122" i="37"/>
  <c r="O122" i="37"/>
  <c r="N122" i="37"/>
  <c r="M122" i="37"/>
  <c r="L122" i="37"/>
  <c r="K122" i="37"/>
  <c r="J122" i="37"/>
  <c r="Q112" i="37"/>
  <c r="P112" i="37"/>
  <c r="O112" i="37"/>
  <c r="N112" i="37"/>
  <c r="M112" i="37"/>
  <c r="L112" i="37"/>
  <c r="K112" i="37"/>
  <c r="Q103" i="37"/>
  <c r="P103" i="37"/>
  <c r="O103" i="37"/>
  <c r="N103" i="37"/>
  <c r="M103" i="37"/>
  <c r="L103" i="37"/>
  <c r="K103" i="37"/>
  <c r="R96" i="37"/>
  <c r="R95" i="37"/>
  <c r="R94" i="37"/>
  <c r="Q93" i="37"/>
  <c r="P93" i="37"/>
  <c r="O93" i="37"/>
  <c r="N93" i="37"/>
  <c r="M93" i="37"/>
  <c r="L93" i="37"/>
  <c r="K93" i="37"/>
  <c r="J93" i="37"/>
  <c r="R92" i="37"/>
  <c r="R91" i="37"/>
  <c r="R90" i="37"/>
  <c r="Q89" i="37"/>
  <c r="P89" i="37"/>
  <c r="O89" i="37"/>
  <c r="N89" i="37"/>
  <c r="M89" i="37"/>
  <c r="L89" i="37"/>
  <c r="K89" i="37"/>
  <c r="J89" i="37"/>
  <c r="R84" i="37"/>
  <c r="R83" i="37"/>
  <c r="R82" i="37"/>
  <c r="Q81" i="37"/>
  <c r="P81" i="37"/>
  <c r="O81" i="37"/>
  <c r="N81" i="37"/>
  <c r="M81" i="37"/>
  <c r="L81" i="37"/>
  <c r="K81" i="37"/>
  <c r="J81" i="37"/>
  <c r="R80" i="37"/>
  <c r="R79" i="37"/>
  <c r="R78" i="37"/>
  <c r="R218" i="37" l="1"/>
  <c r="N274" i="37"/>
  <c r="N266" i="37" s="1"/>
  <c r="N265" i="37" s="1"/>
  <c r="N264" i="37" s="1"/>
  <c r="J274" i="37"/>
  <c r="R165" i="37"/>
  <c r="R183" i="37"/>
  <c r="R182" i="37" s="1"/>
  <c r="R130" i="37"/>
  <c r="R129" i="37" s="1"/>
  <c r="R275" i="37"/>
  <c r="O274" i="37"/>
  <c r="O266" i="37" s="1"/>
  <c r="O265" i="37" s="1"/>
  <c r="O264" i="37" s="1"/>
  <c r="P274" i="37"/>
  <c r="P266" i="37" s="1"/>
  <c r="P265" i="37" s="1"/>
  <c r="P264" i="37" s="1"/>
  <c r="R268" i="37"/>
  <c r="K88" i="37"/>
  <c r="K87" i="37" s="1"/>
  <c r="R116" i="37"/>
  <c r="R103" i="37"/>
  <c r="R14" i="37"/>
  <c r="R147" i="37"/>
  <c r="R112" i="37"/>
  <c r="R8" i="37"/>
  <c r="K7" i="37"/>
  <c r="K6" i="37" s="1"/>
  <c r="K5" i="37" s="1"/>
  <c r="L254" i="37"/>
  <c r="L238" i="37" s="1"/>
  <c r="L237" i="37" s="1"/>
  <c r="L236" i="37" s="1"/>
  <c r="P119" i="37"/>
  <c r="P111" i="37" s="1"/>
  <c r="J254" i="37"/>
  <c r="J238" i="37" s="1"/>
  <c r="J237" i="37" s="1"/>
  <c r="J236" i="37" s="1"/>
  <c r="J214" i="37"/>
  <c r="J213" i="37" s="1"/>
  <c r="J212" i="37" s="1"/>
  <c r="J211" i="37" s="1"/>
  <c r="O7" i="37"/>
  <c r="O6" i="37" s="1"/>
  <c r="O5" i="37" s="1"/>
  <c r="N164" i="37"/>
  <c r="N163" i="37" s="1"/>
  <c r="N162" i="37" s="1"/>
  <c r="N161" i="37" s="1"/>
  <c r="O88" i="37"/>
  <c r="O87" i="37" s="1"/>
  <c r="O254" i="37"/>
  <c r="O238" i="37" s="1"/>
  <c r="O237" i="37" s="1"/>
  <c r="O236" i="37" s="1"/>
  <c r="J88" i="37"/>
  <c r="J87" i="37" s="1"/>
  <c r="R151" i="37"/>
  <c r="R279" i="37"/>
  <c r="M164" i="37"/>
  <c r="M163" i="37" s="1"/>
  <c r="M162" i="37" s="1"/>
  <c r="M161" i="37" s="1"/>
  <c r="P214" i="37"/>
  <c r="P213" i="37" s="1"/>
  <c r="P212" i="37" s="1"/>
  <c r="P211" i="37" s="1"/>
  <c r="R239" i="37"/>
  <c r="L214" i="37"/>
  <c r="L213" i="37" s="1"/>
  <c r="L212" i="37" s="1"/>
  <c r="L211" i="37" s="1"/>
  <c r="N7" i="37"/>
  <c r="N6" i="37" s="1"/>
  <c r="N5" i="37" s="1"/>
  <c r="Q119" i="37"/>
  <c r="Q111" i="37" s="1"/>
  <c r="O192" i="37"/>
  <c r="O181" i="37" s="1"/>
  <c r="O180" i="37" s="1"/>
  <c r="O179" i="37" s="1"/>
  <c r="P128" i="37"/>
  <c r="P127" i="37" s="1"/>
  <c r="P126" i="37" s="1"/>
  <c r="N214" i="37"/>
  <c r="N213" i="37" s="1"/>
  <c r="N212" i="37" s="1"/>
  <c r="N211" i="37" s="1"/>
  <c r="M119" i="37"/>
  <c r="M111" i="37" s="1"/>
  <c r="P146" i="37"/>
  <c r="P145" i="37" s="1"/>
  <c r="P144" i="37" s="1"/>
  <c r="K266" i="37"/>
  <c r="K265" i="37" s="1"/>
  <c r="K264" i="37" s="1"/>
  <c r="R287" i="37"/>
  <c r="R175" i="37"/>
  <c r="R174" i="37" s="1"/>
  <c r="M7" i="37"/>
  <c r="M6" i="37" s="1"/>
  <c r="M5" i="37" s="1"/>
  <c r="R89" i="37"/>
  <c r="N119" i="37"/>
  <c r="N111" i="37" s="1"/>
  <c r="K254" i="37"/>
  <c r="K238" i="37" s="1"/>
  <c r="K237" i="37" s="1"/>
  <c r="K236" i="37" s="1"/>
  <c r="Q266" i="37"/>
  <c r="Q265" i="37" s="1"/>
  <c r="Q264" i="37" s="1"/>
  <c r="Q88" i="37"/>
  <c r="Q87" i="37" s="1"/>
  <c r="L164" i="37"/>
  <c r="L163" i="37" s="1"/>
  <c r="L162" i="37" s="1"/>
  <c r="L161" i="37" s="1"/>
  <c r="L128" i="37"/>
  <c r="L127" i="37" s="1"/>
  <c r="L126" i="37" s="1"/>
  <c r="N146" i="37"/>
  <c r="N145" i="37" s="1"/>
  <c r="N144" i="37" s="1"/>
  <c r="L266" i="37"/>
  <c r="L265" i="37" s="1"/>
  <c r="L264" i="37" s="1"/>
  <c r="Q7" i="37"/>
  <c r="Q6" i="37" s="1"/>
  <c r="Q5" i="37" s="1"/>
  <c r="J119" i="37"/>
  <c r="J111" i="37" s="1"/>
  <c r="Q128" i="37"/>
  <c r="Q127" i="37" s="1"/>
  <c r="Q126" i="37" s="1"/>
  <c r="J128" i="37"/>
  <c r="J127" i="37" s="1"/>
  <c r="J126" i="37" s="1"/>
  <c r="R193" i="37"/>
  <c r="J192" i="37"/>
  <c r="J181" i="37" s="1"/>
  <c r="J180" i="37" s="1"/>
  <c r="J179" i="37" s="1"/>
  <c r="R232" i="37"/>
  <c r="R231" i="37" s="1"/>
  <c r="K128" i="37"/>
  <c r="K127" i="37" s="1"/>
  <c r="K126" i="37" s="1"/>
  <c r="J164" i="37"/>
  <c r="J163" i="37" s="1"/>
  <c r="J162" i="37" s="1"/>
  <c r="J161" i="37" s="1"/>
  <c r="P192" i="37"/>
  <c r="P181" i="37" s="1"/>
  <c r="P180" i="37" s="1"/>
  <c r="P179" i="37" s="1"/>
  <c r="Q214" i="37"/>
  <c r="Q213" i="37" s="1"/>
  <c r="Q212" i="37" s="1"/>
  <c r="Q211" i="37" s="1"/>
  <c r="P254" i="37"/>
  <c r="P238" i="37" s="1"/>
  <c r="P237" i="37" s="1"/>
  <c r="P236" i="37" s="1"/>
  <c r="O146" i="37"/>
  <c r="O145" i="37" s="1"/>
  <c r="O144" i="37" s="1"/>
  <c r="N128" i="37"/>
  <c r="N127" i="37" s="1"/>
  <c r="N126" i="37" s="1"/>
  <c r="M128" i="37"/>
  <c r="M127" i="37" s="1"/>
  <c r="M126" i="37" s="1"/>
  <c r="J7" i="37"/>
  <c r="J6" i="37" s="1"/>
  <c r="J5" i="37" s="1"/>
  <c r="R81" i="37"/>
  <c r="N192" i="37"/>
  <c r="N181" i="37" s="1"/>
  <c r="N180" i="37" s="1"/>
  <c r="N179" i="37" s="1"/>
  <c r="R205" i="37"/>
  <c r="M214" i="37"/>
  <c r="M213" i="37" s="1"/>
  <c r="M212" i="37" s="1"/>
  <c r="M211" i="37" s="1"/>
  <c r="R223" i="37"/>
  <c r="L7" i="37"/>
  <c r="L6" i="37" s="1"/>
  <c r="L5" i="37" s="1"/>
  <c r="R93" i="37"/>
  <c r="R199" i="37"/>
  <c r="M254" i="37"/>
  <c r="M238" i="37" s="1"/>
  <c r="M237" i="37" s="1"/>
  <c r="M236" i="37" s="1"/>
  <c r="M266" i="37"/>
  <c r="M265" i="37" s="1"/>
  <c r="M264" i="37" s="1"/>
  <c r="Q146" i="37"/>
  <c r="Q145" i="37" s="1"/>
  <c r="Q144" i="37" s="1"/>
  <c r="K146" i="37"/>
  <c r="K145" i="37" s="1"/>
  <c r="K144" i="37" s="1"/>
  <c r="P164" i="37"/>
  <c r="P163" i="37" s="1"/>
  <c r="P162" i="37" s="1"/>
  <c r="P161" i="37" s="1"/>
  <c r="K192" i="37"/>
  <c r="K181" i="37" s="1"/>
  <c r="K180" i="37" s="1"/>
  <c r="K179" i="37" s="1"/>
  <c r="M88" i="37"/>
  <c r="M87" i="37" s="1"/>
  <c r="R137" i="37"/>
  <c r="R136" i="37" s="1"/>
  <c r="Q164" i="37"/>
  <c r="Q163" i="37" s="1"/>
  <c r="Q162" i="37" s="1"/>
  <c r="Q161" i="37" s="1"/>
  <c r="L192" i="37"/>
  <c r="L181" i="37" s="1"/>
  <c r="L180" i="37" s="1"/>
  <c r="L179" i="37" s="1"/>
  <c r="R227" i="37"/>
  <c r="R260" i="37"/>
  <c r="N88" i="37"/>
  <c r="N87" i="37" s="1"/>
  <c r="L119" i="37"/>
  <c r="L111" i="37" s="1"/>
  <c r="R170" i="37"/>
  <c r="R122" i="37"/>
  <c r="O128" i="37"/>
  <c r="O127" i="37" s="1"/>
  <c r="O126" i="37" s="1"/>
  <c r="N254" i="37"/>
  <c r="N238" i="37" s="1"/>
  <c r="N237" i="37" s="1"/>
  <c r="N236" i="37" s="1"/>
  <c r="M146" i="37"/>
  <c r="M145" i="37" s="1"/>
  <c r="M144" i="37" s="1"/>
  <c r="O164" i="37"/>
  <c r="O163" i="37" s="1"/>
  <c r="O162" i="37" s="1"/>
  <c r="O161" i="37" s="1"/>
  <c r="O214" i="37"/>
  <c r="O213" i="37" s="1"/>
  <c r="O212" i="37" s="1"/>
  <c r="O211" i="37" s="1"/>
  <c r="L88" i="37"/>
  <c r="L87" i="37" s="1"/>
  <c r="L146" i="37"/>
  <c r="L145" i="37" s="1"/>
  <c r="L144" i="37" s="1"/>
  <c r="R157" i="37"/>
  <c r="R156" i="37" s="1"/>
  <c r="K119" i="37"/>
  <c r="K111" i="37" s="1"/>
  <c r="Q192" i="37"/>
  <c r="Q181" i="37" s="1"/>
  <c r="Q180" i="37" s="1"/>
  <c r="Q179" i="37" s="1"/>
  <c r="Q254" i="37"/>
  <c r="Q238" i="37" s="1"/>
  <c r="Q237" i="37" s="1"/>
  <c r="Q236" i="37" s="1"/>
  <c r="K164" i="37"/>
  <c r="K163" i="37" s="1"/>
  <c r="K162" i="37" s="1"/>
  <c r="K161" i="37" s="1"/>
  <c r="K214" i="37"/>
  <c r="K213" i="37" s="1"/>
  <c r="K212" i="37" s="1"/>
  <c r="K211" i="37" s="1"/>
  <c r="J266" i="37"/>
  <c r="J265" i="37" s="1"/>
  <c r="J264" i="37" s="1"/>
  <c r="P7" i="37"/>
  <c r="P6" i="37" s="1"/>
  <c r="P5" i="37" s="1"/>
  <c r="P88" i="37"/>
  <c r="P87" i="37" s="1"/>
  <c r="O119" i="37"/>
  <c r="O111" i="37" s="1"/>
  <c r="J146" i="37"/>
  <c r="J145" i="37" s="1"/>
  <c r="J144" i="37" s="1"/>
  <c r="M192" i="37"/>
  <c r="M181" i="37" s="1"/>
  <c r="M180" i="37" s="1"/>
  <c r="M179" i="37" s="1"/>
  <c r="R267" i="37"/>
  <c r="R274" i="37" l="1"/>
  <c r="K86" i="37"/>
  <c r="K85" i="37" s="1"/>
  <c r="K4" i="37" s="1"/>
  <c r="N86" i="37"/>
  <c r="N85" i="37" s="1"/>
  <c r="N4" i="37" s="1"/>
  <c r="Q86" i="37"/>
  <c r="Q85" i="37" s="1"/>
  <c r="Q4" i="37" s="1"/>
  <c r="R266" i="37"/>
  <c r="R265" i="37" s="1"/>
  <c r="R264" i="37" s="1"/>
  <c r="P86" i="37"/>
  <c r="P85" i="37" s="1"/>
  <c r="P4" i="37" s="1"/>
  <c r="R7" i="37"/>
  <c r="R6" i="37" s="1"/>
  <c r="R5" i="37" s="1"/>
  <c r="R214" i="37"/>
  <c r="R213" i="37" s="1"/>
  <c r="R212" i="37" s="1"/>
  <c r="R211" i="37" s="1"/>
  <c r="M86" i="37"/>
  <c r="M85" i="37" s="1"/>
  <c r="M4" i="37" s="1"/>
  <c r="O86" i="37"/>
  <c r="O85" i="37" s="1"/>
  <c r="O4" i="37" s="1"/>
  <c r="L86" i="37"/>
  <c r="L85" i="37" s="1"/>
  <c r="L4" i="37" s="1"/>
  <c r="J86" i="37"/>
  <c r="J85" i="37" s="1"/>
  <c r="J4" i="37" s="1"/>
  <c r="R88" i="37"/>
  <c r="R87" i="37" s="1"/>
  <c r="R192" i="37"/>
  <c r="R181" i="37" s="1"/>
  <c r="R180" i="37" s="1"/>
  <c r="R179" i="37" s="1"/>
  <c r="R128" i="37"/>
  <c r="R127" i="37" s="1"/>
  <c r="R126" i="37" s="1"/>
  <c r="R146" i="37"/>
  <c r="R145" i="37" s="1"/>
  <c r="R144" i="37" s="1"/>
  <c r="R254" i="37"/>
  <c r="R238" i="37" s="1"/>
  <c r="R237" i="37" s="1"/>
  <c r="R236" i="37" s="1"/>
  <c r="R119" i="37"/>
  <c r="R111" i="37" s="1"/>
  <c r="R164" i="37"/>
  <c r="R163" i="37" s="1"/>
  <c r="R162" i="37" s="1"/>
  <c r="R161" i="37" s="1"/>
  <c r="R86" i="37" l="1"/>
  <c r="R85" i="37" s="1"/>
  <c r="R4" i="37" s="1"/>
  <c r="W4" i="37" l="1"/>
  <c r="Y4" i="37" s="1"/>
  <c r="T6" i="37" s="1"/>
  <c r="K230" i="35"/>
  <c r="L230" i="35"/>
  <c r="M230" i="35"/>
  <c r="N230" i="35"/>
  <c r="O230" i="35"/>
  <c r="P230" i="35"/>
  <c r="Q230" i="35"/>
  <c r="J230" i="35"/>
  <c r="M195" i="35"/>
  <c r="N195" i="35"/>
  <c r="O195" i="35"/>
  <c r="P195" i="35"/>
  <c r="Q195" i="35"/>
  <c r="J195" i="35"/>
  <c r="J190" i="35"/>
  <c r="J189" i="35" s="1"/>
  <c r="K182" i="35"/>
  <c r="K181" i="35" s="1"/>
  <c r="L182" i="35"/>
  <c r="M182" i="35"/>
  <c r="M181" i="35" s="1"/>
  <c r="N182" i="35"/>
  <c r="O182" i="35"/>
  <c r="O181" i="35" s="1"/>
  <c r="P182" i="35"/>
  <c r="P181" i="35" s="1"/>
  <c r="Q182" i="35"/>
  <c r="Q181" i="35" s="1"/>
  <c r="J182" i="35"/>
  <c r="J181" i="35" s="1"/>
  <c r="L165" i="35"/>
  <c r="M165" i="35"/>
  <c r="N165" i="35"/>
  <c r="O165" i="35"/>
  <c r="P165" i="35"/>
  <c r="Q165" i="35"/>
  <c r="J165" i="35"/>
  <c r="K68" i="35"/>
  <c r="K67" i="35" s="1"/>
  <c r="L68" i="35"/>
  <c r="M68" i="35"/>
  <c r="N68" i="35"/>
  <c r="O68" i="35"/>
  <c r="O67" i="35" s="1"/>
  <c r="P68" i="35"/>
  <c r="Q68" i="35"/>
  <c r="J68" i="35"/>
  <c r="J67" i="35" s="1"/>
  <c r="K63" i="35"/>
  <c r="K62" i="35" s="1"/>
  <c r="L63" i="35"/>
  <c r="M63" i="35"/>
  <c r="N63" i="35"/>
  <c r="O63" i="35"/>
  <c r="O62" i="35" s="1"/>
  <c r="P63" i="35"/>
  <c r="Q63" i="35"/>
  <c r="Q62" i="35" s="1"/>
  <c r="J63" i="35"/>
  <c r="J62" i="35" s="1"/>
  <c r="K14" i="35"/>
  <c r="M14" i="35"/>
  <c r="N14" i="35"/>
  <c r="O14" i="35"/>
  <c r="P14" i="35"/>
  <c r="Q14" i="35"/>
  <c r="J14" i="35"/>
  <c r="K9" i="35"/>
  <c r="K8" i="35" s="1"/>
  <c r="L9" i="35"/>
  <c r="M9" i="35"/>
  <c r="M8" i="35" s="1"/>
  <c r="N9" i="35"/>
  <c r="N8" i="35" s="1"/>
  <c r="O9" i="35"/>
  <c r="P9" i="35"/>
  <c r="P8" i="35" s="1"/>
  <c r="Q9" i="35"/>
  <c r="Q8" i="35" s="1"/>
  <c r="J9" i="35"/>
  <c r="R30" i="35"/>
  <c r="R29" i="35"/>
  <c r="R28" i="35"/>
  <c r="R27" i="35"/>
  <c r="R26" i="35"/>
  <c r="R25" i="35"/>
  <c r="R24" i="35"/>
  <c r="R23" i="35"/>
  <c r="R22" i="35"/>
  <c r="R21" i="35"/>
  <c r="R20" i="35"/>
  <c r="R19" i="35"/>
  <c r="R18" i="35"/>
  <c r="R17" i="35"/>
  <c r="R16" i="35"/>
  <c r="R235" i="35"/>
  <c r="R236" i="35"/>
  <c r="R237" i="35"/>
  <c r="R238" i="35"/>
  <c r="R239" i="35"/>
  <c r="R240" i="35"/>
  <c r="R241" i="35"/>
  <c r="L15" i="35"/>
  <c r="L14" i="35" s="1"/>
  <c r="L13" i="35" s="1"/>
  <c r="L196" i="35"/>
  <c r="L195" i="35" s="1"/>
  <c r="K196" i="35"/>
  <c r="K195" i="35" s="1"/>
  <c r="K166" i="35"/>
  <c r="K165" i="35" s="1"/>
  <c r="R71" i="35"/>
  <c r="R70" i="35"/>
  <c r="R69" i="35"/>
  <c r="R68" i="35" s="1"/>
  <c r="R234" i="35"/>
  <c r="R233" i="35"/>
  <c r="R232" i="35"/>
  <c r="R231" i="35"/>
  <c r="R229" i="35"/>
  <c r="R228" i="35"/>
  <c r="R227" i="35"/>
  <c r="Q226" i="35"/>
  <c r="P226" i="35"/>
  <c r="O226" i="35"/>
  <c r="N226" i="35"/>
  <c r="M226" i="35"/>
  <c r="L226" i="35"/>
  <c r="K226" i="35"/>
  <c r="J226" i="35"/>
  <c r="R225" i="35"/>
  <c r="R224" i="35"/>
  <c r="R223" i="35"/>
  <c r="Q222" i="35"/>
  <c r="P222" i="35"/>
  <c r="O222" i="35"/>
  <c r="N222" i="35"/>
  <c r="M222" i="35"/>
  <c r="L222" i="35"/>
  <c r="K222" i="35"/>
  <c r="J222" i="35"/>
  <c r="R221" i="35"/>
  <c r="R220" i="35"/>
  <c r="R219" i="35"/>
  <c r="Q218" i="35"/>
  <c r="P218" i="35"/>
  <c r="O218" i="35"/>
  <c r="N218" i="35"/>
  <c r="M218" i="35"/>
  <c r="L218" i="35"/>
  <c r="K218" i="35"/>
  <c r="J218" i="35"/>
  <c r="R217" i="35"/>
  <c r="R216" i="35"/>
  <c r="R215" i="35"/>
  <c r="Q214" i="35"/>
  <c r="P214" i="35"/>
  <c r="O214" i="35"/>
  <c r="N214" i="35"/>
  <c r="M214" i="35"/>
  <c r="L214" i="35"/>
  <c r="K214" i="35"/>
  <c r="J214" i="35"/>
  <c r="R212" i="35"/>
  <c r="R211" i="35"/>
  <c r="R210" i="35"/>
  <c r="R209" i="35"/>
  <c r="R208" i="35"/>
  <c r="Q207" i="35"/>
  <c r="Q206" i="35" s="1"/>
  <c r="P207" i="35"/>
  <c r="P206" i="35" s="1"/>
  <c r="O207" i="35"/>
  <c r="O206" i="35" s="1"/>
  <c r="N207" i="35"/>
  <c r="N206" i="35" s="1"/>
  <c r="M207" i="35"/>
  <c r="M206" i="35" s="1"/>
  <c r="L207" i="35"/>
  <c r="L206" i="35" s="1"/>
  <c r="K207" i="35"/>
  <c r="K206" i="35" s="1"/>
  <c r="J207" i="35"/>
  <c r="J206" i="35" s="1"/>
  <c r="R202" i="35"/>
  <c r="R201" i="35"/>
  <c r="R200" i="35"/>
  <c r="Q199" i="35"/>
  <c r="P199" i="35"/>
  <c r="O199" i="35"/>
  <c r="O194" i="35" s="1"/>
  <c r="N199" i="35"/>
  <c r="N194" i="35" s="1"/>
  <c r="M199" i="35"/>
  <c r="L199" i="35"/>
  <c r="K199" i="35"/>
  <c r="J199" i="35"/>
  <c r="J194" i="35" s="1"/>
  <c r="R198" i="35"/>
  <c r="R197" i="35"/>
  <c r="R193" i="35"/>
  <c r="R192" i="35"/>
  <c r="R191" i="35"/>
  <c r="Q190" i="35"/>
  <c r="Q189" i="35" s="1"/>
  <c r="P190" i="35"/>
  <c r="P189" i="35" s="1"/>
  <c r="O190" i="35"/>
  <c r="O189" i="35" s="1"/>
  <c r="N190" i="35"/>
  <c r="N189" i="35" s="1"/>
  <c r="M190" i="35"/>
  <c r="M189" i="35" s="1"/>
  <c r="L190" i="35"/>
  <c r="L189" i="35" s="1"/>
  <c r="K190" i="35"/>
  <c r="K189" i="35" s="1"/>
  <c r="R185" i="35"/>
  <c r="R184" i="35"/>
  <c r="R183" i="35"/>
  <c r="N181" i="35"/>
  <c r="L181" i="35"/>
  <c r="R180" i="35"/>
  <c r="R179" i="35"/>
  <c r="R178" i="35"/>
  <c r="Q177" i="35"/>
  <c r="P177" i="35"/>
  <c r="O177" i="35"/>
  <c r="N177" i="35"/>
  <c r="M177" i="35"/>
  <c r="L177" i="35"/>
  <c r="K177" i="35"/>
  <c r="J177" i="35"/>
  <c r="R176" i="35"/>
  <c r="R175" i="35"/>
  <c r="R174" i="35"/>
  <c r="Q173" i="35"/>
  <c r="P173" i="35"/>
  <c r="O173" i="35"/>
  <c r="N173" i="35"/>
  <c r="M173" i="35"/>
  <c r="L173" i="35"/>
  <c r="K173" i="35"/>
  <c r="J173" i="35"/>
  <c r="R172" i="35"/>
  <c r="R171" i="35"/>
  <c r="R170" i="35"/>
  <c r="R169" i="35" s="1"/>
  <c r="Q169" i="35"/>
  <c r="P169" i="35"/>
  <c r="O169" i="35"/>
  <c r="N169" i="35"/>
  <c r="M169" i="35"/>
  <c r="L169" i="35"/>
  <c r="K169" i="35"/>
  <c r="J169" i="35"/>
  <c r="R168" i="35"/>
  <c r="R167" i="35"/>
  <c r="R160" i="35"/>
  <c r="R159" i="35"/>
  <c r="R158" i="35"/>
  <c r="R157" i="35"/>
  <c r="R156" i="35"/>
  <c r="Q155" i="35"/>
  <c r="P155" i="35"/>
  <c r="O155" i="35"/>
  <c r="N155" i="35"/>
  <c r="M155" i="35"/>
  <c r="L155" i="35"/>
  <c r="K155" i="35"/>
  <c r="J155" i="35"/>
  <c r="R154" i="35"/>
  <c r="R153" i="35"/>
  <c r="R152" i="35"/>
  <c r="R151" i="35"/>
  <c r="R150" i="35"/>
  <c r="Q149" i="35"/>
  <c r="P149" i="35"/>
  <c r="O149" i="35"/>
  <c r="N149" i="35"/>
  <c r="M149" i="35"/>
  <c r="L149" i="35"/>
  <c r="K149" i="35"/>
  <c r="J149" i="35"/>
  <c r="R148" i="35"/>
  <c r="R147" i="35"/>
  <c r="R146" i="35"/>
  <c r="R145" i="35"/>
  <c r="R144" i="35"/>
  <c r="Q143" i="35"/>
  <c r="P143" i="35"/>
  <c r="O143" i="35"/>
  <c r="N143" i="35"/>
  <c r="M143" i="35"/>
  <c r="M142" i="35" s="1"/>
  <c r="L143" i="35"/>
  <c r="K143" i="35"/>
  <c r="K142" i="35" s="1"/>
  <c r="J143" i="35"/>
  <c r="R141" i="35"/>
  <c r="R140" i="35"/>
  <c r="R139" i="35"/>
  <c r="Q138" i="35"/>
  <c r="Q137" i="35" s="1"/>
  <c r="P138" i="35"/>
  <c r="P137" i="35" s="1"/>
  <c r="O138" i="35"/>
  <c r="O137" i="35" s="1"/>
  <c r="N138" i="35"/>
  <c r="N137" i="35" s="1"/>
  <c r="M138" i="35"/>
  <c r="M137" i="35" s="1"/>
  <c r="L138" i="35"/>
  <c r="L137" i="35" s="1"/>
  <c r="K138" i="35"/>
  <c r="K137" i="35" s="1"/>
  <c r="J138" i="35"/>
  <c r="J137" i="35" s="1"/>
  <c r="R133" i="35"/>
  <c r="R132" i="35"/>
  <c r="R131" i="35"/>
  <c r="Q130" i="35"/>
  <c r="Q129" i="35" s="1"/>
  <c r="P130" i="35"/>
  <c r="P129" i="35" s="1"/>
  <c r="O130" i="35"/>
  <c r="O129" i="35" s="1"/>
  <c r="N130" i="35"/>
  <c r="N129" i="35" s="1"/>
  <c r="M130" i="35"/>
  <c r="M129" i="35" s="1"/>
  <c r="L130" i="35"/>
  <c r="L129" i="35" s="1"/>
  <c r="K130" i="35"/>
  <c r="K129" i="35" s="1"/>
  <c r="J130" i="35"/>
  <c r="J129" i="35" s="1"/>
  <c r="R128" i="35"/>
  <c r="R127" i="35"/>
  <c r="R126" i="35"/>
  <c r="Q125" i="35"/>
  <c r="P125" i="35"/>
  <c r="O125" i="35"/>
  <c r="N125" i="35"/>
  <c r="M125" i="35"/>
  <c r="L125" i="35"/>
  <c r="K125" i="35"/>
  <c r="J125" i="35"/>
  <c r="R124" i="35"/>
  <c r="R123" i="35"/>
  <c r="R122" i="35"/>
  <c r="Q121" i="35"/>
  <c r="P121" i="35"/>
  <c r="O121" i="35"/>
  <c r="O120" i="35" s="1"/>
  <c r="N121" i="35"/>
  <c r="M121" i="35"/>
  <c r="M120" i="35" s="1"/>
  <c r="M119" i="35" s="1"/>
  <c r="M118" i="35" s="1"/>
  <c r="M117" i="35" s="1"/>
  <c r="L121" i="35"/>
  <c r="K121" i="35"/>
  <c r="J121" i="35"/>
  <c r="R116" i="35"/>
  <c r="R115" i="35"/>
  <c r="R114" i="35"/>
  <c r="Q113" i="35"/>
  <c r="Q112" i="35" s="1"/>
  <c r="P113" i="35"/>
  <c r="P112" i="35" s="1"/>
  <c r="O113" i="35"/>
  <c r="O112" i="35" s="1"/>
  <c r="N113" i="35"/>
  <c r="N112" i="35" s="1"/>
  <c r="M113" i="35"/>
  <c r="M112" i="35" s="1"/>
  <c r="L113" i="35"/>
  <c r="L112" i="35" s="1"/>
  <c r="K113" i="35"/>
  <c r="K112" i="35" s="1"/>
  <c r="J113" i="35"/>
  <c r="J112" i="35" s="1"/>
  <c r="R111" i="35"/>
  <c r="R110" i="35"/>
  <c r="R109" i="35"/>
  <c r="Q108" i="35"/>
  <c r="P108" i="35"/>
  <c r="P107" i="35" s="1"/>
  <c r="O108" i="35"/>
  <c r="O107" i="35" s="1"/>
  <c r="N108" i="35"/>
  <c r="N107" i="35" s="1"/>
  <c r="M108" i="35"/>
  <c r="M107" i="35" s="1"/>
  <c r="L108" i="35"/>
  <c r="L107" i="35" s="1"/>
  <c r="K108" i="35"/>
  <c r="K107" i="35" s="1"/>
  <c r="J108" i="35"/>
  <c r="Q107" i="35"/>
  <c r="J107" i="35"/>
  <c r="R106" i="35"/>
  <c r="R105" i="35"/>
  <c r="R104" i="35"/>
  <c r="Q103" i="35"/>
  <c r="Q102" i="35" s="1"/>
  <c r="P103" i="35"/>
  <c r="P102" i="35" s="1"/>
  <c r="O103" i="35"/>
  <c r="O102" i="35" s="1"/>
  <c r="N103" i="35"/>
  <c r="N102" i="35" s="1"/>
  <c r="M103" i="35"/>
  <c r="M102" i="35" s="1"/>
  <c r="L103" i="35"/>
  <c r="L102" i="35" s="1"/>
  <c r="K103" i="35"/>
  <c r="K102" i="35" s="1"/>
  <c r="J103" i="35"/>
  <c r="J102" i="35" s="1"/>
  <c r="R98" i="35"/>
  <c r="R97" i="35"/>
  <c r="R96" i="35"/>
  <c r="R95" i="35"/>
  <c r="R94" i="35"/>
  <c r="R93" i="35"/>
  <c r="Q92" i="35"/>
  <c r="Q91" i="35" s="1"/>
  <c r="P92" i="35"/>
  <c r="P91" i="35" s="1"/>
  <c r="O92" i="35"/>
  <c r="O91" i="35" s="1"/>
  <c r="N92" i="35"/>
  <c r="N91" i="35" s="1"/>
  <c r="M92" i="35"/>
  <c r="M91" i="35" s="1"/>
  <c r="L92" i="35"/>
  <c r="L91" i="35" s="1"/>
  <c r="K92" i="35"/>
  <c r="K91" i="35" s="1"/>
  <c r="J92" i="35"/>
  <c r="J91" i="35" s="1"/>
  <c r="R90" i="35"/>
  <c r="R89" i="35"/>
  <c r="R88" i="35"/>
  <c r="R87" i="35"/>
  <c r="R86" i="35"/>
  <c r="Q85" i="35"/>
  <c r="P85" i="35"/>
  <c r="P84" i="35" s="1"/>
  <c r="P83" i="35" s="1"/>
  <c r="P82" i="35" s="1"/>
  <c r="P81" i="35" s="1"/>
  <c r="O85" i="35"/>
  <c r="O84" i="35" s="1"/>
  <c r="N85" i="35"/>
  <c r="N84" i="35" s="1"/>
  <c r="M85" i="35"/>
  <c r="M84" i="35" s="1"/>
  <c r="L85" i="35"/>
  <c r="L84" i="35" s="1"/>
  <c r="K85" i="35"/>
  <c r="K84" i="35" s="1"/>
  <c r="J85" i="35"/>
  <c r="J84" i="35" s="1"/>
  <c r="Q84" i="35"/>
  <c r="R80" i="35"/>
  <c r="R79" i="35"/>
  <c r="R78" i="35"/>
  <c r="Q77" i="35"/>
  <c r="P77" i="35"/>
  <c r="O77" i="35"/>
  <c r="N77" i="35"/>
  <c r="M77" i="35"/>
  <c r="L77" i="35"/>
  <c r="K77" i="35"/>
  <c r="J77" i="35"/>
  <c r="R76" i="35"/>
  <c r="R75" i="35"/>
  <c r="R74" i="35"/>
  <c r="Q73" i="35"/>
  <c r="P73" i="35"/>
  <c r="O73" i="35"/>
  <c r="N73" i="35"/>
  <c r="M73" i="35"/>
  <c r="L73" i="35"/>
  <c r="K73" i="35"/>
  <c r="J73" i="35"/>
  <c r="Q67" i="35"/>
  <c r="P67" i="35"/>
  <c r="N67" i="35"/>
  <c r="M67" i="35"/>
  <c r="L67" i="35"/>
  <c r="R66" i="35"/>
  <c r="R65" i="35"/>
  <c r="R64" i="35"/>
  <c r="R63" i="35" s="1"/>
  <c r="P62" i="35"/>
  <c r="N62" i="35"/>
  <c r="M62" i="35"/>
  <c r="L62" i="35"/>
  <c r="R60" i="35"/>
  <c r="R59" i="35"/>
  <c r="R58" i="35"/>
  <c r="Q57" i="35"/>
  <c r="Q56" i="35" s="1"/>
  <c r="P57" i="35"/>
  <c r="P56" i="35" s="1"/>
  <c r="O57" i="35"/>
  <c r="O56" i="35" s="1"/>
  <c r="N57" i="35"/>
  <c r="N56" i="35" s="1"/>
  <c r="M57" i="35"/>
  <c r="M56" i="35" s="1"/>
  <c r="L57" i="35"/>
  <c r="L56" i="35" s="1"/>
  <c r="K57" i="35"/>
  <c r="K56" i="35" s="1"/>
  <c r="J57" i="35"/>
  <c r="J56" i="35" s="1"/>
  <c r="R55" i="35"/>
  <c r="R54" i="35"/>
  <c r="R53" i="35"/>
  <c r="Q52" i="35"/>
  <c r="P52" i="35"/>
  <c r="O52" i="35"/>
  <c r="N52" i="35"/>
  <c r="M52" i="35"/>
  <c r="L52" i="35"/>
  <c r="K52" i="35"/>
  <c r="J52" i="35"/>
  <c r="R51" i="35"/>
  <c r="R50" i="35"/>
  <c r="R49" i="35"/>
  <c r="Q48" i="35"/>
  <c r="P48" i="35"/>
  <c r="O48" i="35"/>
  <c r="N48" i="35"/>
  <c r="M48" i="35"/>
  <c r="L48" i="35"/>
  <c r="K48" i="35"/>
  <c r="J48" i="35"/>
  <c r="R47" i="35"/>
  <c r="R46" i="35"/>
  <c r="R45" i="35"/>
  <c r="Q44" i="35"/>
  <c r="P44" i="35"/>
  <c r="O44" i="35"/>
  <c r="N44" i="35"/>
  <c r="M44" i="35"/>
  <c r="L44" i="35"/>
  <c r="K44" i="35"/>
  <c r="J44" i="35"/>
  <c r="R39" i="35"/>
  <c r="R38" i="35"/>
  <c r="R37" i="35"/>
  <c r="Q36" i="35"/>
  <c r="P36" i="35"/>
  <c r="O36" i="35"/>
  <c r="N36" i="35"/>
  <c r="M36" i="35"/>
  <c r="L36" i="35"/>
  <c r="K36" i="35"/>
  <c r="J36" i="35"/>
  <c r="R35" i="35"/>
  <c r="R34" i="35"/>
  <c r="R33" i="35"/>
  <c r="Q32" i="35"/>
  <c r="P32" i="35"/>
  <c r="O32" i="35"/>
  <c r="O13" i="35" s="1"/>
  <c r="N32" i="35"/>
  <c r="M32" i="35"/>
  <c r="L32" i="35"/>
  <c r="K32" i="35"/>
  <c r="K13" i="35" s="1"/>
  <c r="J32" i="35"/>
  <c r="R31" i="35"/>
  <c r="M13" i="35"/>
  <c r="R12" i="35"/>
  <c r="R11" i="35"/>
  <c r="R10" i="35"/>
  <c r="O8" i="35"/>
  <c r="L8" i="35"/>
  <c r="J8" i="35"/>
  <c r="J164" i="35" l="1"/>
  <c r="R143" i="35"/>
  <c r="R9" i="35"/>
  <c r="O72" i="35"/>
  <c r="R130" i="35"/>
  <c r="R129" i="35" s="1"/>
  <c r="R32" i="35"/>
  <c r="R48" i="35"/>
  <c r="R138" i="35"/>
  <c r="R137" i="35" s="1"/>
  <c r="R226" i="35"/>
  <c r="R199" i="35"/>
  <c r="R194" i="35" s="1"/>
  <c r="R188" i="35" s="1"/>
  <c r="R187" i="35" s="1"/>
  <c r="R186" i="35" s="1"/>
  <c r="M83" i="35"/>
  <c r="M82" i="35" s="1"/>
  <c r="M81" i="35" s="1"/>
  <c r="P164" i="35"/>
  <c r="P163" i="35" s="1"/>
  <c r="P162" i="35" s="1"/>
  <c r="P161" i="35" s="1"/>
  <c r="M164" i="35"/>
  <c r="R177" i="35"/>
  <c r="R182" i="35"/>
  <c r="R196" i="35"/>
  <c r="R195" i="35" s="1"/>
  <c r="R218" i="35"/>
  <c r="R15" i="35"/>
  <c r="R14" i="35" s="1"/>
  <c r="L83" i="35"/>
  <c r="L82" i="35" s="1"/>
  <c r="L81" i="35" s="1"/>
  <c r="N72" i="35"/>
  <c r="N61" i="35" s="1"/>
  <c r="P101" i="35"/>
  <c r="P100" i="35" s="1"/>
  <c r="P99" i="35" s="1"/>
  <c r="L120" i="35"/>
  <c r="L119" i="35" s="1"/>
  <c r="L118" i="35" s="1"/>
  <c r="L117" i="35" s="1"/>
  <c r="J142" i="35"/>
  <c r="Q164" i="35"/>
  <c r="R230" i="35"/>
  <c r="P120" i="35"/>
  <c r="P119" i="35" s="1"/>
  <c r="P118" i="35" s="1"/>
  <c r="P117" i="35" s="1"/>
  <c r="R166" i="35"/>
  <c r="R165" i="35" s="1"/>
  <c r="R77" i="35"/>
  <c r="O142" i="35"/>
  <c r="P13" i="35"/>
  <c r="N142" i="35"/>
  <c r="N136" i="35" s="1"/>
  <c r="N135" i="35" s="1"/>
  <c r="N134" i="35" s="1"/>
  <c r="Q120" i="35"/>
  <c r="Q119" i="35" s="1"/>
  <c r="Q118" i="35" s="1"/>
  <c r="Q117" i="35" s="1"/>
  <c r="J119" i="35"/>
  <c r="J118" i="35" s="1"/>
  <c r="J117" i="35" s="1"/>
  <c r="K136" i="35"/>
  <c r="K135" i="35" s="1"/>
  <c r="K134" i="35" s="1"/>
  <c r="N13" i="35"/>
  <c r="N7" i="35" s="1"/>
  <c r="N6" i="35" s="1"/>
  <c r="N5" i="35" s="1"/>
  <c r="M72" i="35"/>
  <c r="M61" i="35" s="1"/>
  <c r="J120" i="35"/>
  <c r="P142" i="35"/>
  <c r="P136" i="35" s="1"/>
  <c r="P135" i="35" s="1"/>
  <c r="P134" i="35" s="1"/>
  <c r="R62" i="35"/>
  <c r="Q72" i="35"/>
  <c r="R103" i="35"/>
  <c r="R102" i="35" s="1"/>
  <c r="R190" i="35"/>
  <c r="R189" i="35" s="1"/>
  <c r="K194" i="35"/>
  <c r="K188" i="35" s="1"/>
  <c r="K187" i="35" s="1"/>
  <c r="K186" i="35" s="1"/>
  <c r="J72" i="35"/>
  <c r="J61" i="35" s="1"/>
  <c r="O119" i="35"/>
  <c r="O118" i="35" s="1"/>
  <c r="O117" i="35" s="1"/>
  <c r="L142" i="35"/>
  <c r="L136" i="35" s="1"/>
  <c r="L135" i="35" s="1"/>
  <c r="L134" i="35" s="1"/>
  <c r="O213" i="35"/>
  <c r="O205" i="35" s="1"/>
  <c r="O204" i="35" s="1"/>
  <c r="O203" i="35" s="1"/>
  <c r="Q194" i="35"/>
  <c r="Q188" i="35" s="1"/>
  <c r="Q187" i="35" s="1"/>
  <c r="Q186" i="35" s="1"/>
  <c r="L213" i="35"/>
  <c r="L205" i="35" s="1"/>
  <c r="L204" i="35" s="1"/>
  <c r="L203" i="35" s="1"/>
  <c r="R207" i="35"/>
  <c r="R206" i="35" s="1"/>
  <c r="J213" i="35"/>
  <c r="J205" i="35" s="1"/>
  <c r="J204" i="35" s="1"/>
  <c r="J203" i="35" s="1"/>
  <c r="Q213" i="35"/>
  <c r="Q205" i="35" s="1"/>
  <c r="Q204" i="35" s="1"/>
  <c r="Q203" i="35" s="1"/>
  <c r="R214" i="35"/>
  <c r="P213" i="35"/>
  <c r="P205" i="35" s="1"/>
  <c r="P204" i="35" s="1"/>
  <c r="P203" i="35" s="1"/>
  <c r="M213" i="35"/>
  <c r="M205" i="35" s="1"/>
  <c r="M204" i="35" s="1"/>
  <c r="M203" i="35" s="1"/>
  <c r="K213" i="35"/>
  <c r="K205" i="35" s="1"/>
  <c r="K204" i="35" s="1"/>
  <c r="K203" i="35" s="1"/>
  <c r="L194" i="35"/>
  <c r="L188" i="35" s="1"/>
  <c r="L187" i="35" s="1"/>
  <c r="L186" i="35" s="1"/>
  <c r="R181" i="35"/>
  <c r="J163" i="35"/>
  <c r="J162" i="35" s="1"/>
  <c r="J161" i="35" s="1"/>
  <c r="Q163" i="35"/>
  <c r="Q162" i="35" s="1"/>
  <c r="Q161" i="35" s="1"/>
  <c r="L164" i="35"/>
  <c r="L163" i="35" s="1"/>
  <c r="L162" i="35" s="1"/>
  <c r="L161" i="35" s="1"/>
  <c r="N164" i="35"/>
  <c r="N163" i="35" s="1"/>
  <c r="N162" i="35" s="1"/>
  <c r="N161" i="35" s="1"/>
  <c r="R173" i="35"/>
  <c r="M136" i="35"/>
  <c r="M135" i="35" s="1"/>
  <c r="M134" i="35" s="1"/>
  <c r="R155" i="35"/>
  <c r="O136" i="35"/>
  <c r="O135" i="35" s="1"/>
  <c r="O134" i="35" s="1"/>
  <c r="R149" i="35"/>
  <c r="Q142" i="35"/>
  <c r="Q136" i="35" s="1"/>
  <c r="Q135" i="35" s="1"/>
  <c r="Q134" i="35" s="1"/>
  <c r="R121" i="35"/>
  <c r="R120" i="35" s="1"/>
  <c r="R119" i="35" s="1"/>
  <c r="R118" i="35" s="1"/>
  <c r="R117" i="35" s="1"/>
  <c r="K120" i="35"/>
  <c r="K119" i="35" s="1"/>
  <c r="K118" i="35" s="1"/>
  <c r="K117" i="35" s="1"/>
  <c r="N120" i="35"/>
  <c r="N119" i="35" s="1"/>
  <c r="N118" i="35" s="1"/>
  <c r="N117" i="35" s="1"/>
  <c r="R125" i="35"/>
  <c r="N83" i="35"/>
  <c r="N82" i="35" s="1"/>
  <c r="N81" i="35" s="1"/>
  <c r="J83" i="35"/>
  <c r="J82" i="35" s="1"/>
  <c r="J81" i="35" s="1"/>
  <c r="R92" i="35"/>
  <c r="R91" i="35" s="1"/>
  <c r="Q83" i="35"/>
  <c r="Q82" i="35" s="1"/>
  <c r="Q81" i="35" s="1"/>
  <c r="R85" i="35"/>
  <c r="R84" i="35" s="1"/>
  <c r="O83" i="35"/>
  <c r="O82" i="35" s="1"/>
  <c r="O81" i="35" s="1"/>
  <c r="K72" i="35"/>
  <c r="K61" i="35" s="1"/>
  <c r="L72" i="35"/>
  <c r="L61" i="35" s="1"/>
  <c r="O43" i="35"/>
  <c r="O42" i="35" s="1"/>
  <c r="Q43" i="35"/>
  <c r="Q42" i="35" s="1"/>
  <c r="R36" i="35"/>
  <c r="Q13" i="35"/>
  <c r="Q7" i="35" s="1"/>
  <c r="Q6" i="35" s="1"/>
  <c r="Q5" i="35" s="1"/>
  <c r="R8" i="35"/>
  <c r="M7" i="35"/>
  <c r="M6" i="35" s="1"/>
  <c r="M5" i="35" s="1"/>
  <c r="O7" i="35"/>
  <c r="O6" i="35" s="1"/>
  <c r="O5" i="35" s="1"/>
  <c r="P7" i="35"/>
  <c r="P6" i="35" s="1"/>
  <c r="P5" i="35" s="1"/>
  <c r="J13" i="35"/>
  <c r="J7" i="35" s="1"/>
  <c r="J6" i="35" s="1"/>
  <c r="J5" i="35" s="1"/>
  <c r="K7" i="35"/>
  <c r="K6" i="35" s="1"/>
  <c r="K5" i="35" s="1"/>
  <c r="M194" i="35"/>
  <c r="M188" i="35" s="1"/>
  <c r="M187" i="35" s="1"/>
  <c r="M186" i="35" s="1"/>
  <c r="P194" i="35"/>
  <c r="P188" i="35" s="1"/>
  <c r="P187" i="35" s="1"/>
  <c r="P186" i="35" s="1"/>
  <c r="M163" i="35"/>
  <c r="M162" i="35" s="1"/>
  <c r="M161" i="35" s="1"/>
  <c r="O101" i="35"/>
  <c r="O100" i="35" s="1"/>
  <c r="O99" i="35" s="1"/>
  <c r="M101" i="35"/>
  <c r="M100" i="35" s="1"/>
  <c r="M99" i="35" s="1"/>
  <c r="N101" i="35"/>
  <c r="N100" i="35" s="1"/>
  <c r="N99" i="35" s="1"/>
  <c r="J101" i="35"/>
  <c r="J100" i="35" s="1"/>
  <c r="J99" i="35" s="1"/>
  <c r="L101" i="35"/>
  <c r="L100" i="35" s="1"/>
  <c r="L99" i="35" s="1"/>
  <c r="O61" i="35"/>
  <c r="L43" i="35"/>
  <c r="L42" i="35" s="1"/>
  <c r="N43" i="35"/>
  <c r="N42" i="35" s="1"/>
  <c r="J43" i="35"/>
  <c r="J42" i="35" s="1"/>
  <c r="K43" i="35"/>
  <c r="K42" i="35" s="1"/>
  <c r="L7" i="35"/>
  <c r="L6" i="35" s="1"/>
  <c r="L5" i="35" s="1"/>
  <c r="K164" i="35"/>
  <c r="K163" i="35" s="1"/>
  <c r="K162" i="35" s="1"/>
  <c r="K161" i="35" s="1"/>
  <c r="Q61" i="35"/>
  <c r="Q41" i="35" s="1"/>
  <c r="Q40" i="35" s="1"/>
  <c r="O164" i="35"/>
  <c r="O163" i="35" s="1"/>
  <c r="O162" i="35" s="1"/>
  <c r="O161" i="35" s="1"/>
  <c r="N213" i="35"/>
  <c r="N205" i="35" s="1"/>
  <c r="N204" i="35" s="1"/>
  <c r="N203" i="35" s="1"/>
  <c r="O188" i="35"/>
  <c r="O187" i="35" s="1"/>
  <c r="O186" i="35" s="1"/>
  <c r="R13" i="35"/>
  <c r="R52" i="35"/>
  <c r="P72" i="35"/>
  <c r="P61" i="35" s="1"/>
  <c r="M43" i="35"/>
  <c r="M42" i="35" s="1"/>
  <c r="J188" i="35"/>
  <c r="J187" i="35" s="1"/>
  <c r="J186" i="35" s="1"/>
  <c r="N188" i="35"/>
  <c r="N187" i="35" s="1"/>
  <c r="N186" i="35" s="1"/>
  <c r="Q101" i="35"/>
  <c r="Q100" i="35" s="1"/>
  <c r="Q99" i="35" s="1"/>
  <c r="P43" i="35"/>
  <c r="P42" i="35" s="1"/>
  <c r="R44" i="35"/>
  <c r="R57" i="35"/>
  <c r="R56" i="35" s="1"/>
  <c r="R67" i="35"/>
  <c r="R108" i="35"/>
  <c r="R107" i="35" s="1"/>
  <c r="J136" i="35"/>
  <c r="J135" i="35" s="1"/>
  <c r="J134" i="35" s="1"/>
  <c r="R73" i="35"/>
  <c r="K83" i="35"/>
  <c r="K82" i="35" s="1"/>
  <c r="K81" i="35" s="1"/>
  <c r="K101" i="35"/>
  <c r="K100" i="35" s="1"/>
  <c r="K99" i="35" s="1"/>
  <c r="R113" i="35"/>
  <c r="R112" i="35" s="1"/>
  <c r="R142" i="35" l="1"/>
  <c r="R136" i="35" s="1"/>
  <c r="R135" i="35" s="1"/>
  <c r="R134" i="35" s="1"/>
  <c r="R7" i="35"/>
  <c r="R6" i="35" s="1"/>
  <c r="R5" i="35" s="1"/>
  <c r="R101" i="35"/>
  <c r="R100" i="35" s="1"/>
  <c r="R99" i="35" s="1"/>
  <c r="R83" i="35"/>
  <c r="R82" i="35" s="1"/>
  <c r="R81" i="35" s="1"/>
  <c r="R72" i="35"/>
  <c r="R61" i="35" s="1"/>
  <c r="R213" i="35"/>
  <c r="O41" i="35"/>
  <c r="O40" i="35" s="1"/>
  <c r="R164" i="35"/>
  <c r="R163" i="35" s="1"/>
  <c r="R162" i="35" s="1"/>
  <c r="R161" i="35" s="1"/>
  <c r="R43" i="35"/>
  <c r="R42" i="35" s="1"/>
  <c r="Q4" i="35"/>
  <c r="R205" i="35"/>
  <c r="R204" i="35" s="1"/>
  <c r="R203" i="35" s="1"/>
  <c r="O4" i="35"/>
  <c r="J41" i="35"/>
  <c r="J40" i="35" s="1"/>
  <c r="J4" i="35" s="1"/>
  <c r="N41" i="35"/>
  <c r="N40" i="35" s="1"/>
  <c r="N4" i="35" s="1"/>
  <c r="L41" i="35"/>
  <c r="L40" i="35" s="1"/>
  <c r="L4" i="35" s="1"/>
  <c r="M41" i="35"/>
  <c r="M40" i="35" s="1"/>
  <c r="M4" i="35" s="1"/>
  <c r="K41" i="35"/>
  <c r="K40" i="35" s="1"/>
  <c r="K4" i="35" s="1"/>
  <c r="P41" i="35"/>
  <c r="P40" i="35" s="1"/>
  <c r="P4" i="35" s="1"/>
  <c r="R41" i="35" l="1"/>
  <c r="R40" i="35" s="1"/>
  <c r="R4" i="35" s="1"/>
  <c r="K316" i="34" l="1"/>
  <c r="L316" i="34"/>
  <c r="N316" i="34"/>
  <c r="O316" i="34"/>
  <c r="P316" i="34"/>
  <c r="Q316" i="34"/>
  <c r="J316" i="34"/>
  <c r="K294" i="34"/>
  <c r="L294" i="34"/>
  <c r="M294" i="34"/>
  <c r="N294" i="34"/>
  <c r="O294" i="34"/>
  <c r="P294" i="34"/>
  <c r="Q294" i="34"/>
  <c r="J294" i="34"/>
  <c r="K269" i="34"/>
  <c r="L269" i="34"/>
  <c r="M269" i="34"/>
  <c r="N269" i="34"/>
  <c r="O269" i="34"/>
  <c r="P269" i="34"/>
  <c r="Q269" i="34"/>
  <c r="J269" i="34"/>
  <c r="K9" i="34"/>
  <c r="L9" i="34"/>
  <c r="M9" i="34"/>
  <c r="N9" i="34"/>
  <c r="O9" i="34"/>
  <c r="P9" i="34"/>
  <c r="Q9" i="34"/>
  <c r="J9" i="34"/>
  <c r="K14" i="34"/>
  <c r="L14" i="34"/>
  <c r="M14" i="34"/>
  <c r="N14" i="34"/>
  <c r="O14" i="34"/>
  <c r="P14" i="34"/>
  <c r="Q14" i="34"/>
  <c r="J14" i="34"/>
  <c r="K61" i="34"/>
  <c r="L61" i="34"/>
  <c r="M61" i="34"/>
  <c r="N61" i="34"/>
  <c r="O61" i="34"/>
  <c r="P61" i="34"/>
  <c r="Q61" i="34"/>
  <c r="J61" i="34"/>
  <c r="K93" i="34"/>
  <c r="L93" i="34"/>
  <c r="M93" i="34"/>
  <c r="N93" i="34"/>
  <c r="O93" i="34"/>
  <c r="P93" i="34"/>
  <c r="Q93" i="34"/>
  <c r="J93" i="34"/>
  <c r="K116" i="34"/>
  <c r="L116" i="34"/>
  <c r="M116" i="34"/>
  <c r="N116" i="34"/>
  <c r="O116" i="34"/>
  <c r="P116" i="34"/>
  <c r="Q116" i="34"/>
  <c r="J116" i="34"/>
  <c r="K136" i="34"/>
  <c r="L136" i="34"/>
  <c r="M136" i="34"/>
  <c r="N136" i="34"/>
  <c r="O136" i="34"/>
  <c r="P136" i="34"/>
  <c r="Q136" i="34"/>
  <c r="J136" i="34"/>
  <c r="K144" i="34"/>
  <c r="L144" i="34"/>
  <c r="M144" i="34"/>
  <c r="N144" i="34"/>
  <c r="O144" i="34"/>
  <c r="P144" i="34"/>
  <c r="Q144" i="34"/>
  <c r="J144" i="34"/>
  <c r="K180" i="34"/>
  <c r="L180" i="34"/>
  <c r="M180" i="34"/>
  <c r="N180" i="34"/>
  <c r="O180" i="34"/>
  <c r="P180" i="34"/>
  <c r="Q180" i="34"/>
  <c r="J180" i="34"/>
  <c r="K251" i="34"/>
  <c r="L251" i="34"/>
  <c r="M251" i="34"/>
  <c r="N251" i="34"/>
  <c r="O251" i="34"/>
  <c r="P251" i="34"/>
  <c r="Q251" i="34"/>
  <c r="J251" i="34"/>
  <c r="J8" i="34"/>
  <c r="R10" i="34"/>
  <c r="J170" i="34" l="1"/>
  <c r="J169" i="34" s="1"/>
  <c r="K170" i="34"/>
  <c r="K169" i="34" s="1"/>
  <c r="L170" i="34"/>
  <c r="L169" i="34" s="1"/>
  <c r="M170" i="34"/>
  <c r="M169" i="34" s="1"/>
  <c r="N170" i="34"/>
  <c r="N169" i="34" s="1"/>
  <c r="O170" i="34"/>
  <c r="O169" i="34" s="1"/>
  <c r="P170" i="34"/>
  <c r="P169" i="34" s="1"/>
  <c r="Q170" i="34"/>
  <c r="Q169" i="34" s="1"/>
  <c r="R171" i="34"/>
  <c r="R172" i="34"/>
  <c r="R173" i="34"/>
  <c r="J175" i="34"/>
  <c r="J174" i="34" s="1"/>
  <c r="K175" i="34"/>
  <c r="K174" i="34" s="1"/>
  <c r="L175" i="34"/>
  <c r="L174" i="34" s="1"/>
  <c r="M175" i="34"/>
  <c r="M174" i="34" s="1"/>
  <c r="N175" i="34"/>
  <c r="N174" i="34" s="1"/>
  <c r="O175" i="34"/>
  <c r="O174" i="34" s="1"/>
  <c r="P175" i="34"/>
  <c r="P174" i="34" s="1"/>
  <c r="Q175" i="34"/>
  <c r="Q174" i="34" s="1"/>
  <c r="R176" i="34"/>
  <c r="R177" i="34"/>
  <c r="R178" i="34"/>
  <c r="K8" i="34"/>
  <c r="L8" i="34"/>
  <c r="M8" i="34"/>
  <c r="N8" i="34"/>
  <c r="O8" i="34"/>
  <c r="P8" i="34"/>
  <c r="Q8" i="34"/>
  <c r="R280" i="34"/>
  <c r="R279" i="34"/>
  <c r="R278" i="34"/>
  <c r="R277" i="34"/>
  <c r="R276" i="34"/>
  <c r="R275" i="34"/>
  <c r="R274" i="34"/>
  <c r="R273" i="34"/>
  <c r="R272" i="34"/>
  <c r="R271" i="34"/>
  <c r="K314" i="34"/>
  <c r="L314" i="34"/>
  <c r="M314" i="34"/>
  <c r="N314" i="34"/>
  <c r="O314" i="34"/>
  <c r="P314" i="34"/>
  <c r="Q314" i="34"/>
  <c r="R314" i="34"/>
  <c r="J314" i="34"/>
  <c r="K312" i="34"/>
  <c r="L312" i="34"/>
  <c r="M312" i="34"/>
  <c r="N312" i="34"/>
  <c r="O312" i="34"/>
  <c r="P312" i="34"/>
  <c r="Q312" i="34"/>
  <c r="R312" i="34"/>
  <c r="J312" i="34"/>
  <c r="R321" i="34"/>
  <c r="R320" i="34"/>
  <c r="R319" i="34"/>
  <c r="R318" i="34"/>
  <c r="R317" i="34"/>
  <c r="R342" i="34"/>
  <c r="R341" i="34"/>
  <c r="R340" i="34"/>
  <c r="R339" i="34"/>
  <c r="R338" i="34"/>
  <c r="R337" i="34"/>
  <c r="R336" i="34"/>
  <c r="R335" i="34"/>
  <c r="R334" i="34"/>
  <c r="R333" i="34"/>
  <c r="R332" i="34"/>
  <c r="R331" i="34"/>
  <c r="R330" i="34"/>
  <c r="M328" i="34"/>
  <c r="M316" i="34" s="1"/>
  <c r="R327" i="34"/>
  <c r="R326" i="34"/>
  <c r="R325" i="34"/>
  <c r="R311" i="34"/>
  <c r="R310" i="34"/>
  <c r="R348" i="34"/>
  <c r="Q309" i="34"/>
  <c r="P309" i="34"/>
  <c r="O309" i="34"/>
  <c r="N309" i="34"/>
  <c r="M309" i="34"/>
  <c r="L309" i="34"/>
  <c r="K309" i="34"/>
  <c r="J309" i="34"/>
  <c r="R308" i="34"/>
  <c r="R307" i="34"/>
  <c r="R324" i="34"/>
  <c r="R323" i="34"/>
  <c r="R347" i="34"/>
  <c r="R345" i="34"/>
  <c r="R344" i="34"/>
  <c r="R343" i="34"/>
  <c r="R322" i="34"/>
  <c r="R295" i="34"/>
  <c r="R329" i="34"/>
  <c r="R346" i="34"/>
  <c r="Q293" i="34"/>
  <c r="P293" i="34"/>
  <c r="O293" i="34"/>
  <c r="N293" i="34"/>
  <c r="M293" i="34"/>
  <c r="L293" i="34"/>
  <c r="K293" i="34"/>
  <c r="J293" i="34"/>
  <c r="R289" i="34"/>
  <c r="R288" i="34"/>
  <c r="R287" i="34"/>
  <c r="Q286" i="34"/>
  <c r="P286" i="34"/>
  <c r="O286" i="34"/>
  <c r="N286" i="34"/>
  <c r="M286" i="34"/>
  <c r="L286" i="34"/>
  <c r="K286" i="34"/>
  <c r="J286" i="34"/>
  <c r="R285" i="34"/>
  <c r="R284" i="34"/>
  <c r="R283" i="34"/>
  <c r="R282" i="34"/>
  <c r="R281" i="34"/>
  <c r="R270" i="34"/>
  <c r="R267" i="34"/>
  <c r="R266" i="34"/>
  <c r="R265" i="34"/>
  <c r="Q264" i="34"/>
  <c r="Q263" i="34" s="1"/>
  <c r="P264" i="34"/>
  <c r="P263" i="34" s="1"/>
  <c r="O264" i="34"/>
  <c r="O263" i="34" s="1"/>
  <c r="N264" i="34"/>
  <c r="N263" i="34" s="1"/>
  <c r="M264" i="34"/>
  <c r="M263" i="34" s="1"/>
  <c r="L264" i="34"/>
  <c r="L263" i="34" s="1"/>
  <c r="K264" i="34"/>
  <c r="K263" i="34" s="1"/>
  <c r="J264" i="34"/>
  <c r="J263" i="34" s="1"/>
  <c r="R259" i="34"/>
  <c r="R258" i="34"/>
  <c r="R257" i="34"/>
  <c r="Q256" i="34"/>
  <c r="Q255" i="34" s="1"/>
  <c r="P256" i="34"/>
  <c r="P255" i="34" s="1"/>
  <c r="O256" i="34"/>
  <c r="O255" i="34" s="1"/>
  <c r="N256" i="34"/>
  <c r="N255" i="34" s="1"/>
  <c r="M256" i="34"/>
  <c r="M255" i="34" s="1"/>
  <c r="L256" i="34"/>
  <c r="L255" i="34" s="1"/>
  <c r="K256" i="34"/>
  <c r="K255" i="34" s="1"/>
  <c r="J256" i="34"/>
  <c r="J255" i="34" s="1"/>
  <c r="R254" i="34"/>
  <c r="R253" i="34"/>
  <c r="R252" i="34"/>
  <c r="R250" i="34"/>
  <c r="R249" i="34"/>
  <c r="R248" i="34"/>
  <c r="Q247" i="34"/>
  <c r="P247" i="34"/>
  <c r="O247" i="34"/>
  <c r="N247" i="34"/>
  <c r="M247" i="34"/>
  <c r="L247" i="34"/>
  <c r="K247" i="34"/>
  <c r="J247" i="34"/>
  <c r="R246" i="34"/>
  <c r="R245" i="34"/>
  <c r="R244" i="34"/>
  <c r="Q243" i="34"/>
  <c r="P243" i="34"/>
  <c r="O243" i="34"/>
  <c r="N243" i="34"/>
  <c r="M243" i="34"/>
  <c r="L243" i="34"/>
  <c r="K243" i="34"/>
  <c r="J243" i="34"/>
  <c r="R242" i="34"/>
  <c r="R241" i="34"/>
  <c r="R240" i="34"/>
  <c r="Q239" i="34"/>
  <c r="P239" i="34"/>
  <c r="O239" i="34"/>
  <c r="N239" i="34"/>
  <c r="M239" i="34"/>
  <c r="L239" i="34"/>
  <c r="K239" i="34"/>
  <c r="J239" i="34"/>
  <c r="R234" i="34"/>
  <c r="R233" i="34"/>
  <c r="R232" i="34"/>
  <c r="R231" i="34"/>
  <c r="R230" i="34"/>
  <c r="Q229" i="34"/>
  <c r="P229" i="34"/>
  <c r="O229" i="34"/>
  <c r="N229" i="34"/>
  <c r="M229" i="34"/>
  <c r="L229" i="34"/>
  <c r="K229" i="34"/>
  <c r="J229" i="34"/>
  <c r="R228" i="34"/>
  <c r="R227" i="34"/>
  <c r="R226" i="34"/>
  <c r="R225" i="34"/>
  <c r="R224" i="34"/>
  <c r="Q223" i="34"/>
  <c r="P223" i="34"/>
  <c r="O223" i="34"/>
  <c r="N223" i="34"/>
  <c r="M223" i="34"/>
  <c r="L223" i="34"/>
  <c r="K223" i="34"/>
  <c r="J223" i="34"/>
  <c r="R222" i="34"/>
  <c r="R221" i="34"/>
  <c r="R220" i="34"/>
  <c r="R219" i="34"/>
  <c r="R218" i="34"/>
  <c r="Q217" i="34"/>
  <c r="P217" i="34"/>
  <c r="O217" i="34"/>
  <c r="N217" i="34"/>
  <c r="M217" i="34"/>
  <c r="L217" i="34"/>
  <c r="K217" i="34"/>
  <c r="J217" i="34"/>
  <c r="R215" i="34"/>
  <c r="R214" i="34"/>
  <c r="R213" i="34"/>
  <c r="Q212" i="34"/>
  <c r="Q211" i="34" s="1"/>
  <c r="P212" i="34"/>
  <c r="P211" i="34" s="1"/>
  <c r="O212" i="34"/>
  <c r="O211" i="34" s="1"/>
  <c r="N212" i="34"/>
  <c r="N211" i="34" s="1"/>
  <c r="M212" i="34"/>
  <c r="M211" i="34" s="1"/>
  <c r="L212" i="34"/>
  <c r="L211" i="34" s="1"/>
  <c r="K212" i="34"/>
  <c r="K211" i="34" s="1"/>
  <c r="J212" i="34"/>
  <c r="J211" i="34" s="1"/>
  <c r="R207" i="34"/>
  <c r="R206" i="34"/>
  <c r="R205" i="34"/>
  <c r="Q204" i="34"/>
  <c r="Q203" i="34" s="1"/>
  <c r="P204" i="34"/>
  <c r="P203" i="34" s="1"/>
  <c r="O204" i="34"/>
  <c r="O203" i="34" s="1"/>
  <c r="N204" i="34"/>
  <c r="N203" i="34" s="1"/>
  <c r="M204" i="34"/>
  <c r="M203" i="34" s="1"/>
  <c r="L204" i="34"/>
  <c r="L203" i="34" s="1"/>
  <c r="K204" i="34"/>
  <c r="K203" i="34" s="1"/>
  <c r="J204" i="34"/>
  <c r="J203" i="34" s="1"/>
  <c r="R202" i="34"/>
  <c r="R201" i="34"/>
  <c r="R200" i="34"/>
  <c r="Q199" i="34"/>
  <c r="P199" i="34"/>
  <c r="O199" i="34"/>
  <c r="N199" i="34"/>
  <c r="M199" i="34"/>
  <c r="L199" i="34"/>
  <c r="K199" i="34"/>
  <c r="J199" i="34"/>
  <c r="R198" i="34"/>
  <c r="R197" i="34"/>
  <c r="R196" i="34"/>
  <c r="Q195" i="34"/>
  <c r="P195" i="34"/>
  <c r="O195" i="34"/>
  <c r="N195" i="34"/>
  <c r="M195" i="34"/>
  <c r="L195" i="34"/>
  <c r="K195" i="34"/>
  <c r="J195" i="34"/>
  <c r="R190" i="34"/>
  <c r="R189" i="34"/>
  <c r="R188" i="34"/>
  <c r="R187" i="34"/>
  <c r="R186" i="34"/>
  <c r="R86" i="34"/>
  <c r="R185" i="34"/>
  <c r="R87" i="34"/>
  <c r="R184" i="34"/>
  <c r="R60" i="34"/>
  <c r="R85" i="34"/>
  <c r="R183" i="34"/>
  <c r="R182" i="34"/>
  <c r="R84" i="34"/>
  <c r="R83" i="34"/>
  <c r="R181" i="34"/>
  <c r="Q179" i="34"/>
  <c r="P179" i="34"/>
  <c r="O179" i="34"/>
  <c r="N179" i="34"/>
  <c r="M179" i="34"/>
  <c r="L179" i="34"/>
  <c r="K179" i="34"/>
  <c r="J179" i="34"/>
  <c r="R165" i="34"/>
  <c r="R164" i="34"/>
  <c r="R163" i="34"/>
  <c r="R162" i="34"/>
  <c r="R161" i="34"/>
  <c r="R160" i="34"/>
  <c r="Q159" i="34"/>
  <c r="Q158" i="34" s="1"/>
  <c r="P159" i="34"/>
  <c r="P158" i="34" s="1"/>
  <c r="O159" i="34"/>
  <c r="O158" i="34" s="1"/>
  <c r="N159" i="34"/>
  <c r="N158" i="34" s="1"/>
  <c r="M159" i="34"/>
  <c r="M158" i="34" s="1"/>
  <c r="L159" i="34"/>
  <c r="L158" i="34" s="1"/>
  <c r="K159" i="34"/>
  <c r="K158" i="34" s="1"/>
  <c r="J159" i="34"/>
  <c r="J158" i="34" s="1"/>
  <c r="R157" i="34"/>
  <c r="R156" i="34"/>
  <c r="R155" i="34"/>
  <c r="R154" i="34"/>
  <c r="R153" i="34"/>
  <c r="R152" i="34"/>
  <c r="R151" i="34"/>
  <c r="R150" i="34"/>
  <c r="R149" i="34"/>
  <c r="R148" i="34"/>
  <c r="R147" i="34"/>
  <c r="R146" i="34"/>
  <c r="R145" i="34"/>
  <c r="Q143" i="34"/>
  <c r="P143" i="34"/>
  <c r="O143" i="34"/>
  <c r="N143" i="34"/>
  <c r="M143" i="34"/>
  <c r="L143" i="34"/>
  <c r="K143" i="34"/>
  <c r="J143" i="34"/>
  <c r="R139" i="34"/>
  <c r="R138" i="34"/>
  <c r="R137" i="34"/>
  <c r="R135" i="34"/>
  <c r="R134" i="34"/>
  <c r="R133" i="34"/>
  <c r="Q132" i="34"/>
  <c r="P132" i="34"/>
  <c r="O132" i="34"/>
  <c r="N132" i="34"/>
  <c r="M132" i="34"/>
  <c r="L132" i="34"/>
  <c r="K132" i="34"/>
  <c r="J132" i="34"/>
  <c r="R130" i="34"/>
  <c r="R129" i="34"/>
  <c r="R128" i="34"/>
  <c r="Q127" i="34"/>
  <c r="Q126" i="34" s="1"/>
  <c r="P127" i="34"/>
  <c r="P126" i="34" s="1"/>
  <c r="O127" i="34"/>
  <c r="O126" i="34" s="1"/>
  <c r="N127" i="34"/>
  <c r="N126" i="34" s="1"/>
  <c r="M127" i="34"/>
  <c r="M126" i="34" s="1"/>
  <c r="L127" i="34"/>
  <c r="L126" i="34" s="1"/>
  <c r="K127" i="34"/>
  <c r="K126" i="34" s="1"/>
  <c r="J127" i="34"/>
  <c r="J126" i="34" s="1"/>
  <c r="R125" i="34"/>
  <c r="R124" i="34"/>
  <c r="R123" i="34"/>
  <c r="Q122" i="34"/>
  <c r="Q121" i="34" s="1"/>
  <c r="P122" i="34"/>
  <c r="P121" i="34" s="1"/>
  <c r="O122" i="34"/>
  <c r="O121" i="34" s="1"/>
  <c r="N122" i="34"/>
  <c r="N121" i="34" s="1"/>
  <c r="M122" i="34"/>
  <c r="M121" i="34" s="1"/>
  <c r="L122" i="34"/>
  <c r="L121" i="34" s="1"/>
  <c r="K122" i="34"/>
  <c r="K121" i="34" s="1"/>
  <c r="J122" i="34"/>
  <c r="J121" i="34" s="1"/>
  <c r="R119" i="34"/>
  <c r="R118" i="34"/>
  <c r="R117" i="34"/>
  <c r="Q115" i="34"/>
  <c r="P115" i="34"/>
  <c r="O115" i="34"/>
  <c r="N115" i="34"/>
  <c r="M115" i="34"/>
  <c r="L115" i="34"/>
  <c r="K115" i="34"/>
  <c r="J115" i="34"/>
  <c r="R114" i="34"/>
  <c r="R113" i="34"/>
  <c r="R112" i="34"/>
  <c r="Q111" i="34"/>
  <c r="P111" i="34"/>
  <c r="O111" i="34"/>
  <c r="N111" i="34"/>
  <c r="M111" i="34"/>
  <c r="L111" i="34"/>
  <c r="K111" i="34"/>
  <c r="J111" i="34"/>
  <c r="R110" i="34"/>
  <c r="R109" i="34"/>
  <c r="R108" i="34"/>
  <c r="Q107" i="34"/>
  <c r="P107" i="34"/>
  <c r="O107" i="34"/>
  <c r="N107" i="34"/>
  <c r="M107" i="34"/>
  <c r="L107" i="34"/>
  <c r="K107" i="34"/>
  <c r="J107" i="34"/>
  <c r="R106" i="34"/>
  <c r="R105" i="34"/>
  <c r="R104" i="34"/>
  <c r="R103" i="34"/>
  <c r="R102" i="34"/>
  <c r="R101" i="34"/>
  <c r="R100" i="34"/>
  <c r="R99" i="34"/>
  <c r="R98" i="34"/>
  <c r="R97" i="34"/>
  <c r="R96" i="34"/>
  <c r="R95" i="34"/>
  <c r="R94" i="34"/>
  <c r="R82" i="34"/>
  <c r="R81" i="34"/>
  <c r="R80" i="34"/>
  <c r="K88" i="34"/>
  <c r="J88" i="34"/>
  <c r="R79" i="34"/>
  <c r="R78" i="34"/>
  <c r="R77" i="34"/>
  <c r="R76" i="34"/>
  <c r="R75" i="34"/>
  <c r="R74" i="34"/>
  <c r="R73" i="34"/>
  <c r="R72" i="34"/>
  <c r="R71" i="34"/>
  <c r="R70" i="34"/>
  <c r="R69" i="34"/>
  <c r="R68" i="34"/>
  <c r="R67" i="34"/>
  <c r="R66" i="34"/>
  <c r="R65" i="34"/>
  <c r="R64" i="34"/>
  <c r="R63" i="34"/>
  <c r="R62" i="34"/>
  <c r="R59" i="34"/>
  <c r="R58" i="34"/>
  <c r="R57" i="34"/>
  <c r="R56" i="34"/>
  <c r="R55" i="34"/>
  <c r="R54" i="34"/>
  <c r="R53" i="34"/>
  <c r="R52" i="34"/>
  <c r="R51" i="34"/>
  <c r="R50" i="34"/>
  <c r="R49" i="34"/>
  <c r="R48" i="34"/>
  <c r="R47" i="34"/>
  <c r="R46" i="34"/>
  <c r="R45" i="34"/>
  <c r="R44" i="34"/>
  <c r="R43" i="34"/>
  <c r="R42" i="34"/>
  <c r="R41" i="34"/>
  <c r="R40" i="34"/>
  <c r="R39" i="34"/>
  <c r="R38" i="34"/>
  <c r="R37" i="34"/>
  <c r="R36" i="34"/>
  <c r="R35" i="34"/>
  <c r="R34" i="34"/>
  <c r="R33" i="34"/>
  <c r="R32" i="34"/>
  <c r="R31" i="34"/>
  <c r="R30" i="34"/>
  <c r="R29" i="34"/>
  <c r="R28" i="34"/>
  <c r="R27" i="34"/>
  <c r="R26" i="34"/>
  <c r="R25" i="34"/>
  <c r="R24" i="34"/>
  <c r="R23" i="34"/>
  <c r="R22" i="34"/>
  <c r="R21" i="34"/>
  <c r="R20" i="34"/>
  <c r="R19" i="34"/>
  <c r="R18" i="34"/>
  <c r="R17" i="34"/>
  <c r="R16" i="34"/>
  <c r="R15" i="34"/>
  <c r="R12" i="34"/>
  <c r="R11" i="34"/>
  <c r="R9" i="34" s="1"/>
  <c r="R116" i="34" l="1"/>
  <c r="R294" i="34"/>
  <c r="R293" i="34" s="1"/>
  <c r="R144" i="34"/>
  <c r="R143" i="34" s="1"/>
  <c r="R269" i="34"/>
  <c r="R136" i="34"/>
  <c r="R14" i="34"/>
  <c r="R93" i="34"/>
  <c r="R61" i="34"/>
  <c r="R251" i="34"/>
  <c r="R170" i="34"/>
  <c r="R169" i="34" s="1"/>
  <c r="R175" i="34"/>
  <c r="R174" i="34" s="1"/>
  <c r="P268" i="34"/>
  <c r="P262" i="34" s="1"/>
  <c r="P261" i="34" s="1"/>
  <c r="P260" i="34" s="1"/>
  <c r="R286" i="34"/>
  <c r="M131" i="34"/>
  <c r="M120" i="34" s="1"/>
  <c r="Q131" i="34"/>
  <c r="Q120" i="34" s="1"/>
  <c r="L92" i="34"/>
  <c r="L91" i="34" s="1"/>
  <c r="J142" i="34"/>
  <c r="J141" i="34" s="1"/>
  <c r="J140" i="34" s="1"/>
  <c r="Q268" i="34"/>
  <c r="R229" i="34"/>
  <c r="R243" i="34"/>
  <c r="L194" i="34"/>
  <c r="L193" i="34" s="1"/>
  <c r="L192" i="34" s="1"/>
  <c r="L191" i="34" s="1"/>
  <c r="Q92" i="34"/>
  <c r="Q91" i="34" s="1"/>
  <c r="N13" i="34"/>
  <c r="N7" i="34" s="1"/>
  <c r="N6" i="34" s="1"/>
  <c r="N5" i="34" s="1"/>
  <c r="N268" i="34"/>
  <c r="N168" i="34"/>
  <c r="N167" i="34" s="1"/>
  <c r="N166" i="34" s="1"/>
  <c r="P238" i="34"/>
  <c r="P237" i="34" s="1"/>
  <c r="P236" i="34" s="1"/>
  <c r="P235" i="34" s="1"/>
  <c r="R107" i="34"/>
  <c r="P142" i="34"/>
  <c r="P141" i="34" s="1"/>
  <c r="P140" i="34" s="1"/>
  <c r="M13" i="34"/>
  <c r="M7" i="34" s="1"/>
  <c r="M6" i="34" s="1"/>
  <c r="M5" i="34" s="1"/>
  <c r="N131" i="34"/>
  <c r="N120" i="34" s="1"/>
  <c r="P194" i="34"/>
  <c r="P193" i="34" s="1"/>
  <c r="P192" i="34" s="1"/>
  <c r="P191" i="34" s="1"/>
  <c r="R239" i="34"/>
  <c r="O131" i="34"/>
  <c r="O120" i="34" s="1"/>
  <c r="J194" i="34"/>
  <c r="J193" i="34" s="1"/>
  <c r="J192" i="34" s="1"/>
  <c r="J191" i="34" s="1"/>
  <c r="R204" i="34"/>
  <c r="R203" i="34" s="1"/>
  <c r="O142" i="34"/>
  <c r="O141" i="34" s="1"/>
  <c r="O140" i="34" s="1"/>
  <c r="O168" i="34"/>
  <c r="O167" i="34" s="1"/>
  <c r="O166" i="34" s="1"/>
  <c r="R111" i="34"/>
  <c r="L216" i="34"/>
  <c r="L210" i="34" s="1"/>
  <c r="L209" i="34" s="1"/>
  <c r="L208" i="34" s="1"/>
  <c r="J216" i="34"/>
  <c r="J210" i="34" s="1"/>
  <c r="J209" i="34" s="1"/>
  <c r="J208" i="34" s="1"/>
  <c r="K131" i="34"/>
  <c r="K120" i="34" s="1"/>
  <c r="R132" i="34"/>
  <c r="P131" i="34"/>
  <c r="P120" i="34" s="1"/>
  <c r="K142" i="34"/>
  <c r="K141" i="34" s="1"/>
  <c r="K140" i="34" s="1"/>
  <c r="L168" i="34"/>
  <c r="L167" i="34" s="1"/>
  <c r="L166" i="34" s="1"/>
  <c r="R309" i="34"/>
  <c r="K168" i="34"/>
  <c r="K167" i="34" s="1"/>
  <c r="K166" i="34" s="1"/>
  <c r="O13" i="34"/>
  <c r="O7" i="34" s="1"/>
  <c r="O6" i="34" s="1"/>
  <c r="O5" i="34" s="1"/>
  <c r="J168" i="34"/>
  <c r="J167" i="34" s="1"/>
  <c r="J166" i="34" s="1"/>
  <c r="R256" i="34"/>
  <c r="R255" i="34" s="1"/>
  <c r="N194" i="34"/>
  <c r="N193" i="34" s="1"/>
  <c r="N192" i="34" s="1"/>
  <c r="N191" i="34" s="1"/>
  <c r="K194" i="34"/>
  <c r="K193" i="34" s="1"/>
  <c r="K192" i="34" s="1"/>
  <c r="K191" i="34" s="1"/>
  <c r="R122" i="34"/>
  <c r="R121" i="34" s="1"/>
  <c r="R264" i="34"/>
  <c r="R263" i="34" s="1"/>
  <c r="M168" i="34"/>
  <c r="M167" i="34" s="1"/>
  <c r="M166" i="34" s="1"/>
  <c r="M142" i="34"/>
  <c r="M141" i="34" s="1"/>
  <c r="M140" i="34" s="1"/>
  <c r="P92" i="34"/>
  <c r="P91" i="34" s="1"/>
  <c r="L131" i="34"/>
  <c r="L120" i="34" s="1"/>
  <c r="N142" i="34"/>
  <c r="N141" i="34" s="1"/>
  <c r="N140" i="34" s="1"/>
  <c r="O194" i="34"/>
  <c r="O193" i="34" s="1"/>
  <c r="O192" i="34" s="1"/>
  <c r="O191" i="34" s="1"/>
  <c r="R217" i="34"/>
  <c r="M216" i="34"/>
  <c r="M210" i="34" s="1"/>
  <c r="M209" i="34" s="1"/>
  <c r="M208" i="34" s="1"/>
  <c r="O268" i="34"/>
  <c r="J92" i="34"/>
  <c r="J91" i="34" s="1"/>
  <c r="O92" i="34"/>
  <c r="O91" i="34" s="1"/>
  <c r="R8" i="34"/>
  <c r="P13" i="34"/>
  <c r="P7" i="34" s="1"/>
  <c r="P6" i="34" s="1"/>
  <c r="P5" i="34" s="1"/>
  <c r="K216" i="34"/>
  <c r="K210" i="34" s="1"/>
  <c r="K209" i="34" s="1"/>
  <c r="K208" i="34" s="1"/>
  <c r="R180" i="34"/>
  <c r="R179" i="34" s="1"/>
  <c r="K238" i="34"/>
  <c r="K237" i="34" s="1"/>
  <c r="K236" i="34" s="1"/>
  <c r="K235" i="34" s="1"/>
  <c r="J268" i="34"/>
  <c r="K13" i="34"/>
  <c r="K7" i="34" s="1"/>
  <c r="K6" i="34" s="1"/>
  <c r="K5" i="34" s="1"/>
  <c r="R115" i="34"/>
  <c r="P168" i="34"/>
  <c r="P167" i="34" s="1"/>
  <c r="P166" i="34" s="1"/>
  <c r="L268" i="34"/>
  <c r="Q13" i="34"/>
  <c r="Q7" i="34" s="1"/>
  <c r="Q6" i="34" s="1"/>
  <c r="Q5" i="34" s="1"/>
  <c r="Q168" i="34"/>
  <c r="Q167" i="34" s="1"/>
  <c r="Q166" i="34" s="1"/>
  <c r="R212" i="34"/>
  <c r="R211" i="34" s="1"/>
  <c r="N92" i="34"/>
  <c r="N91" i="34" s="1"/>
  <c r="R127" i="34"/>
  <c r="R126" i="34" s="1"/>
  <c r="L142" i="34"/>
  <c r="L141" i="34" s="1"/>
  <c r="L140" i="34" s="1"/>
  <c r="M194" i="34"/>
  <c r="M193" i="34" s="1"/>
  <c r="M192" i="34" s="1"/>
  <c r="M191" i="34" s="1"/>
  <c r="R199" i="34"/>
  <c r="N238" i="34"/>
  <c r="N237" i="34" s="1"/>
  <c r="N236" i="34" s="1"/>
  <c r="N235" i="34" s="1"/>
  <c r="O238" i="34"/>
  <c r="O237" i="34" s="1"/>
  <c r="O236" i="34" s="1"/>
  <c r="O235" i="34" s="1"/>
  <c r="M268" i="34"/>
  <c r="K268" i="34"/>
  <c r="Q238" i="34"/>
  <c r="Q237" i="34" s="1"/>
  <c r="Q236" i="34" s="1"/>
  <c r="Q235" i="34" s="1"/>
  <c r="J238" i="34"/>
  <c r="J237" i="34" s="1"/>
  <c r="J236" i="34" s="1"/>
  <c r="J235" i="34" s="1"/>
  <c r="P216" i="34"/>
  <c r="P210" i="34" s="1"/>
  <c r="P209" i="34" s="1"/>
  <c r="P208" i="34" s="1"/>
  <c r="M238" i="34"/>
  <c r="M237" i="34" s="1"/>
  <c r="M236" i="34" s="1"/>
  <c r="M235" i="34" s="1"/>
  <c r="J13" i="34"/>
  <c r="J7" i="34" s="1"/>
  <c r="J6" i="34" s="1"/>
  <c r="J5" i="34" s="1"/>
  <c r="N216" i="34"/>
  <c r="N210" i="34" s="1"/>
  <c r="N209" i="34" s="1"/>
  <c r="N208" i="34" s="1"/>
  <c r="J131" i="34"/>
  <c r="J120" i="34" s="1"/>
  <c r="O216" i="34"/>
  <c r="O210" i="34" s="1"/>
  <c r="O209" i="34" s="1"/>
  <c r="O208" i="34" s="1"/>
  <c r="R195" i="34"/>
  <c r="K92" i="34"/>
  <c r="K91" i="34" s="1"/>
  <c r="R159" i="34"/>
  <c r="R158" i="34" s="1"/>
  <c r="Q194" i="34"/>
  <c r="Q193" i="34" s="1"/>
  <c r="Q192" i="34" s="1"/>
  <c r="Q191" i="34" s="1"/>
  <c r="L238" i="34"/>
  <c r="L237" i="34" s="1"/>
  <c r="L236" i="34" s="1"/>
  <c r="L235" i="34" s="1"/>
  <c r="L13" i="34"/>
  <c r="L7" i="34" s="1"/>
  <c r="L6" i="34" s="1"/>
  <c r="L5" i="34" s="1"/>
  <c r="R223" i="34"/>
  <c r="M92" i="34"/>
  <c r="M91" i="34" s="1"/>
  <c r="Q142" i="34"/>
  <c r="Q141" i="34" s="1"/>
  <c r="Q140" i="34" s="1"/>
  <c r="Q216" i="34"/>
  <c r="Q210" i="34" s="1"/>
  <c r="Q209" i="34" s="1"/>
  <c r="Q208" i="34" s="1"/>
  <c r="R247" i="34"/>
  <c r="R328" i="34"/>
  <c r="R316" i="34" s="1"/>
  <c r="R268" i="34" l="1"/>
  <c r="R262" i="34" s="1"/>
  <c r="R261" i="34" s="1"/>
  <c r="R260" i="34" s="1"/>
  <c r="O262" i="34"/>
  <c r="O261" i="34" s="1"/>
  <c r="O260" i="34" s="1"/>
  <c r="Q262" i="34"/>
  <c r="Q261" i="34" s="1"/>
  <c r="Q260" i="34" s="1"/>
  <c r="K262" i="34"/>
  <c r="K261" i="34" s="1"/>
  <c r="K260" i="34" s="1"/>
  <c r="M262" i="34"/>
  <c r="M261" i="34" s="1"/>
  <c r="M260" i="34" s="1"/>
  <c r="N262" i="34"/>
  <c r="N261" i="34" s="1"/>
  <c r="N260" i="34" s="1"/>
  <c r="J262" i="34"/>
  <c r="J261" i="34" s="1"/>
  <c r="J260" i="34" s="1"/>
  <c r="L262" i="34"/>
  <c r="L261" i="34" s="1"/>
  <c r="L260" i="34" s="1"/>
  <c r="M90" i="34"/>
  <c r="M89" i="34" s="1"/>
  <c r="R216" i="34"/>
  <c r="R210" i="34" s="1"/>
  <c r="R209" i="34" s="1"/>
  <c r="R208" i="34" s="1"/>
  <c r="R238" i="34"/>
  <c r="R237" i="34" s="1"/>
  <c r="R236" i="34" s="1"/>
  <c r="R235" i="34" s="1"/>
  <c r="K90" i="34"/>
  <c r="K89" i="34" s="1"/>
  <c r="Q90" i="34"/>
  <c r="Q89" i="34" s="1"/>
  <c r="R92" i="34"/>
  <c r="R91" i="34" s="1"/>
  <c r="R168" i="34"/>
  <c r="R167" i="34" s="1"/>
  <c r="R166" i="34" s="1"/>
  <c r="R131" i="34"/>
  <c r="R120" i="34" s="1"/>
  <c r="N90" i="34"/>
  <c r="N89" i="34" s="1"/>
  <c r="J90" i="34"/>
  <c r="J89" i="34" s="1"/>
  <c r="R142" i="34"/>
  <c r="R141" i="34" s="1"/>
  <c r="R140" i="34" s="1"/>
  <c r="P90" i="34"/>
  <c r="P89" i="34" s="1"/>
  <c r="R194" i="34"/>
  <c r="R193" i="34" s="1"/>
  <c r="R192" i="34" s="1"/>
  <c r="R191" i="34" s="1"/>
  <c r="O90" i="34"/>
  <c r="O89" i="34" s="1"/>
  <c r="L90" i="34"/>
  <c r="L89" i="34" s="1"/>
  <c r="R13" i="34"/>
  <c r="R7" i="34" s="1"/>
  <c r="R6" i="34" s="1"/>
  <c r="R5" i="34" s="1"/>
  <c r="R90" i="34" l="1"/>
  <c r="R89" i="34" s="1"/>
  <c r="R224" i="33" l="1"/>
  <c r="R225" i="33"/>
  <c r="R226" i="33"/>
  <c r="R221" i="33"/>
  <c r="R222" i="33"/>
  <c r="R223" i="33"/>
  <c r="R192" i="33"/>
  <c r="R191" i="33"/>
  <c r="R190" i="33"/>
  <c r="Q189" i="33"/>
  <c r="P189" i="33"/>
  <c r="O189" i="33"/>
  <c r="N189" i="33"/>
  <c r="M189" i="33"/>
  <c r="L189" i="33"/>
  <c r="K189" i="33"/>
  <c r="J189" i="33"/>
  <c r="R188" i="33"/>
  <c r="R187" i="33"/>
  <c r="R186" i="33"/>
  <c r="Q185" i="33"/>
  <c r="Q184" i="33" s="1"/>
  <c r="P185" i="33"/>
  <c r="O185" i="33"/>
  <c r="N185" i="33"/>
  <c r="M185" i="33"/>
  <c r="L185" i="33"/>
  <c r="K185" i="33"/>
  <c r="J185" i="33"/>
  <c r="J184" i="33"/>
  <c r="R183" i="33"/>
  <c r="R182" i="33"/>
  <c r="Q180" i="33"/>
  <c r="Q179" i="33" s="1"/>
  <c r="P180" i="33"/>
  <c r="P179" i="33" s="1"/>
  <c r="O180" i="33"/>
  <c r="O179" i="33" s="1"/>
  <c r="N180" i="33"/>
  <c r="N179" i="33" s="1"/>
  <c r="M180" i="33"/>
  <c r="M179" i="33" s="1"/>
  <c r="L180" i="33"/>
  <c r="L179" i="33" s="1"/>
  <c r="K180" i="33"/>
  <c r="K179" i="33" s="1"/>
  <c r="J180" i="33"/>
  <c r="J179" i="33" s="1"/>
  <c r="R175" i="33"/>
  <c r="R174" i="33"/>
  <c r="R173" i="33"/>
  <c r="Q172" i="33"/>
  <c r="Q171" i="33" s="1"/>
  <c r="P172" i="33"/>
  <c r="P171" i="33" s="1"/>
  <c r="O172" i="33"/>
  <c r="O171" i="33" s="1"/>
  <c r="N172" i="33"/>
  <c r="N171" i="33" s="1"/>
  <c r="M172" i="33"/>
  <c r="M171" i="33" s="1"/>
  <c r="L172" i="33"/>
  <c r="L171" i="33" s="1"/>
  <c r="K172" i="33"/>
  <c r="K171" i="33" s="1"/>
  <c r="J172" i="33"/>
  <c r="J171" i="33" s="1"/>
  <c r="R170" i="33"/>
  <c r="R169" i="33"/>
  <c r="R168" i="33"/>
  <c r="Q167" i="33"/>
  <c r="P167" i="33"/>
  <c r="O167" i="33"/>
  <c r="N167" i="33"/>
  <c r="M167" i="33"/>
  <c r="L167" i="33"/>
  <c r="K167" i="33"/>
  <c r="J167" i="33"/>
  <c r="R166" i="33"/>
  <c r="R165" i="33"/>
  <c r="R164" i="33"/>
  <c r="Q163" i="33"/>
  <c r="P163" i="33"/>
  <c r="O163" i="33"/>
  <c r="N163" i="33"/>
  <c r="M163" i="33"/>
  <c r="L163" i="33"/>
  <c r="K163" i="33"/>
  <c r="J163" i="33"/>
  <c r="R162" i="33"/>
  <c r="R161" i="33"/>
  <c r="R160" i="33"/>
  <c r="Q159" i="33"/>
  <c r="P159" i="33"/>
  <c r="O159" i="33"/>
  <c r="N159" i="33"/>
  <c r="M159" i="33"/>
  <c r="L159" i="33"/>
  <c r="K159" i="33"/>
  <c r="J159" i="33"/>
  <c r="R158" i="33"/>
  <c r="R157" i="33"/>
  <c r="R156" i="33"/>
  <c r="Q155" i="33"/>
  <c r="P155" i="33"/>
  <c r="O155" i="33"/>
  <c r="N155" i="33"/>
  <c r="M155" i="33"/>
  <c r="L155" i="33"/>
  <c r="K155" i="33"/>
  <c r="J155" i="33"/>
  <c r="R150" i="33"/>
  <c r="R149" i="33"/>
  <c r="R148" i="33"/>
  <c r="R147" i="33"/>
  <c r="R146" i="33"/>
  <c r="Q145" i="33"/>
  <c r="P145" i="33"/>
  <c r="O145" i="33"/>
  <c r="N145" i="33"/>
  <c r="M145" i="33"/>
  <c r="L145" i="33"/>
  <c r="K145" i="33"/>
  <c r="J145" i="33"/>
  <c r="R144" i="33"/>
  <c r="R143" i="33"/>
  <c r="R142" i="33"/>
  <c r="R141" i="33"/>
  <c r="R140" i="33"/>
  <c r="Q139" i="33"/>
  <c r="P139" i="33"/>
  <c r="O139" i="33"/>
  <c r="N139" i="33"/>
  <c r="M139" i="33"/>
  <c r="L139" i="33"/>
  <c r="K139" i="33"/>
  <c r="J139" i="33"/>
  <c r="R138" i="33"/>
  <c r="R137" i="33"/>
  <c r="R136" i="33"/>
  <c r="R135" i="33"/>
  <c r="R134" i="33"/>
  <c r="Q133" i="33"/>
  <c r="P133" i="33"/>
  <c r="O133" i="33"/>
  <c r="N133" i="33"/>
  <c r="M133" i="33"/>
  <c r="L133" i="33"/>
  <c r="K133" i="33"/>
  <c r="J133" i="33"/>
  <c r="R131" i="33"/>
  <c r="R130" i="33"/>
  <c r="R129" i="33"/>
  <c r="Q128" i="33"/>
  <c r="Q127" i="33" s="1"/>
  <c r="P128" i="33"/>
  <c r="P127" i="33" s="1"/>
  <c r="O128" i="33"/>
  <c r="O127" i="33" s="1"/>
  <c r="N128" i="33"/>
  <c r="N127" i="33" s="1"/>
  <c r="M128" i="33"/>
  <c r="M127" i="33" s="1"/>
  <c r="L128" i="33"/>
  <c r="L127" i="33" s="1"/>
  <c r="K128" i="33"/>
  <c r="K127" i="33" s="1"/>
  <c r="J128" i="33"/>
  <c r="J127" i="33" s="1"/>
  <c r="R123" i="33"/>
  <c r="R122" i="33"/>
  <c r="R121" i="33"/>
  <c r="Q120" i="33"/>
  <c r="Q119" i="33" s="1"/>
  <c r="P120" i="33"/>
  <c r="P119" i="33" s="1"/>
  <c r="O120" i="33"/>
  <c r="O119" i="33" s="1"/>
  <c r="N120" i="33"/>
  <c r="N119" i="33" s="1"/>
  <c r="M120" i="33"/>
  <c r="M119" i="33" s="1"/>
  <c r="L120" i="33"/>
  <c r="L119" i="33" s="1"/>
  <c r="K120" i="33"/>
  <c r="K119" i="33" s="1"/>
  <c r="J120" i="33"/>
  <c r="J119" i="33" s="1"/>
  <c r="R118" i="33"/>
  <c r="R117" i="33"/>
  <c r="R116" i="33"/>
  <c r="Q115" i="33"/>
  <c r="P115" i="33"/>
  <c r="O115" i="33"/>
  <c r="N115" i="33"/>
  <c r="M115" i="33"/>
  <c r="L115" i="33"/>
  <c r="K115" i="33"/>
  <c r="J115" i="33"/>
  <c r="R114" i="33"/>
  <c r="R113" i="33"/>
  <c r="R112" i="33"/>
  <c r="Q111" i="33"/>
  <c r="P111" i="33"/>
  <c r="O111" i="33"/>
  <c r="N111" i="33"/>
  <c r="M111" i="33"/>
  <c r="L111" i="33"/>
  <c r="K111" i="33"/>
  <c r="J111" i="33"/>
  <c r="R106" i="33"/>
  <c r="R105" i="33"/>
  <c r="R104" i="33"/>
  <c r="Q103" i="33"/>
  <c r="P103" i="33"/>
  <c r="P102" i="33" s="1"/>
  <c r="O103" i="33"/>
  <c r="O102" i="33" s="1"/>
  <c r="N103" i="33"/>
  <c r="N102" i="33" s="1"/>
  <c r="M103" i="33"/>
  <c r="M102" i="33" s="1"/>
  <c r="L103" i="33"/>
  <c r="L102" i="33" s="1"/>
  <c r="K103" i="33"/>
  <c r="K102" i="33" s="1"/>
  <c r="J103" i="33"/>
  <c r="J102" i="33" s="1"/>
  <c r="Q102" i="33"/>
  <c r="R101" i="33"/>
  <c r="R100" i="33"/>
  <c r="R99" i="33"/>
  <c r="Q98" i="33"/>
  <c r="Q97" i="33" s="1"/>
  <c r="P98" i="33"/>
  <c r="P97" i="33" s="1"/>
  <c r="O98" i="33"/>
  <c r="O97" i="33" s="1"/>
  <c r="N98" i="33"/>
  <c r="N97" i="33" s="1"/>
  <c r="M98" i="33"/>
  <c r="M97" i="33" s="1"/>
  <c r="L98" i="33"/>
  <c r="L97" i="33" s="1"/>
  <c r="K98" i="33"/>
  <c r="K97" i="33" s="1"/>
  <c r="J98" i="33"/>
  <c r="J97" i="33" s="1"/>
  <c r="R96" i="33"/>
  <c r="R95" i="33"/>
  <c r="R94" i="33"/>
  <c r="Q93" i="33"/>
  <c r="Q92" i="33" s="1"/>
  <c r="P93" i="33"/>
  <c r="P92" i="33" s="1"/>
  <c r="O93" i="33"/>
  <c r="O92" i="33" s="1"/>
  <c r="N93" i="33"/>
  <c r="N92" i="33" s="1"/>
  <c r="M93" i="33"/>
  <c r="M92" i="33" s="1"/>
  <c r="L93" i="33"/>
  <c r="L92" i="33" s="1"/>
  <c r="K93" i="33"/>
  <c r="K92" i="33" s="1"/>
  <c r="J93" i="33"/>
  <c r="J92" i="33" s="1"/>
  <c r="R88" i="33"/>
  <c r="R87" i="33"/>
  <c r="R86" i="33"/>
  <c r="R85" i="33"/>
  <c r="R84" i="33"/>
  <c r="R83" i="33"/>
  <c r="Q82" i="33"/>
  <c r="Q81" i="33" s="1"/>
  <c r="P82" i="33"/>
  <c r="P81" i="33" s="1"/>
  <c r="O82" i="33"/>
  <c r="O81" i="33" s="1"/>
  <c r="N82" i="33"/>
  <c r="N81" i="33" s="1"/>
  <c r="M82" i="33"/>
  <c r="M81" i="33" s="1"/>
  <c r="L82" i="33"/>
  <c r="L81" i="33" s="1"/>
  <c r="K82" i="33"/>
  <c r="K81" i="33" s="1"/>
  <c r="J82" i="33"/>
  <c r="J81" i="33" s="1"/>
  <c r="R80" i="33"/>
  <c r="R79" i="33"/>
  <c r="R78" i="33"/>
  <c r="R77" i="33"/>
  <c r="R76" i="33"/>
  <c r="Q75" i="33"/>
  <c r="Q74" i="33" s="1"/>
  <c r="P75" i="33"/>
  <c r="P74" i="33" s="1"/>
  <c r="O75" i="33"/>
  <c r="O74" i="33" s="1"/>
  <c r="N75" i="33"/>
  <c r="N74" i="33" s="1"/>
  <c r="M75" i="33"/>
  <c r="M74" i="33" s="1"/>
  <c r="L75" i="33"/>
  <c r="L74" i="33" s="1"/>
  <c r="L73" i="33" s="1"/>
  <c r="L72" i="33" s="1"/>
  <c r="L71" i="33" s="1"/>
  <c r="K75" i="33"/>
  <c r="K74" i="33" s="1"/>
  <c r="J75" i="33"/>
  <c r="J74" i="33" s="1"/>
  <c r="R70" i="33"/>
  <c r="R69" i="33"/>
  <c r="R68" i="33"/>
  <c r="Q67" i="33"/>
  <c r="P67" i="33"/>
  <c r="O67" i="33"/>
  <c r="N67" i="33"/>
  <c r="M67" i="33"/>
  <c r="L67" i="33"/>
  <c r="K67" i="33"/>
  <c r="J67" i="33"/>
  <c r="R66" i="33"/>
  <c r="R65" i="33"/>
  <c r="R64" i="33"/>
  <c r="Q63" i="33"/>
  <c r="P63" i="33"/>
  <c r="O63" i="33"/>
  <c r="N63" i="33"/>
  <c r="M63" i="33"/>
  <c r="L63" i="33"/>
  <c r="K63" i="33"/>
  <c r="J63" i="33"/>
  <c r="R61" i="33"/>
  <c r="R60" i="33"/>
  <c r="R59" i="33"/>
  <c r="Q58" i="33"/>
  <c r="Q57" i="33" s="1"/>
  <c r="P58" i="33"/>
  <c r="P57" i="33" s="1"/>
  <c r="O58" i="33"/>
  <c r="O57" i="33" s="1"/>
  <c r="N58" i="33"/>
  <c r="N57" i="33" s="1"/>
  <c r="M58" i="33"/>
  <c r="M57" i="33" s="1"/>
  <c r="L58" i="33"/>
  <c r="L57" i="33" s="1"/>
  <c r="K58" i="33"/>
  <c r="K57" i="33" s="1"/>
  <c r="J58" i="33"/>
  <c r="J57" i="33" s="1"/>
  <c r="R56" i="33"/>
  <c r="R55" i="33"/>
  <c r="R54" i="33"/>
  <c r="Q53" i="33"/>
  <c r="Q52" i="33" s="1"/>
  <c r="P53" i="33"/>
  <c r="P52" i="33" s="1"/>
  <c r="O53" i="33"/>
  <c r="O52" i="33" s="1"/>
  <c r="N53" i="33"/>
  <c r="N52" i="33" s="1"/>
  <c r="M53" i="33"/>
  <c r="M52" i="33" s="1"/>
  <c r="L53" i="33"/>
  <c r="L52" i="33" s="1"/>
  <c r="K53" i="33"/>
  <c r="K52" i="33" s="1"/>
  <c r="J53" i="33"/>
  <c r="J52" i="33" s="1"/>
  <c r="R50" i="33"/>
  <c r="R49" i="33"/>
  <c r="R48" i="33"/>
  <c r="Q47" i="33"/>
  <c r="Q46" i="33" s="1"/>
  <c r="P47" i="33"/>
  <c r="P46" i="33" s="1"/>
  <c r="O47" i="33"/>
  <c r="O46" i="33" s="1"/>
  <c r="N47" i="33"/>
  <c r="N46" i="33" s="1"/>
  <c r="M47" i="33"/>
  <c r="M46" i="33" s="1"/>
  <c r="L47" i="33"/>
  <c r="L46" i="33" s="1"/>
  <c r="K47" i="33"/>
  <c r="K46" i="33" s="1"/>
  <c r="J47" i="33"/>
  <c r="J46" i="33" s="1"/>
  <c r="R45" i="33"/>
  <c r="R44" i="33"/>
  <c r="R43" i="33"/>
  <c r="Q42" i="33"/>
  <c r="P42" i="33"/>
  <c r="O42" i="33"/>
  <c r="N42" i="33"/>
  <c r="M42" i="33"/>
  <c r="L42" i="33"/>
  <c r="K42" i="33"/>
  <c r="J42" i="33"/>
  <c r="R41" i="33"/>
  <c r="R40" i="33"/>
  <c r="R39" i="33"/>
  <c r="Q38" i="33"/>
  <c r="P38" i="33"/>
  <c r="O38" i="33"/>
  <c r="N38" i="33"/>
  <c r="M38" i="33"/>
  <c r="L38" i="33"/>
  <c r="K38" i="33"/>
  <c r="J38" i="33"/>
  <c r="R37" i="33"/>
  <c r="R36" i="33"/>
  <c r="R35" i="33"/>
  <c r="Q34" i="33"/>
  <c r="P34" i="33"/>
  <c r="O34" i="33"/>
  <c r="N34" i="33"/>
  <c r="M34" i="33"/>
  <c r="L34" i="33"/>
  <c r="K34" i="33"/>
  <c r="J34" i="33"/>
  <c r="R29" i="33"/>
  <c r="R28" i="33"/>
  <c r="R27" i="33"/>
  <c r="Q26" i="33"/>
  <c r="P26" i="33"/>
  <c r="O26" i="33"/>
  <c r="N26" i="33"/>
  <c r="M26" i="33"/>
  <c r="L26" i="33"/>
  <c r="K26" i="33"/>
  <c r="J26" i="33"/>
  <c r="R25" i="33"/>
  <c r="R24" i="33"/>
  <c r="R23" i="33"/>
  <c r="Q22" i="33"/>
  <c r="P22" i="33"/>
  <c r="O22" i="33"/>
  <c r="N22" i="33"/>
  <c r="M22" i="33"/>
  <c r="L22" i="33"/>
  <c r="K22" i="33"/>
  <c r="J22" i="33"/>
  <c r="R21" i="33"/>
  <c r="R20" i="33"/>
  <c r="R19" i="33"/>
  <c r="Q18" i="33"/>
  <c r="P18" i="33"/>
  <c r="O18" i="33"/>
  <c r="N18" i="33"/>
  <c r="M18" i="33"/>
  <c r="L18" i="33"/>
  <c r="K18" i="33"/>
  <c r="J18" i="33"/>
  <c r="R16" i="33"/>
  <c r="R15" i="33"/>
  <c r="R14" i="33"/>
  <c r="Q13" i="33"/>
  <c r="Q12" i="33" s="1"/>
  <c r="P13" i="33"/>
  <c r="P12" i="33" s="1"/>
  <c r="O13" i="33"/>
  <c r="O12" i="33" s="1"/>
  <c r="N13" i="33"/>
  <c r="N12" i="33" s="1"/>
  <c r="M13" i="33"/>
  <c r="M12" i="33" s="1"/>
  <c r="L13" i="33"/>
  <c r="L12" i="33" s="1"/>
  <c r="K13" i="33"/>
  <c r="K12" i="33" s="1"/>
  <c r="J13" i="33"/>
  <c r="J12" i="33" s="1"/>
  <c r="M62" i="33" l="1"/>
  <c r="K73" i="33"/>
  <c r="K72" i="33" s="1"/>
  <c r="K71" i="33" s="1"/>
  <c r="J62" i="33"/>
  <c r="J51" i="33" s="1"/>
  <c r="O184" i="33"/>
  <c r="O178" i="33" s="1"/>
  <c r="O177" i="33" s="1"/>
  <c r="O176" i="33" s="1"/>
  <c r="R13" i="33"/>
  <c r="R12" i="33" s="1"/>
  <c r="Q178" i="33"/>
  <c r="Q177" i="33" s="1"/>
  <c r="Q176" i="33" s="1"/>
  <c r="K184" i="33"/>
  <c r="K178" i="33" s="1"/>
  <c r="K177" i="33" s="1"/>
  <c r="K176" i="33" s="1"/>
  <c r="L184" i="33"/>
  <c r="L178" i="33" s="1"/>
  <c r="L177" i="33" s="1"/>
  <c r="L176" i="33" s="1"/>
  <c r="M184" i="33"/>
  <c r="M178" i="33" s="1"/>
  <c r="M177" i="33" s="1"/>
  <c r="M176" i="33" s="1"/>
  <c r="R172" i="33"/>
  <c r="R171" i="33" s="1"/>
  <c r="M110" i="33"/>
  <c r="M109" i="33" s="1"/>
  <c r="M108" i="33" s="1"/>
  <c r="M107" i="33" s="1"/>
  <c r="J110" i="33"/>
  <c r="J109" i="33" s="1"/>
  <c r="J108" i="33" s="1"/>
  <c r="J107" i="33" s="1"/>
  <c r="P91" i="33"/>
  <c r="P90" i="33" s="1"/>
  <c r="P89" i="33" s="1"/>
  <c r="J33" i="33"/>
  <c r="J32" i="33" s="1"/>
  <c r="J73" i="33"/>
  <c r="J72" i="33" s="1"/>
  <c r="J71" i="33" s="1"/>
  <c r="K33" i="33"/>
  <c r="K32" i="33" s="1"/>
  <c r="R93" i="33"/>
  <c r="R92" i="33" s="1"/>
  <c r="N132" i="33"/>
  <c r="N126" i="33" s="1"/>
  <c r="N125" i="33" s="1"/>
  <c r="N124" i="33" s="1"/>
  <c r="Q132" i="33"/>
  <c r="Q126" i="33" s="1"/>
  <c r="Q125" i="33" s="1"/>
  <c r="Q124" i="33" s="1"/>
  <c r="R128" i="33"/>
  <c r="R127" i="33" s="1"/>
  <c r="O132" i="33"/>
  <c r="O126" i="33" s="1"/>
  <c r="O125" i="33" s="1"/>
  <c r="O124" i="33" s="1"/>
  <c r="J132" i="33"/>
  <c r="J126" i="33" s="1"/>
  <c r="J125" i="33" s="1"/>
  <c r="J124" i="33" s="1"/>
  <c r="R163" i="33"/>
  <c r="J17" i="33"/>
  <c r="J11" i="33" s="1"/>
  <c r="J10" i="33" s="1"/>
  <c r="J9" i="33" s="1"/>
  <c r="R18" i="33"/>
  <c r="Q91" i="33"/>
  <c r="Q90" i="33" s="1"/>
  <c r="Q89" i="33" s="1"/>
  <c r="R103" i="33"/>
  <c r="R102" i="33" s="1"/>
  <c r="N91" i="33"/>
  <c r="N90" i="33" s="1"/>
  <c r="N89" i="33" s="1"/>
  <c r="J178" i="33"/>
  <c r="J177" i="33" s="1"/>
  <c r="J176" i="33" s="1"/>
  <c r="N110" i="33"/>
  <c r="N109" i="33" s="1"/>
  <c r="N108" i="33" s="1"/>
  <c r="N107" i="33" s="1"/>
  <c r="P17" i="33"/>
  <c r="P11" i="33" s="1"/>
  <c r="P10" i="33" s="1"/>
  <c r="P9" i="33" s="1"/>
  <c r="O110" i="33"/>
  <c r="O109" i="33" s="1"/>
  <c r="O108" i="33" s="1"/>
  <c r="O107" i="33" s="1"/>
  <c r="R8" i="33"/>
  <c r="P33" i="33"/>
  <c r="P32" i="33" s="1"/>
  <c r="N184" i="33"/>
  <c r="N178" i="33" s="1"/>
  <c r="N177" i="33" s="1"/>
  <c r="N176" i="33" s="1"/>
  <c r="K110" i="33"/>
  <c r="K109" i="33" s="1"/>
  <c r="K108" i="33" s="1"/>
  <c r="K107" i="33" s="1"/>
  <c r="Q154" i="33"/>
  <c r="Q153" i="33" s="1"/>
  <c r="Q152" i="33" s="1"/>
  <c r="Q151" i="33" s="1"/>
  <c r="P184" i="33"/>
  <c r="P178" i="33" s="1"/>
  <c r="P177" i="33" s="1"/>
  <c r="P176" i="33" s="1"/>
  <c r="R26" i="33"/>
  <c r="P73" i="33"/>
  <c r="P72" i="33" s="1"/>
  <c r="P71" i="33" s="1"/>
  <c r="R22" i="33"/>
  <c r="L110" i="33"/>
  <c r="L109" i="33" s="1"/>
  <c r="L108" i="33" s="1"/>
  <c r="L107" i="33" s="1"/>
  <c r="R159" i="33"/>
  <c r="M73" i="33"/>
  <c r="M72" i="33" s="1"/>
  <c r="M71" i="33" s="1"/>
  <c r="R75" i="33"/>
  <c r="R74" i="33" s="1"/>
  <c r="R98" i="33"/>
  <c r="R97" i="33" s="1"/>
  <c r="M132" i="33"/>
  <c r="M126" i="33" s="1"/>
  <c r="M125" i="33" s="1"/>
  <c r="M124" i="33" s="1"/>
  <c r="P132" i="33"/>
  <c r="P126" i="33" s="1"/>
  <c r="P125" i="33" s="1"/>
  <c r="P124" i="33" s="1"/>
  <c r="K132" i="33"/>
  <c r="K126" i="33" s="1"/>
  <c r="K125" i="33" s="1"/>
  <c r="K124" i="33" s="1"/>
  <c r="P154" i="33"/>
  <c r="P153" i="33" s="1"/>
  <c r="P152" i="33" s="1"/>
  <c r="P151" i="33" s="1"/>
  <c r="R180" i="33"/>
  <c r="R179" i="33" s="1"/>
  <c r="O33" i="33"/>
  <c r="O32" i="33" s="1"/>
  <c r="N62" i="33"/>
  <c r="N51" i="33" s="1"/>
  <c r="O154" i="33"/>
  <c r="O153" i="33" s="1"/>
  <c r="O152" i="33" s="1"/>
  <c r="O151" i="33" s="1"/>
  <c r="O17" i="33"/>
  <c r="O11" i="33" s="1"/>
  <c r="O10" i="33" s="1"/>
  <c r="O9" i="33" s="1"/>
  <c r="O62" i="33"/>
  <c r="O51" i="33" s="1"/>
  <c r="Q110" i="33"/>
  <c r="Q109" i="33" s="1"/>
  <c r="Q108" i="33" s="1"/>
  <c r="Q107" i="33" s="1"/>
  <c r="M154" i="33"/>
  <c r="M153" i="33" s="1"/>
  <c r="M152" i="33" s="1"/>
  <c r="M151" i="33" s="1"/>
  <c r="L17" i="33"/>
  <c r="L11" i="33" s="1"/>
  <c r="L10" i="33" s="1"/>
  <c r="L9" i="33" s="1"/>
  <c r="Q33" i="33"/>
  <c r="Q32" i="33" s="1"/>
  <c r="N33" i="33"/>
  <c r="N32" i="33" s="1"/>
  <c r="K62" i="33"/>
  <c r="K51" i="33" s="1"/>
  <c r="Q73" i="33"/>
  <c r="Q72" i="33" s="1"/>
  <c r="Q71" i="33" s="1"/>
  <c r="M91" i="33"/>
  <c r="M90" i="33" s="1"/>
  <c r="M89" i="33" s="1"/>
  <c r="N73" i="33"/>
  <c r="N72" i="33" s="1"/>
  <c r="N71" i="33" s="1"/>
  <c r="N154" i="33"/>
  <c r="N153" i="33" s="1"/>
  <c r="N152" i="33" s="1"/>
  <c r="N151" i="33" s="1"/>
  <c r="K17" i="33"/>
  <c r="K11" i="33" s="1"/>
  <c r="K10" i="33" s="1"/>
  <c r="K9" i="33" s="1"/>
  <c r="Q17" i="33"/>
  <c r="Q11" i="33" s="1"/>
  <c r="Q10" i="33" s="1"/>
  <c r="Q9" i="33" s="1"/>
  <c r="L62" i="33"/>
  <c r="L51" i="33" s="1"/>
  <c r="Q62" i="33"/>
  <c r="Q51" i="33" s="1"/>
  <c r="K154" i="33"/>
  <c r="K153" i="33" s="1"/>
  <c r="K152" i="33" s="1"/>
  <c r="K151" i="33" s="1"/>
  <c r="L33" i="33"/>
  <c r="L32" i="33" s="1"/>
  <c r="P110" i="33"/>
  <c r="P109" i="33" s="1"/>
  <c r="P108" i="33" s="1"/>
  <c r="P107" i="33" s="1"/>
  <c r="L154" i="33"/>
  <c r="L153" i="33" s="1"/>
  <c r="L152" i="33" s="1"/>
  <c r="L151" i="33" s="1"/>
  <c r="M33" i="33"/>
  <c r="M32" i="33" s="1"/>
  <c r="M17" i="33"/>
  <c r="M11" i="33" s="1"/>
  <c r="M10" i="33" s="1"/>
  <c r="M9" i="33" s="1"/>
  <c r="R34" i="33"/>
  <c r="N17" i="33"/>
  <c r="N11" i="33" s="1"/>
  <c r="N10" i="33" s="1"/>
  <c r="N9" i="33" s="1"/>
  <c r="O91" i="33"/>
  <c r="O90" i="33" s="1"/>
  <c r="O89" i="33" s="1"/>
  <c r="L132" i="33"/>
  <c r="L126" i="33" s="1"/>
  <c r="L125" i="33" s="1"/>
  <c r="L124" i="33" s="1"/>
  <c r="R58" i="33"/>
  <c r="R57" i="33" s="1"/>
  <c r="R67" i="33"/>
  <c r="R155" i="33"/>
  <c r="R111" i="33"/>
  <c r="R42" i="33"/>
  <c r="R115" i="33"/>
  <c r="R189" i="33"/>
  <c r="R145" i="33"/>
  <c r="R167" i="33"/>
  <c r="R47" i="33"/>
  <c r="R46" i="33" s="1"/>
  <c r="R82" i="33"/>
  <c r="R81" i="33" s="1"/>
  <c r="R120" i="33"/>
  <c r="R119" i="33" s="1"/>
  <c r="R185" i="33"/>
  <c r="R63" i="33"/>
  <c r="R53" i="33"/>
  <c r="R52" i="33" s="1"/>
  <c r="O73" i="33"/>
  <c r="O72" i="33" s="1"/>
  <c r="O71" i="33" s="1"/>
  <c r="R38" i="33"/>
  <c r="L91" i="33"/>
  <c r="L90" i="33" s="1"/>
  <c r="L89" i="33" s="1"/>
  <c r="R133" i="33"/>
  <c r="R139" i="33"/>
  <c r="J91" i="33"/>
  <c r="J90" i="33" s="1"/>
  <c r="J89" i="33" s="1"/>
  <c r="J154" i="33"/>
  <c r="J153" i="33" s="1"/>
  <c r="J152" i="33" s="1"/>
  <c r="J151" i="33" s="1"/>
  <c r="M51" i="33"/>
  <c r="P62" i="33"/>
  <c r="P51" i="33" s="1"/>
  <c r="K91" i="33"/>
  <c r="K90" i="33" s="1"/>
  <c r="K89" i="33" s="1"/>
  <c r="J31" i="33" l="1"/>
  <c r="J30" i="33" s="1"/>
  <c r="R110" i="33"/>
  <c r="R109" i="33" s="1"/>
  <c r="R108" i="33" s="1"/>
  <c r="R107" i="33" s="1"/>
  <c r="P31" i="33"/>
  <c r="P30" i="33" s="1"/>
  <c r="R91" i="33"/>
  <c r="R90" i="33" s="1"/>
  <c r="R89" i="33" s="1"/>
  <c r="K31" i="33"/>
  <c r="K30" i="33" s="1"/>
  <c r="R17" i="33"/>
  <c r="R11" i="33" s="1"/>
  <c r="R10" i="33" s="1"/>
  <c r="R9" i="33" s="1"/>
  <c r="R73" i="33"/>
  <c r="R72" i="33" s="1"/>
  <c r="R71" i="33" s="1"/>
  <c r="N31" i="33"/>
  <c r="N30" i="33" s="1"/>
  <c r="O31" i="33"/>
  <c r="O30" i="33" s="1"/>
  <c r="L31" i="33"/>
  <c r="L30" i="33" s="1"/>
  <c r="M31" i="33"/>
  <c r="M30" i="33" s="1"/>
  <c r="R62" i="33"/>
  <c r="R51" i="33" s="1"/>
  <c r="R154" i="33"/>
  <c r="R153" i="33" s="1"/>
  <c r="R152" i="33" s="1"/>
  <c r="R151" i="33" s="1"/>
  <c r="R33" i="33"/>
  <c r="R32" i="33" s="1"/>
  <c r="Q31" i="33"/>
  <c r="Q30" i="33" s="1"/>
  <c r="R184" i="33"/>
  <c r="R178" i="33" s="1"/>
  <c r="R177" i="33" s="1"/>
  <c r="R176" i="33" s="1"/>
  <c r="R132" i="33"/>
  <c r="R126" i="33" s="1"/>
  <c r="R125" i="33" s="1"/>
  <c r="R124" i="33" s="1"/>
  <c r="R31" i="33" l="1"/>
  <c r="R30" i="33" s="1"/>
  <c r="R351" i="32" l="1"/>
  <c r="R350" i="32"/>
  <c r="R349" i="32"/>
  <c r="R348" i="32"/>
  <c r="R347" i="32"/>
  <c r="R346" i="32"/>
  <c r="R345" i="32"/>
  <c r="R344" i="32"/>
  <c r="R343" i="32"/>
  <c r="R342" i="32"/>
  <c r="R341" i="32"/>
  <c r="R340" i="32"/>
  <c r="R339" i="32"/>
  <c r="R338" i="32"/>
  <c r="R337" i="32"/>
  <c r="R336" i="32"/>
  <c r="R335" i="32"/>
  <c r="R334" i="32"/>
  <c r="R333" i="32"/>
  <c r="R332" i="32"/>
  <c r="R331" i="32"/>
  <c r="R330" i="32"/>
  <c r="R329" i="32"/>
  <c r="R328" i="32"/>
  <c r="R327" i="32"/>
  <c r="R326" i="32"/>
  <c r="R325" i="32"/>
  <c r="R324" i="32"/>
  <c r="R323" i="32"/>
  <c r="R322" i="32"/>
  <c r="R321" i="32"/>
  <c r="R320" i="32"/>
  <c r="R319" i="32"/>
  <c r="R318" i="32"/>
  <c r="R317" i="32"/>
  <c r="Q316" i="32"/>
  <c r="P316" i="32"/>
  <c r="O316" i="32"/>
  <c r="N316" i="32"/>
  <c r="M316" i="32"/>
  <c r="L316" i="32"/>
  <c r="K316" i="32"/>
  <c r="J316" i="32"/>
  <c r="R315" i="32"/>
  <c r="R314" i="32"/>
  <c r="R313" i="32"/>
  <c r="Q312" i="32"/>
  <c r="P312" i="32"/>
  <c r="O312" i="32"/>
  <c r="N312" i="32"/>
  <c r="M312" i="32"/>
  <c r="L312" i="32"/>
  <c r="K312" i="32"/>
  <c r="J312" i="32"/>
  <c r="R311" i="32"/>
  <c r="R310" i="32"/>
  <c r="R309" i="32"/>
  <c r="Q308" i="32"/>
  <c r="P308" i="32"/>
  <c r="O308" i="32"/>
  <c r="N308" i="32"/>
  <c r="M308" i="32"/>
  <c r="L308" i="32"/>
  <c r="K308" i="32"/>
  <c r="J308" i="32"/>
  <c r="R307" i="32"/>
  <c r="R306" i="32"/>
  <c r="R305" i="32"/>
  <c r="R304" i="32" s="1"/>
  <c r="Q304" i="32"/>
  <c r="P304" i="32"/>
  <c r="O304" i="32"/>
  <c r="N304" i="32"/>
  <c r="M304" i="32"/>
  <c r="L304" i="32"/>
  <c r="K304" i="32"/>
  <c r="J304" i="32"/>
  <c r="R303" i="32"/>
  <c r="R302" i="32"/>
  <c r="R301" i="32"/>
  <c r="Q300" i="32"/>
  <c r="P300" i="32"/>
  <c r="O300" i="32"/>
  <c r="O299" i="32" s="1"/>
  <c r="N300" i="32"/>
  <c r="M300" i="32"/>
  <c r="L300" i="32"/>
  <c r="K300" i="32"/>
  <c r="J300" i="32"/>
  <c r="R298" i="32"/>
  <c r="R297" i="32"/>
  <c r="R296" i="32"/>
  <c r="R295" i="32"/>
  <c r="R294" i="32"/>
  <c r="Q293" i="32"/>
  <c r="Q292" i="32" s="1"/>
  <c r="P293" i="32"/>
  <c r="P292" i="32" s="1"/>
  <c r="O293" i="32"/>
  <c r="O292" i="32" s="1"/>
  <c r="N293" i="32"/>
  <c r="N292" i="32" s="1"/>
  <c r="M293" i="32"/>
  <c r="M292" i="32" s="1"/>
  <c r="L293" i="32"/>
  <c r="L292" i="32" s="1"/>
  <c r="K293" i="32"/>
  <c r="K292" i="32" s="1"/>
  <c r="J293" i="32"/>
  <c r="J292" i="32" s="1"/>
  <c r="R288" i="32"/>
  <c r="R287" i="32"/>
  <c r="R286" i="32"/>
  <c r="Q285" i="32"/>
  <c r="Q274" i="32" s="1"/>
  <c r="P285" i="32"/>
  <c r="O285" i="32"/>
  <c r="N285" i="32"/>
  <c r="M285" i="32"/>
  <c r="L285" i="32"/>
  <c r="K285" i="32"/>
  <c r="J285" i="32"/>
  <c r="R284" i="32"/>
  <c r="R283" i="32"/>
  <c r="R282" i="32"/>
  <c r="R281" i="32"/>
  <c r="R280" i="32"/>
  <c r="R279" i="32"/>
  <c r="R278" i="32"/>
  <c r="R277" i="32"/>
  <c r="R276" i="32"/>
  <c r="Q275" i="32"/>
  <c r="P275" i="32"/>
  <c r="O275" i="32"/>
  <c r="N275" i="32"/>
  <c r="M275" i="32"/>
  <c r="L275" i="32"/>
  <c r="K275" i="32"/>
  <c r="J275" i="32"/>
  <c r="J274" i="32"/>
  <c r="R273" i="32"/>
  <c r="R272" i="32"/>
  <c r="R271" i="32"/>
  <c r="R270" i="32"/>
  <c r="R269" i="32"/>
  <c r="R268" i="32"/>
  <c r="Q267" i="32"/>
  <c r="Q266" i="32" s="1"/>
  <c r="P267" i="32"/>
  <c r="P266" i="32" s="1"/>
  <c r="O267" i="32"/>
  <c r="O266" i="32" s="1"/>
  <c r="N267" i="32"/>
  <c r="N266" i="32" s="1"/>
  <c r="M267" i="32"/>
  <c r="M266" i="32" s="1"/>
  <c r="L267" i="32"/>
  <c r="L266" i="32" s="1"/>
  <c r="K267" i="32"/>
  <c r="K266" i="32" s="1"/>
  <c r="J267" i="32"/>
  <c r="J266" i="32" s="1"/>
  <c r="J265" i="32" s="1"/>
  <c r="J264" i="32" s="1"/>
  <c r="J263" i="32" s="1"/>
  <c r="R262" i="32"/>
  <c r="R261" i="32"/>
  <c r="R260" i="32"/>
  <c r="Q259" i="32"/>
  <c r="Q258" i="32" s="1"/>
  <c r="P259" i="32"/>
  <c r="P258" i="32" s="1"/>
  <c r="O259" i="32"/>
  <c r="O258" i="32" s="1"/>
  <c r="N259" i="32"/>
  <c r="N258" i="32" s="1"/>
  <c r="M259" i="32"/>
  <c r="M258" i="32" s="1"/>
  <c r="L259" i="32"/>
  <c r="L258" i="32" s="1"/>
  <c r="K259" i="32"/>
  <c r="K258" i="32" s="1"/>
  <c r="J259" i="32"/>
  <c r="J258" i="32"/>
  <c r="R257" i="32"/>
  <c r="R256" i="32"/>
  <c r="R255" i="32"/>
  <c r="R254" i="32"/>
  <c r="R253" i="32"/>
  <c r="R252" i="32"/>
  <c r="R251" i="32"/>
  <c r="Q250" i="32"/>
  <c r="P250" i="32"/>
  <c r="O250" i="32"/>
  <c r="N250" i="32"/>
  <c r="M250" i="32"/>
  <c r="L250" i="32"/>
  <c r="K250" i="32"/>
  <c r="J250" i="32"/>
  <c r="R249" i="32"/>
  <c r="R248" i="32"/>
  <c r="R247" i="32"/>
  <c r="Q246" i="32"/>
  <c r="P246" i="32"/>
  <c r="O246" i="32"/>
  <c r="N246" i="32"/>
  <c r="M246" i="32"/>
  <c r="L246" i="32"/>
  <c r="K246" i="32"/>
  <c r="J246" i="32"/>
  <c r="R245" i="32"/>
  <c r="R244" i="32"/>
  <c r="R243" i="32"/>
  <c r="Q242" i="32"/>
  <c r="P242" i="32"/>
  <c r="O242" i="32"/>
  <c r="N242" i="32"/>
  <c r="M242" i="32"/>
  <c r="L242" i="32"/>
  <c r="K242" i="32"/>
  <c r="J242" i="32"/>
  <c r="R241" i="32"/>
  <c r="R240" i="32"/>
  <c r="R239" i="32"/>
  <c r="Q238" i="32"/>
  <c r="P238" i="32"/>
  <c r="O238" i="32"/>
  <c r="N238" i="32"/>
  <c r="M238" i="32"/>
  <c r="L238" i="32"/>
  <c r="K238" i="32"/>
  <c r="J238" i="32"/>
  <c r="R233" i="32"/>
  <c r="R232" i="32"/>
  <c r="R231" i="32"/>
  <c r="R230" i="32"/>
  <c r="R229" i="32"/>
  <c r="Q228" i="32"/>
  <c r="P228" i="32"/>
  <c r="O228" i="32"/>
  <c r="N228" i="32"/>
  <c r="M228" i="32"/>
  <c r="L228" i="32"/>
  <c r="K228" i="32"/>
  <c r="J228" i="32"/>
  <c r="R227" i="32"/>
  <c r="R226" i="32"/>
  <c r="R225" i="32"/>
  <c r="R224" i="32"/>
  <c r="R223" i="32"/>
  <c r="Q222" i="32"/>
  <c r="P222" i="32"/>
  <c r="O222" i="32"/>
  <c r="N222" i="32"/>
  <c r="M222" i="32"/>
  <c r="L222" i="32"/>
  <c r="K222" i="32"/>
  <c r="J222" i="32"/>
  <c r="R221" i="32"/>
  <c r="R220" i="32"/>
  <c r="R219" i="32"/>
  <c r="R218" i="32"/>
  <c r="R217" i="32"/>
  <c r="Q216" i="32"/>
  <c r="P216" i="32"/>
  <c r="O216" i="32"/>
  <c r="N216" i="32"/>
  <c r="M216" i="32"/>
  <c r="L216" i="32"/>
  <c r="K216" i="32"/>
  <c r="J216" i="32"/>
  <c r="J215" i="32" s="1"/>
  <c r="R214" i="32"/>
  <c r="R213" i="32"/>
  <c r="R212" i="32"/>
  <c r="Q211" i="32"/>
  <c r="P211" i="32"/>
  <c r="P210" i="32" s="1"/>
  <c r="O211" i="32"/>
  <c r="O210" i="32" s="1"/>
  <c r="N211" i="32"/>
  <c r="N210" i="32" s="1"/>
  <c r="M211" i="32"/>
  <c r="M210" i="32" s="1"/>
  <c r="L211" i="32"/>
  <c r="L210" i="32" s="1"/>
  <c r="K211" i="32"/>
  <c r="K210" i="32" s="1"/>
  <c r="J211" i="32"/>
  <c r="J210" i="32" s="1"/>
  <c r="Q210" i="32"/>
  <c r="R205" i="32"/>
  <c r="R204" i="32" s="1"/>
  <c r="Q205" i="32"/>
  <c r="P205" i="32"/>
  <c r="P204" i="32" s="1"/>
  <c r="O205" i="32"/>
  <c r="N205" i="32"/>
  <c r="N204" i="32" s="1"/>
  <c r="M205" i="32"/>
  <c r="M204" i="32" s="1"/>
  <c r="L205" i="32"/>
  <c r="L204" i="32" s="1"/>
  <c r="K205" i="32"/>
  <c r="K204" i="32" s="1"/>
  <c r="J205" i="32"/>
  <c r="J204" i="32" s="1"/>
  <c r="Q204" i="32"/>
  <c r="O204" i="32"/>
  <c r="R203" i="32"/>
  <c r="R202" i="32"/>
  <c r="R201" i="32"/>
  <c r="Q200" i="32"/>
  <c r="Q196" i="32" s="1"/>
  <c r="Q195" i="32" s="1"/>
  <c r="Q194" i="32" s="1"/>
  <c r="Q193" i="32" s="1"/>
  <c r="P200" i="32"/>
  <c r="O200" i="32"/>
  <c r="N200" i="32"/>
  <c r="M200" i="32"/>
  <c r="L200" i="32"/>
  <c r="K200" i="32"/>
  <c r="J200" i="32"/>
  <c r="R199" i="32"/>
  <c r="R198" i="32"/>
  <c r="Q197" i="32"/>
  <c r="P197" i="32"/>
  <c r="O197" i="32"/>
  <c r="N197" i="32"/>
  <c r="N196" i="32" s="1"/>
  <c r="M197" i="32"/>
  <c r="M196" i="32" s="1"/>
  <c r="M195" i="32" s="1"/>
  <c r="M194" i="32" s="1"/>
  <c r="M193" i="32" s="1"/>
  <c r="L197" i="32"/>
  <c r="L196" i="32" s="1"/>
  <c r="K197" i="32"/>
  <c r="J197" i="32"/>
  <c r="R192" i="32"/>
  <c r="R191" i="32"/>
  <c r="R190" i="32"/>
  <c r="Q189" i="32"/>
  <c r="P189" i="32"/>
  <c r="P188" i="32" s="1"/>
  <c r="O189" i="32"/>
  <c r="O188" i="32" s="1"/>
  <c r="N189" i="32"/>
  <c r="M189" i="32"/>
  <c r="M188" i="32" s="1"/>
  <c r="L189" i="32"/>
  <c r="L188" i="32" s="1"/>
  <c r="K189" i="32"/>
  <c r="K188" i="32" s="1"/>
  <c r="J189" i="32"/>
  <c r="J188" i="32" s="1"/>
  <c r="Q188" i="32"/>
  <c r="N188" i="32"/>
  <c r="R187" i="32"/>
  <c r="R186" i="32"/>
  <c r="R185" i="32"/>
  <c r="Q184" i="32"/>
  <c r="Q183" i="32" s="1"/>
  <c r="P184" i="32"/>
  <c r="P183" i="32" s="1"/>
  <c r="O184" i="32"/>
  <c r="O183" i="32" s="1"/>
  <c r="N184" i="32"/>
  <c r="N183" i="32" s="1"/>
  <c r="M184" i="32"/>
  <c r="M183" i="32" s="1"/>
  <c r="L184" i="32"/>
  <c r="L183" i="32" s="1"/>
  <c r="K184" i="32"/>
  <c r="K183" i="32" s="1"/>
  <c r="J184" i="32"/>
  <c r="J183" i="32" s="1"/>
  <c r="R182" i="32"/>
  <c r="R181" i="32"/>
  <c r="R180" i="32"/>
  <c r="R179" i="32"/>
  <c r="R178" i="32"/>
  <c r="R177" i="32"/>
  <c r="R176" i="32"/>
  <c r="R175" i="32"/>
  <c r="R174" i="32"/>
  <c r="R173" i="32"/>
  <c r="Q172" i="32"/>
  <c r="Q171" i="32" s="1"/>
  <c r="P172" i="32"/>
  <c r="P171" i="32" s="1"/>
  <c r="P170" i="32" s="1"/>
  <c r="P169" i="32" s="1"/>
  <c r="P168" i="32" s="1"/>
  <c r="O172" i="32"/>
  <c r="O171" i="32" s="1"/>
  <c r="N172" i="32"/>
  <c r="M172" i="32"/>
  <c r="M171" i="32" s="1"/>
  <c r="L172" i="32"/>
  <c r="L171" i="32" s="1"/>
  <c r="K172" i="32"/>
  <c r="K171" i="32" s="1"/>
  <c r="J172" i="32"/>
  <c r="J171" i="32" s="1"/>
  <c r="N171" i="32"/>
  <c r="R167" i="32"/>
  <c r="R166" i="32"/>
  <c r="R165" i="32"/>
  <c r="Q164" i="32"/>
  <c r="Q163" i="32" s="1"/>
  <c r="P164" i="32"/>
  <c r="P163" i="32" s="1"/>
  <c r="O164" i="32"/>
  <c r="O163" i="32" s="1"/>
  <c r="N164" i="32"/>
  <c r="N163" i="32" s="1"/>
  <c r="M164" i="32"/>
  <c r="L164" i="32"/>
  <c r="L163" i="32" s="1"/>
  <c r="K164" i="32"/>
  <c r="K163" i="32" s="1"/>
  <c r="K159" i="32" s="1"/>
  <c r="K158" i="32" s="1"/>
  <c r="K157" i="32" s="1"/>
  <c r="J164" i="32"/>
  <c r="J163" i="32" s="1"/>
  <c r="M163" i="32"/>
  <c r="R161" i="32"/>
  <c r="R160" i="32" s="1"/>
  <c r="Q161" i="32"/>
  <c r="P161" i="32"/>
  <c r="P160" i="32" s="1"/>
  <c r="O161" i="32"/>
  <c r="O160" i="32" s="1"/>
  <c r="N161" i="32"/>
  <c r="N160" i="32" s="1"/>
  <c r="M161" i="32"/>
  <c r="M160" i="32" s="1"/>
  <c r="L161" i="32"/>
  <c r="L160" i="32" s="1"/>
  <c r="L159" i="32" s="1"/>
  <c r="L158" i="32" s="1"/>
  <c r="L157" i="32" s="1"/>
  <c r="K161" i="32"/>
  <c r="K160" i="32" s="1"/>
  <c r="J161" i="32"/>
  <c r="J160" i="32" s="1"/>
  <c r="Q160" i="32"/>
  <c r="Q159" i="32" s="1"/>
  <c r="Q158" i="32" s="1"/>
  <c r="Q157" i="32" s="1"/>
  <c r="R156" i="32"/>
  <c r="R155" i="32"/>
  <c r="R154" i="32"/>
  <c r="Q153" i="32"/>
  <c r="P153" i="32"/>
  <c r="P148" i="32" s="1"/>
  <c r="O153" i="32"/>
  <c r="N153" i="32"/>
  <c r="N148" i="32" s="1"/>
  <c r="M153" i="32"/>
  <c r="L153" i="32"/>
  <c r="K153" i="32"/>
  <c r="J153" i="32"/>
  <c r="R152" i="32"/>
  <c r="R151" i="32"/>
  <c r="R150" i="32"/>
  <c r="Q149" i="32"/>
  <c r="P149" i="32"/>
  <c r="O149" i="32"/>
  <c r="N149" i="32"/>
  <c r="M149" i="32"/>
  <c r="L149" i="32"/>
  <c r="L148" i="32" s="1"/>
  <c r="K149" i="32"/>
  <c r="K148" i="32" s="1"/>
  <c r="J149" i="32"/>
  <c r="R147" i="32"/>
  <c r="R146" i="32"/>
  <c r="R145" i="32"/>
  <c r="Q143" i="32"/>
  <c r="Q142" i="32" s="1"/>
  <c r="P143" i="32"/>
  <c r="P142" i="32" s="1"/>
  <c r="O143" i="32"/>
  <c r="O142" i="32" s="1"/>
  <c r="N143" i="32"/>
  <c r="M143" i="32"/>
  <c r="M142" i="32" s="1"/>
  <c r="L143" i="32"/>
  <c r="L142" i="32" s="1"/>
  <c r="K143" i="32"/>
  <c r="K142" i="32" s="1"/>
  <c r="J143" i="32"/>
  <c r="J142" i="32" s="1"/>
  <c r="N142" i="32"/>
  <c r="R141" i="32"/>
  <c r="R140" i="32"/>
  <c r="R139" i="32"/>
  <c r="Q138" i="32"/>
  <c r="Q137" i="32" s="1"/>
  <c r="P138" i="32"/>
  <c r="P137" i="32" s="1"/>
  <c r="O138" i="32"/>
  <c r="O137" i="32" s="1"/>
  <c r="N138" i="32"/>
  <c r="N137" i="32" s="1"/>
  <c r="M138" i="32"/>
  <c r="M137" i="32" s="1"/>
  <c r="L138" i="32"/>
  <c r="L137" i="32" s="1"/>
  <c r="K138" i="32"/>
  <c r="J138" i="32"/>
  <c r="J137" i="32" s="1"/>
  <c r="K137" i="32"/>
  <c r="R135" i="32"/>
  <c r="R134" i="32"/>
  <c r="R133" i="32"/>
  <c r="R132" i="32"/>
  <c r="R131" i="32"/>
  <c r="R130" i="32"/>
  <c r="R129" i="32"/>
  <c r="R128" i="32"/>
  <c r="R127" i="32"/>
  <c r="Q126" i="32"/>
  <c r="Q125" i="32" s="1"/>
  <c r="P126" i="32"/>
  <c r="P125" i="32" s="1"/>
  <c r="O126" i="32"/>
  <c r="N126" i="32"/>
  <c r="N125" i="32" s="1"/>
  <c r="M126" i="32"/>
  <c r="M125" i="32" s="1"/>
  <c r="L126" i="32"/>
  <c r="L125" i="32" s="1"/>
  <c r="K126" i="32"/>
  <c r="K125" i="32" s="1"/>
  <c r="J126" i="32"/>
  <c r="J125" i="32" s="1"/>
  <c r="O125" i="32"/>
  <c r="R124" i="32"/>
  <c r="R123" i="32"/>
  <c r="R121" i="32" s="1"/>
  <c r="Q121" i="32"/>
  <c r="P121" i="32"/>
  <c r="O121" i="32"/>
  <c r="N121" i="32"/>
  <c r="M121" i="32"/>
  <c r="L121" i="32"/>
  <c r="K121" i="32"/>
  <c r="J121" i="32"/>
  <c r="R120" i="32"/>
  <c r="R119" i="32"/>
  <c r="R118" i="32"/>
  <c r="Q117" i="32"/>
  <c r="P117" i="32"/>
  <c r="O117" i="32"/>
  <c r="N117" i="32"/>
  <c r="M117" i="32"/>
  <c r="L117" i="32"/>
  <c r="K117" i="32"/>
  <c r="J117" i="32"/>
  <c r="R116" i="32"/>
  <c r="R115" i="32"/>
  <c r="R114" i="32"/>
  <c r="R113" i="32"/>
  <c r="R112" i="32"/>
  <c r="R111" i="32"/>
  <c r="R110" i="32"/>
  <c r="R109" i="32"/>
  <c r="Q108" i="32"/>
  <c r="P108" i="32"/>
  <c r="O108" i="32"/>
  <c r="N108" i="32"/>
  <c r="M108" i="32"/>
  <c r="M107" i="32" s="1"/>
  <c r="M106" i="32" s="1"/>
  <c r="L108" i="32"/>
  <c r="L107" i="32" s="1"/>
  <c r="K108" i="32"/>
  <c r="J108" i="32"/>
  <c r="R103" i="32"/>
  <c r="R102" i="32"/>
  <c r="R101" i="32"/>
  <c r="R100" i="32" s="1"/>
  <c r="Q100" i="32"/>
  <c r="P100" i="32"/>
  <c r="O100" i="32"/>
  <c r="N100" i="32"/>
  <c r="M100" i="32"/>
  <c r="L100" i="32"/>
  <c r="K100" i="32"/>
  <c r="J100" i="32"/>
  <c r="R99" i="32"/>
  <c r="R98" i="32"/>
  <c r="R97" i="32"/>
  <c r="R96" i="32"/>
  <c r="R95" i="32"/>
  <c r="R94" i="32"/>
  <c r="R93" i="32"/>
  <c r="R92" i="32"/>
  <c r="R91" i="32"/>
  <c r="R90" i="32"/>
  <c r="R89" i="32"/>
  <c r="R88" i="32"/>
  <c r="R87" i="32"/>
  <c r="R86" i="32"/>
  <c r="R85" i="32"/>
  <c r="R84" i="32"/>
  <c r="R83" i="32"/>
  <c r="R82" i="32"/>
  <c r="R81" i="32"/>
  <c r="R80" i="32"/>
  <c r="R79" i="32"/>
  <c r="R78" i="32"/>
  <c r="R77" i="32"/>
  <c r="R76" i="32"/>
  <c r="R75" i="32"/>
  <c r="R74" i="32"/>
  <c r="R73" i="32"/>
  <c r="R72" i="32"/>
  <c r="R71" i="32"/>
  <c r="R70" i="32"/>
  <c r="R69" i="32"/>
  <c r="R68" i="32"/>
  <c r="R67" i="32"/>
  <c r="R66" i="32"/>
  <c r="R65" i="32"/>
  <c r="R64" i="32"/>
  <c r="R63" i="32"/>
  <c r="R62" i="32"/>
  <c r="R61" i="32"/>
  <c r="R60" i="32"/>
  <c r="R59" i="32"/>
  <c r="R58" i="32"/>
  <c r="R57" i="32"/>
  <c r="R56" i="32"/>
  <c r="R55" i="32"/>
  <c r="R54" i="32"/>
  <c r="R53" i="32"/>
  <c r="R52" i="32"/>
  <c r="R51" i="32"/>
  <c r="R50" i="32"/>
  <c r="R49" i="32"/>
  <c r="R48" i="32"/>
  <c r="R47" i="32"/>
  <c r="R46" i="32"/>
  <c r="R45" i="32"/>
  <c r="R44" i="32"/>
  <c r="R43" i="32"/>
  <c r="R42" i="32"/>
  <c r="R41" i="32"/>
  <c r="R40" i="32"/>
  <c r="R39" i="32"/>
  <c r="R38" i="32"/>
  <c r="R37" i="32"/>
  <c r="R36" i="32"/>
  <c r="R35" i="32"/>
  <c r="R34" i="32"/>
  <c r="R33" i="32"/>
  <c r="Q32" i="32"/>
  <c r="P32" i="32"/>
  <c r="O32" i="32"/>
  <c r="N32" i="32"/>
  <c r="M32" i="32"/>
  <c r="L32" i="32"/>
  <c r="K32" i="32"/>
  <c r="J32" i="32"/>
  <c r="R31" i="32"/>
  <c r="R30" i="32"/>
  <c r="R29" i="32"/>
  <c r="R28" i="32"/>
  <c r="R27" i="32"/>
  <c r="R26" i="32"/>
  <c r="R25" i="32"/>
  <c r="R24" i="32"/>
  <c r="R23" i="32"/>
  <c r="R22" i="32"/>
  <c r="Q21" i="32"/>
  <c r="Q20" i="32" s="1"/>
  <c r="P21" i="32"/>
  <c r="O21" i="32"/>
  <c r="N21" i="32"/>
  <c r="M21" i="32"/>
  <c r="M20" i="32" s="1"/>
  <c r="L21" i="32"/>
  <c r="K21" i="32"/>
  <c r="J21" i="32"/>
  <c r="J20" i="32" s="1"/>
  <c r="R19" i="32"/>
  <c r="R18" i="32"/>
  <c r="R17" i="32"/>
  <c r="R16" i="32"/>
  <c r="R15" i="32"/>
  <c r="R14" i="32"/>
  <c r="R13" i="32"/>
  <c r="R12" i="32"/>
  <c r="R11" i="32"/>
  <c r="R10" i="32"/>
  <c r="Q9" i="32"/>
  <c r="Q8" i="32" s="1"/>
  <c r="P9" i="32"/>
  <c r="O9" i="32"/>
  <c r="N9" i="32"/>
  <c r="M9" i="32"/>
  <c r="M8" i="32" s="1"/>
  <c r="L9" i="32"/>
  <c r="L8" i="32" s="1"/>
  <c r="K9" i="32"/>
  <c r="K8" i="32" s="1"/>
  <c r="J9" i="32"/>
  <c r="J8" i="32" s="1"/>
  <c r="P8" i="32"/>
  <c r="O8" i="32"/>
  <c r="N8" i="32"/>
  <c r="Q265" i="32" l="1"/>
  <c r="Q264" i="32" s="1"/>
  <c r="Q263" i="32" s="1"/>
  <c r="O291" i="32"/>
  <c r="O290" i="32" s="1"/>
  <c r="O289" i="32" s="1"/>
  <c r="J107" i="32"/>
  <c r="R117" i="32"/>
  <c r="R242" i="32"/>
  <c r="R238" i="32"/>
  <c r="R32" i="32"/>
  <c r="K196" i="32"/>
  <c r="K195" i="32" s="1"/>
  <c r="K194" i="32" s="1"/>
  <c r="K193" i="32" s="1"/>
  <c r="K215" i="32"/>
  <c r="P274" i="32"/>
  <c r="Q7" i="32"/>
  <c r="Q6" i="32" s="1"/>
  <c r="Q5" i="32" s="1"/>
  <c r="N195" i="32"/>
  <c r="N194" i="32" s="1"/>
  <c r="N193" i="32" s="1"/>
  <c r="P20" i="32"/>
  <c r="P7" i="32" s="1"/>
  <c r="P6" i="32" s="1"/>
  <c r="P5" i="32" s="1"/>
  <c r="K20" i="32"/>
  <c r="O237" i="32"/>
  <c r="P136" i="32"/>
  <c r="O159" i="32"/>
  <c r="O158" i="32" s="1"/>
  <c r="O157" i="32" s="1"/>
  <c r="N159" i="32"/>
  <c r="N158" i="32" s="1"/>
  <c r="N157" i="32" s="1"/>
  <c r="L195" i="32"/>
  <c r="L194" i="32" s="1"/>
  <c r="L193" i="32" s="1"/>
  <c r="O236" i="32"/>
  <c r="O235" i="32" s="1"/>
  <c r="O234" i="32" s="1"/>
  <c r="L106" i="32"/>
  <c r="M7" i="32"/>
  <c r="M6" i="32" s="1"/>
  <c r="M5" i="32" s="1"/>
  <c r="M148" i="32"/>
  <c r="M136" i="32" s="1"/>
  <c r="M105" i="32" s="1"/>
  <c r="M104" i="32" s="1"/>
  <c r="R293" i="32"/>
  <c r="R292" i="32" s="1"/>
  <c r="J159" i="32"/>
  <c r="J158" i="32" s="1"/>
  <c r="J157" i="32" s="1"/>
  <c r="R143" i="32"/>
  <c r="R142" i="32" s="1"/>
  <c r="M170" i="32"/>
  <c r="M169" i="32" s="1"/>
  <c r="M168" i="32" s="1"/>
  <c r="N237" i="32"/>
  <c r="N236" i="32" s="1"/>
  <c r="N235" i="32" s="1"/>
  <c r="N234" i="32" s="1"/>
  <c r="N299" i="32"/>
  <c r="N291" i="32" s="1"/>
  <c r="N290" i="32" s="1"/>
  <c r="N289" i="32" s="1"/>
  <c r="P159" i="32"/>
  <c r="P158" i="32" s="1"/>
  <c r="P157" i="32" s="1"/>
  <c r="R300" i="32"/>
  <c r="R299" i="32" s="1"/>
  <c r="O148" i="32"/>
  <c r="K170" i="32"/>
  <c r="K169" i="32" s="1"/>
  <c r="K168" i="32" s="1"/>
  <c r="O196" i="32"/>
  <c r="O195" i="32" s="1"/>
  <c r="O194" i="32" s="1"/>
  <c r="O193" i="32" s="1"/>
  <c r="O136" i="32"/>
  <c r="R216" i="32"/>
  <c r="Q299" i="32"/>
  <c r="R312" i="32"/>
  <c r="L20" i="32"/>
  <c r="L7" i="32" s="1"/>
  <c r="L6" i="32" s="1"/>
  <c r="L5" i="32" s="1"/>
  <c r="R21" i="32"/>
  <c r="R20" i="32" s="1"/>
  <c r="Q107" i="32"/>
  <c r="Q106" i="32" s="1"/>
  <c r="L136" i="32"/>
  <c r="O170" i="32"/>
  <c r="O169" i="32" s="1"/>
  <c r="O168" i="32" s="1"/>
  <c r="R285" i="32"/>
  <c r="P299" i="32"/>
  <c r="P291" i="32" s="1"/>
  <c r="P290" i="32" s="1"/>
  <c r="P289" i="32" s="1"/>
  <c r="J209" i="32"/>
  <c r="J208" i="32" s="1"/>
  <c r="J207" i="32" s="1"/>
  <c r="N20" i="32"/>
  <c r="N7" i="32" s="1"/>
  <c r="N6" i="32" s="1"/>
  <c r="N5" i="32" s="1"/>
  <c r="R149" i="32"/>
  <c r="Q148" i="32"/>
  <c r="Q136" i="32" s="1"/>
  <c r="R200" i="32"/>
  <c r="M237" i="32"/>
  <c r="M236" i="32" s="1"/>
  <c r="M235" i="32" s="1"/>
  <c r="M234" i="32" s="1"/>
  <c r="J237" i="32"/>
  <c r="J236" i="32" s="1"/>
  <c r="J235" i="32" s="1"/>
  <c r="J234" i="32" s="1"/>
  <c r="K274" i="32"/>
  <c r="K265" i="32" s="1"/>
  <c r="K264" i="32" s="1"/>
  <c r="K263" i="32" s="1"/>
  <c r="O20" i="32"/>
  <c r="O7" i="32" s="1"/>
  <c r="O6" i="32" s="1"/>
  <c r="O5" i="32" s="1"/>
  <c r="R153" i="32"/>
  <c r="N107" i="32"/>
  <c r="N106" i="32" s="1"/>
  <c r="K136" i="32"/>
  <c r="M159" i="32"/>
  <c r="M158" i="32" s="1"/>
  <c r="M157" i="32" s="1"/>
  <c r="Q215" i="32"/>
  <c r="Q209" i="32" s="1"/>
  <c r="Q208" i="32" s="1"/>
  <c r="Q207" i="32" s="1"/>
  <c r="L274" i="32"/>
  <c r="L265" i="32" s="1"/>
  <c r="L264" i="32" s="1"/>
  <c r="L263" i="32" s="1"/>
  <c r="N136" i="32"/>
  <c r="Q170" i="32"/>
  <c r="Q169" i="32" s="1"/>
  <c r="Q168" i="32" s="1"/>
  <c r="R189" i="32"/>
  <c r="R188" i="32" s="1"/>
  <c r="L215" i="32"/>
  <c r="O215" i="32"/>
  <c r="O209" i="32" s="1"/>
  <c r="O208" i="32" s="1"/>
  <c r="O207" i="32" s="1"/>
  <c r="M274" i="32"/>
  <c r="M265" i="32" s="1"/>
  <c r="M264" i="32" s="1"/>
  <c r="M263" i="32" s="1"/>
  <c r="P107" i="32"/>
  <c r="P106" i="32" s="1"/>
  <c r="P105" i="32" s="1"/>
  <c r="P104" i="32" s="1"/>
  <c r="R126" i="32"/>
  <c r="R125" i="32" s="1"/>
  <c r="N170" i="32"/>
  <c r="N169" i="32" s="1"/>
  <c r="N168" i="32" s="1"/>
  <c r="R197" i="32"/>
  <c r="R196" i="32" s="1"/>
  <c r="R195" i="32" s="1"/>
  <c r="R194" i="32" s="1"/>
  <c r="R193" i="32" s="1"/>
  <c r="M215" i="32"/>
  <c r="M209" i="32" s="1"/>
  <c r="M208" i="32" s="1"/>
  <c r="M207" i="32" s="1"/>
  <c r="R259" i="32"/>
  <c r="R258" i="32" s="1"/>
  <c r="O274" i="32"/>
  <c r="O265" i="32" s="1"/>
  <c r="O264" i="32" s="1"/>
  <c r="O263" i="32" s="1"/>
  <c r="P265" i="32"/>
  <c r="P264" i="32" s="1"/>
  <c r="P263" i="32" s="1"/>
  <c r="O107" i="32"/>
  <c r="O106" i="32" s="1"/>
  <c r="O105" i="32" s="1"/>
  <c r="O104" i="32" s="1"/>
  <c r="J148" i="32"/>
  <c r="J136" i="32" s="1"/>
  <c r="R184" i="32"/>
  <c r="R183" i="32" s="1"/>
  <c r="J196" i="32"/>
  <c r="J195" i="32" s="1"/>
  <c r="J194" i="32" s="1"/>
  <c r="J193" i="32" s="1"/>
  <c r="L237" i="32"/>
  <c r="L236" i="32" s="1"/>
  <c r="L235" i="32" s="1"/>
  <c r="L234" i="32" s="1"/>
  <c r="K7" i="32"/>
  <c r="K6" i="32" s="1"/>
  <c r="K5" i="32" s="1"/>
  <c r="R108" i="32"/>
  <c r="R107" i="32" s="1"/>
  <c r="R106" i="32" s="1"/>
  <c r="K107" i="32"/>
  <c r="K106" i="32" s="1"/>
  <c r="R164" i="32"/>
  <c r="R163" i="32" s="1"/>
  <c r="R159" i="32" s="1"/>
  <c r="R158" i="32" s="1"/>
  <c r="R157" i="32" s="1"/>
  <c r="R211" i="32"/>
  <c r="R210" i="32" s="1"/>
  <c r="P215" i="32"/>
  <c r="P209" i="32" s="1"/>
  <c r="P208" i="32" s="1"/>
  <c r="P207" i="32" s="1"/>
  <c r="R9" i="32"/>
  <c r="R8" i="32" s="1"/>
  <c r="R7" i="32" s="1"/>
  <c r="R6" i="32" s="1"/>
  <c r="R5" i="32" s="1"/>
  <c r="J106" i="32"/>
  <c r="R267" i="32"/>
  <c r="R266" i="32" s="1"/>
  <c r="M299" i="32"/>
  <c r="M291" i="32" s="1"/>
  <c r="M290" i="32" s="1"/>
  <c r="M289" i="32" s="1"/>
  <c r="J7" i="32"/>
  <c r="J6" i="32" s="1"/>
  <c r="J5" i="32" s="1"/>
  <c r="K209" i="32"/>
  <c r="K208" i="32" s="1"/>
  <c r="K207" i="32" s="1"/>
  <c r="P237" i="32"/>
  <c r="P236" i="32" s="1"/>
  <c r="P235" i="32" s="1"/>
  <c r="P234" i="32" s="1"/>
  <c r="R250" i="32"/>
  <c r="R275" i="32"/>
  <c r="R274" i="32" s="1"/>
  <c r="K299" i="32"/>
  <c r="K291" i="32" s="1"/>
  <c r="K290" i="32" s="1"/>
  <c r="K289" i="32" s="1"/>
  <c r="R246" i="32"/>
  <c r="L299" i="32"/>
  <c r="L291" i="32" s="1"/>
  <c r="L290" i="32" s="1"/>
  <c r="L289" i="32" s="1"/>
  <c r="R172" i="32"/>
  <c r="R171" i="32" s="1"/>
  <c r="L209" i="32"/>
  <c r="L208" i="32" s="1"/>
  <c r="L207" i="32" s="1"/>
  <c r="N215" i="32"/>
  <c r="N209" i="32" s="1"/>
  <c r="N208" i="32" s="1"/>
  <c r="N207" i="32" s="1"/>
  <c r="R316" i="32"/>
  <c r="J170" i="32"/>
  <c r="J169" i="32" s="1"/>
  <c r="J168" i="32" s="1"/>
  <c r="R228" i="32"/>
  <c r="K237" i="32"/>
  <c r="K236" i="32" s="1"/>
  <c r="K235" i="32" s="1"/>
  <c r="K234" i="32" s="1"/>
  <c r="Q291" i="32"/>
  <c r="Q290" i="32" s="1"/>
  <c r="Q289" i="32" s="1"/>
  <c r="R138" i="32"/>
  <c r="R137" i="32" s="1"/>
  <c r="L170" i="32"/>
  <c r="L169" i="32" s="1"/>
  <c r="L168" i="32" s="1"/>
  <c r="P196" i="32"/>
  <c r="P195" i="32" s="1"/>
  <c r="P194" i="32" s="1"/>
  <c r="P193" i="32" s="1"/>
  <c r="R222" i="32"/>
  <c r="Q237" i="32"/>
  <c r="Q236" i="32" s="1"/>
  <c r="Q235" i="32" s="1"/>
  <c r="Q234" i="32" s="1"/>
  <c r="N274" i="32"/>
  <c r="N265" i="32" s="1"/>
  <c r="N264" i="32" s="1"/>
  <c r="N263" i="32" s="1"/>
  <c r="J299" i="32"/>
  <c r="J291" i="32" s="1"/>
  <c r="J290" i="32" s="1"/>
  <c r="J289" i="32" s="1"/>
  <c r="L105" i="32" l="1"/>
  <c r="L104" i="32" s="1"/>
  <c r="Q105" i="32"/>
  <c r="Q104" i="32" s="1"/>
  <c r="Q4" i="32" s="1"/>
  <c r="R237" i="32"/>
  <c r="R236" i="32" s="1"/>
  <c r="R235" i="32" s="1"/>
  <c r="R234" i="32" s="1"/>
  <c r="R215" i="32"/>
  <c r="R209" i="32" s="1"/>
  <c r="R208" i="32" s="1"/>
  <c r="R207" i="32" s="1"/>
  <c r="K105" i="32"/>
  <c r="K104" i="32" s="1"/>
  <c r="K4" i="32" s="1"/>
  <c r="R291" i="32"/>
  <c r="R290" i="32" s="1"/>
  <c r="R289" i="32" s="1"/>
  <c r="R170" i="32"/>
  <c r="R169" i="32" s="1"/>
  <c r="R168" i="32" s="1"/>
  <c r="P4" i="32"/>
  <c r="N105" i="32"/>
  <c r="N104" i="32" s="1"/>
  <c r="N4" i="32" s="1"/>
  <c r="O4" i="32"/>
  <c r="M4" i="32"/>
  <c r="R148" i="32"/>
  <c r="R136" i="32" s="1"/>
  <c r="R105" i="32" s="1"/>
  <c r="R104" i="32" s="1"/>
  <c r="J105" i="32"/>
  <c r="J104" i="32" s="1"/>
  <c r="J4" i="32" s="1"/>
  <c r="L4" i="32"/>
  <c r="R265" i="32"/>
  <c r="R264" i="32" s="1"/>
  <c r="R263" i="32" s="1"/>
  <c r="R4" i="32" l="1"/>
  <c r="R217" i="31"/>
  <c r="R216" i="31"/>
  <c r="R215" i="31"/>
  <c r="Q214" i="31"/>
  <c r="P214" i="31"/>
  <c r="O214" i="31"/>
  <c r="N214" i="31"/>
  <c r="M214" i="31"/>
  <c r="L214" i="31"/>
  <c r="K214" i="31"/>
  <c r="J214" i="31"/>
  <c r="R213" i="31"/>
  <c r="R212" i="31"/>
  <c r="R211" i="31"/>
  <c r="Q210" i="31"/>
  <c r="P210" i="31"/>
  <c r="O210" i="31"/>
  <c r="N210" i="31"/>
  <c r="M210" i="31"/>
  <c r="L210" i="31"/>
  <c r="K210" i="31"/>
  <c r="J210" i="31"/>
  <c r="R208" i="31"/>
  <c r="R207" i="31"/>
  <c r="R201" i="31"/>
  <c r="R200" i="31"/>
  <c r="R199" i="31"/>
  <c r="Q198" i="31"/>
  <c r="Q197" i="31" s="1"/>
  <c r="P198" i="31"/>
  <c r="P197" i="31" s="1"/>
  <c r="O198" i="31"/>
  <c r="O197" i="31" s="1"/>
  <c r="N198" i="31"/>
  <c r="N197" i="31" s="1"/>
  <c r="M198" i="31"/>
  <c r="M197" i="31" s="1"/>
  <c r="L198" i="31"/>
  <c r="L197" i="31" s="1"/>
  <c r="K198" i="31"/>
  <c r="K197" i="31" s="1"/>
  <c r="J198" i="31"/>
  <c r="J197" i="31" s="1"/>
  <c r="R196" i="31"/>
  <c r="R195" i="31"/>
  <c r="R194" i="31"/>
  <c r="Q193" i="31"/>
  <c r="P193" i="31"/>
  <c r="O193" i="31"/>
  <c r="N193" i="31"/>
  <c r="M193" i="31"/>
  <c r="L193" i="31"/>
  <c r="K193" i="31"/>
  <c r="J193" i="31"/>
  <c r="R192" i="31"/>
  <c r="R191" i="31"/>
  <c r="R190" i="31"/>
  <c r="Q189" i="31"/>
  <c r="P189" i="31"/>
  <c r="O189" i="31"/>
  <c r="N189" i="31"/>
  <c r="M189" i="31"/>
  <c r="L189" i="31"/>
  <c r="K189" i="31"/>
  <c r="J189" i="31"/>
  <c r="R188" i="31"/>
  <c r="R187" i="31"/>
  <c r="R186" i="31"/>
  <c r="Q185" i="31"/>
  <c r="P185" i="31"/>
  <c r="O185" i="31"/>
  <c r="N185" i="31"/>
  <c r="M185" i="31"/>
  <c r="L185" i="31"/>
  <c r="K185" i="31"/>
  <c r="J185" i="31"/>
  <c r="R168" i="31"/>
  <c r="R167" i="31"/>
  <c r="R166" i="31"/>
  <c r="P165" i="31"/>
  <c r="O165" i="31"/>
  <c r="N165" i="31"/>
  <c r="M165" i="31"/>
  <c r="L165" i="31"/>
  <c r="K165" i="31"/>
  <c r="J165" i="31"/>
  <c r="R164" i="31"/>
  <c r="R163" i="31"/>
  <c r="R162" i="31"/>
  <c r="R161" i="31"/>
  <c r="R160" i="31"/>
  <c r="Q159" i="31"/>
  <c r="P159" i="31"/>
  <c r="O159" i="31"/>
  <c r="N159" i="31"/>
  <c r="M159" i="31"/>
  <c r="L159" i="31"/>
  <c r="K159" i="31"/>
  <c r="J159" i="31"/>
  <c r="R158" i="31"/>
  <c r="R157" i="31"/>
  <c r="R156" i="31"/>
  <c r="R155" i="31"/>
  <c r="R154" i="31"/>
  <c r="Q153" i="31"/>
  <c r="P153" i="31"/>
  <c r="O153" i="31"/>
  <c r="N153" i="31"/>
  <c r="M153" i="31"/>
  <c r="L153" i="31"/>
  <c r="K153" i="31"/>
  <c r="J153" i="31"/>
  <c r="R151" i="31"/>
  <c r="R150" i="31"/>
  <c r="R149" i="31"/>
  <c r="Q148" i="31"/>
  <c r="Q147" i="31" s="1"/>
  <c r="P148" i="31"/>
  <c r="P147" i="31" s="1"/>
  <c r="O148" i="31"/>
  <c r="O147" i="31" s="1"/>
  <c r="N148" i="31"/>
  <c r="N147" i="31" s="1"/>
  <c r="M148" i="31"/>
  <c r="M147" i="31" s="1"/>
  <c r="L148" i="31"/>
  <c r="L147" i="31" s="1"/>
  <c r="K148" i="31"/>
  <c r="K147" i="31" s="1"/>
  <c r="J148" i="31"/>
  <c r="J147" i="31" s="1"/>
  <c r="R143" i="31"/>
  <c r="R142" i="31"/>
  <c r="R141" i="31"/>
  <c r="Q140" i="31"/>
  <c r="Q139" i="31" s="1"/>
  <c r="P140" i="31"/>
  <c r="P139" i="31" s="1"/>
  <c r="O140" i="31"/>
  <c r="O139" i="31" s="1"/>
  <c r="N140" i="31"/>
  <c r="N139" i="31" s="1"/>
  <c r="M140" i="31"/>
  <c r="M139" i="31" s="1"/>
  <c r="L140" i="31"/>
  <c r="L139" i="31" s="1"/>
  <c r="K140" i="31"/>
  <c r="K139" i="31" s="1"/>
  <c r="J140" i="31"/>
  <c r="J139" i="31" s="1"/>
  <c r="R138" i="31"/>
  <c r="R137" i="31"/>
  <c r="R136" i="31"/>
  <c r="Q135" i="31"/>
  <c r="P135" i="31"/>
  <c r="O135" i="31"/>
  <c r="N135" i="31"/>
  <c r="M135" i="31"/>
  <c r="L135" i="31"/>
  <c r="K135" i="31"/>
  <c r="J135" i="31"/>
  <c r="R134" i="31"/>
  <c r="R133" i="31"/>
  <c r="R124" i="31"/>
  <c r="R123" i="31"/>
  <c r="R122" i="31"/>
  <c r="Q121" i="31"/>
  <c r="Q120" i="31" s="1"/>
  <c r="P121" i="31"/>
  <c r="P120" i="31" s="1"/>
  <c r="O121" i="31"/>
  <c r="O120" i="31" s="1"/>
  <c r="N121" i="31"/>
  <c r="N120" i="31" s="1"/>
  <c r="M121" i="31"/>
  <c r="M120" i="31" s="1"/>
  <c r="L121" i="31"/>
  <c r="L120" i="31" s="1"/>
  <c r="K121" i="31"/>
  <c r="K120" i="31" s="1"/>
  <c r="J121" i="31"/>
  <c r="J120" i="31" s="1"/>
  <c r="R119" i="31"/>
  <c r="R118" i="31"/>
  <c r="R117" i="31"/>
  <c r="Q116" i="31"/>
  <c r="Q115" i="31" s="1"/>
  <c r="P116" i="31"/>
  <c r="P115" i="31" s="1"/>
  <c r="O116" i="31"/>
  <c r="O115" i="31" s="1"/>
  <c r="N116" i="31"/>
  <c r="N115" i="31" s="1"/>
  <c r="M116" i="31"/>
  <c r="M115" i="31" s="1"/>
  <c r="L116" i="31"/>
  <c r="L115" i="31" s="1"/>
  <c r="K116" i="31"/>
  <c r="K115" i="31" s="1"/>
  <c r="J116" i="31"/>
  <c r="J115" i="31" s="1"/>
  <c r="R114" i="31"/>
  <c r="R113" i="31"/>
  <c r="R112" i="31"/>
  <c r="Q111" i="31"/>
  <c r="Q110" i="31" s="1"/>
  <c r="P111" i="31"/>
  <c r="P110" i="31" s="1"/>
  <c r="O111" i="31"/>
  <c r="O110" i="31" s="1"/>
  <c r="N111" i="31"/>
  <c r="N110" i="31" s="1"/>
  <c r="M111" i="31"/>
  <c r="M110" i="31" s="1"/>
  <c r="L111" i="31"/>
  <c r="L110" i="31" s="1"/>
  <c r="K111" i="31"/>
  <c r="K110" i="31" s="1"/>
  <c r="J111" i="31"/>
  <c r="J110" i="31" s="1"/>
  <c r="R106" i="31"/>
  <c r="R105" i="31"/>
  <c r="R104" i="31"/>
  <c r="R103" i="31"/>
  <c r="R102" i="31"/>
  <c r="R101" i="31"/>
  <c r="Q100" i="31"/>
  <c r="Q99" i="31" s="1"/>
  <c r="P100" i="31"/>
  <c r="P99" i="31" s="1"/>
  <c r="O100" i="31"/>
  <c r="O99" i="31" s="1"/>
  <c r="N100" i="31"/>
  <c r="N99" i="31" s="1"/>
  <c r="M100" i="31"/>
  <c r="M99" i="31" s="1"/>
  <c r="L100" i="31"/>
  <c r="L99" i="31" s="1"/>
  <c r="K100" i="31"/>
  <c r="K99" i="31" s="1"/>
  <c r="J100" i="31"/>
  <c r="J99" i="31" s="1"/>
  <c r="R98" i="31"/>
  <c r="R97" i="31"/>
  <c r="R96" i="31"/>
  <c r="R95" i="31"/>
  <c r="R94" i="31"/>
  <c r="Q93" i="31"/>
  <c r="Q92" i="31" s="1"/>
  <c r="P93" i="31"/>
  <c r="P92" i="31" s="1"/>
  <c r="O93" i="31"/>
  <c r="O92" i="31" s="1"/>
  <c r="N93" i="31"/>
  <c r="N92" i="31" s="1"/>
  <c r="M93" i="31"/>
  <c r="M92" i="31" s="1"/>
  <c r="L93" i="31"/>
  <c r="L92" i="31" s="1"/>
  <c r="K93" i="31"/>
  <c r="K92" i="31" s="1"/>
  <c r="J93" i="31"/>
  <c r="J92" i="31" s="1"/>
  <c r="R88" i="31"/>
  <c r="R87" i="31"/>
  <c r="R86" i="31"/>
  <c r="Q85" i="31"/>
  <c r="P85" i="31"/>
  <c r="O85" i="31"/>
  <c r="N85" i="31"/>
  <c r="M85" i="31"/>
  <c r="L85" i="31"/>
  <c r="K85" i="31"/>
  <c r="J85" i="31"/>
  <c r="R84" i="31"/>
  <c r="R83" i="31"/>
  <c r="R82" i="31"/>
  <c r="Q81" i="31"/>
  <c r="P81" i="31"/>
  <c r="O81" i="31"/>
  <c r="N81" i="31"/>
  <c r="M81" i="31"/>
  <c r="L81" i="31"/>
  <c r="K81" i="31"/>
  <c r="J81" i="31"/>
  <c r="R79" i="31"/>
  <c r="R78" i="31"/>
  <c r="R77" i="31"/>
  <c r="Q76" i="31"/>
  <c r="Q75" i="31" s="1"/>
  <c r="P76" i="31"/>
  <c r="P75" i="31" s="1"/>
  <c r="O76" i="31"/>
  <c r="O75" i="31" s="1"/>
  <c r="N76" i="31"/>
  <c r="N75" i="31" s="1"/>
  <c r="M76" i="31"/>
  <c r="M75" i="31" s="1"/>
  <c r="L76" i="31"/>
  <c r="L75" i="31" s="1"/>
  <c r="K76" i="31"/>
  <c r="K75" i="31" s="1"/>
  <c r="J76" i="31"/>
  <c r="J75" i="31" s="1"/>
  <c r="R68" i="31"/>
  <c r="R58" i="31"/>
  <c r="R57" i="31"/>
  <c r="R49" i="31"/>
  <c r="R48" i="31"/>
  <c r="R29" i="31"/>
  <c r="R28" i="31"/>
  <c r="R27" i="31"/>
  <c r="Q26" i="31"/>
  <c r="P26" i="31"/>
  <c r="O26" i="31"/>
  <c r="N26" i="31"/>
  <c r="M26" i="31"/>
  <c r="L26" i="31"/>
  <c r="K26" i="31"/>
  <c r="J26" i="31"/>
  <c r="R25" i="31"/>
  <c r="R24" i="31"/>
  <c r="R23" i="31"/>
  <c r="Q22" i="31"/>
  <c r="P22" i="31"/>
  <c r="O22" i="31"/>
  <c r="N22" i="31"/>
  <c r="M22" i="31"/>
  <c r="L22" i="31"/>
  <c r="K22" i="31"/>
  <c r="J22" i="31"/>
  <c r="R21" i="31"/>
  <c r="R20" i="31"/>
  <c r="R19" i="31"/>
  <c r="Q18" i="31"/>
  <c r="P18" i="31"/>
  <c r="O18" i="31"/>
  <c r="N18" i="31"/>
  <c r="M18" i="31"/>
  <c r="L18" i="31"/>
  <c r="K18" i="31"/>
  <c r="J18" i="31"/>
  <c r="R16" i="31"/>
  <c r="R15" i="31"/>
  <c r="R14" i="31"/>
  <c r="Q13" i="31"/>
  <c r="Q12" i="31" s="1"/>
  <c r="P13" i="31"/>
  <c r="P12" i="31" s="1"/>
  <c r="O13" i="31"/>
  <c r="O12" i="31" s="1"/>
  <c r="N13" i="31"/>
  <c r="N12" i="31" s="1"/>
  <c r="M13" i="31"/>
  <c r="M12" i="31" s="1"/>
  <c r="L13" i="31"/>
  <c r="L12" i="31" s="1"/>
  <c r="K13" i="31"/>
  <c r="K12" i="31" s="1"/>
  <c r="J13" i="31"/>
  <c r="J12" i="31" s="1"/>
  <c r="N17" i="31" l="1"/>
  <c r="J209" i="31"/>
  <c r="R85" i="31"/>
  <c r="R18" i="31"/>
  <c r="O209" i="31"/>
  <c r="K17" i="31"/>
  <c r="K11" i="31" s="1"/>
  <c r="K10" i="31" s="1"/>
  <c r="K9" i="31" s="1"/>
  <c r="R198" i="31"/>
  <c r="R197" i="31" s="1"/>
  <c r="P209" i="31"/>
  <c r="Q17" i="31"/>
  <c r="Q11" i="31" s="1"/>
  <c r="Q10" i="31" s="1"/>
  <c r="Q9" i="31" s="1"/>
  <c r="R210" i="31"/>
  <c r="R26" i="31"/>
  <c r="R13" i="31"/>
  <c r="R12" i="31" s="1"/>
  <c r="Q91" i="31"/>
  <c r="Q90" i="31" s="1"/>
  <c r="Q89" i="31" s="1"/>
  <c r="M17" i="31"/>
  <c r="M11" i="31" s="1"/>
  <c r="M10" i="31" s="1"/>
  <c r="M9" i="31" s="1"/>
  <c r="O91" i="31"/>
  <c r="O90" i="31" s="1"/>
  <c r="O89" i="31" s="1"/>
  <c r="M209" i="31"/>
  <c r="O17" i="31"/>
  <c r="O11" i="31" s="1"/>
  <c r="O10" i="31" s="1"/>
  <c r="O9" i="31" s="1"/>
  <c r="R22" i="31"/>
  <c r="P80" i="31"/>
  <c r="L80" i="31"/>
  <c r="M80" i="31"/>
  <c r="L109" i="31"/>
  <c r="L108" i="31" s="1"/>
  <c r="L107" i="31" s="1"/>
  <c r="R121" i="31"/>
  <c r="R120" i="31" s="1"/>
  <c r="R116" i="31"/>
  <c r="R115" i="31" s="1"/>
  <c r="P91" i="31"/>
  <c r="P90" i="31" s="1"/>
  <c r="P89" i="31" s="1"/>
  <c r="R140" i="31"/>
  <c r="R139" i="31" s="1"/>
  <c r="N152" i="31"/>
  <c r="N146" i="31" s="1"/>
  <c r="N145" i="31" s="1"/>
  <c r="N144" i="31" s="1"/>
  <c r="J152" i="31"/>
  <c r="J146" i="31" s="1"/>
  <c r="J145" i="31" s="1"/>
  <c r="J144" i="31" s="1"/>
  <c r="R159" i="31"/>
  <c r="R193" i="31"/>
  <c r="R185" i="31"/>
  <c r="K152" i="31"/>
  <c r="K146" i="31" s="1"/>
  <c r="K145" i="31" s="1"/>
  <c r="K144" i="31" s="1"/>
  <c r="P152" i="31"/>
  <c r="P146" i="31" s="1"/>
  <c r="P145" i="31" s="1"/>
  <c r="P144" i="31" s="1"/>
  <c r="R76" i="31"/>
  <c r="R75" i="31" s="1"/>
  <c r="R189" i="31"/>
  <c r="N209" i="31"/>
  <c r="O109" i="31"/>
  <c r="O108" i="31" s="1"/>
  <c r="O107" i="31" s="1"/>
  <c r="J91" i="31"/>
  <c r="J90" i="31" s="1"/>
  <c r="J89" i="31" s="1"/>
  <c r="J109" i="31"/>
  <c r="J108" i="31" s="1"/>
  <c r="J107" i="31" s="1"/>
  <c r="Q152" i="31"/>
  <c r="Q146" i="31" s="1"/>
  <c r="Q145" i="31" s="1"/>
  <c r="Q144" i="31" s="1"/>
  <c r="L152" i="31"/>
  <c r="L146" i="31" s="1"/>
  <c r="L145" i="31" s="1"/>
  <c r="L144" i="31" s="1"/>
  <c r="K109" i="31"/>
  <c r="K108" i="31" s="1"/>
  <c r="K107" i="31" s="1"/>
  <c r="R111" i="31"/>
  <c r="R110" i="31" s="1"/>
  <c r="R148" i="31"/>
  <c r="R147" i="31" s="1"/>
  <c r="R153" i="31"/>
  <c r="J80" i="31"/>
  <c r="N80" i="31"/>
  <c r="O80" i="31"/>
  <c r="K209" i="31"/>
  <c r="L209" i="31"/>
  <c r="R214" i="31"/>
  <c r="N91" i="31"/>
  <c r="N90" i="31" s="1"/>
  <c r="N89" i="31" s="1"/>
  <c r="K91" i="31"/>
  <c r="K90" i="31" s="1"/>
  <c r="K89" i="31" s="1"/>
  <c r="L91" i="31"/>
  <c r="L90" i="31" s="1"/>
  <c r="L89" i="31" s="1"/>
  <c r="R100" i="31"/>
  <c r="R99" i="31" s="1"/>
  <c r="Q80" i="31"/>
  <c r="Q109" i="31"/>
  <c r="Q108" i="31" s="1"/>
  <c r="Q107" i="31" s="1"/>
  <c r="L17" i="31"/>
  <c r="L11" i="31" s="1"/>
  <c r="L10" i="31" s="1"/>
  <c r="L9" i="31" s="1"/>
  <c r="M91" i="31"/>
  <c r="M90" i="31" s="1"/>
  <c r="M89" i="31" s="1"/>
  <c r="R135" i="31"/>
  <c r="P17" i="31"/>
  <c r="P11" i="31" s="1"/>
  <c r="P10" i="31" s="1"/>
  <c r="P9" i="31" s="1"/>
  <c r="N109" i="31"/>
  <c r="N108" i="31" s="1"/>
  <c r="N107" i="31" s="1"/>
  <c r="M109" i="31"/>
  <c r="M108" i="31" s="1"/>
  <c r="M107" i="31" s="1"/>
  <c r="N11" i="31"/>
  <c r="N10" i="31" s="1"/>
  <c r="N9" i="31" s="1"/>
  <c r="R93" i="31"/>
  <c r="R92" i="31" s="1"/>
  <c r="M152" i="31"/>
  <c r="M146" i="31" s="1"/>
  <c r="M145" i="31" s="1"/>
  <c r="M144" i="31" s="1"/>
  <c r="P109" i="31"/>
  <c r="P108" i="31" s="1"/>
  <c r="P107" i="31" s="1"/>
  <c r="O152" i="31"/>
  <c r="O146" i="31" s="1"/>
  <c r="O145" i="31" s="1"/>
  <c r="O144" i="31" s="1"/>
  <c r="R81" i="31"/>
  <c r="J17" i="31"/>
  <c r="J11" i="31" s="1"/>
  <c r="J10" i="31" s="1"/>
  <c r="J9" i="31" s="1"/>
  <c r="K80" i="31"/>
  <c r="Q209" i="31"/>
  <c r="R222" i="30"/>
  <c r="R221" i="30"/>
  <c r="R192" i="30"/>
  <c r="R191" i="30"/>
  <c r="R190" i="30"/>
  <c r="Q189" i="30"/>
  <c r="P189" i="30"/>
  <c r="O189" i="30"/>
  <c r="N189" i="30"/>
  <c r="M189" i="30"/>
  <c r="L189" i="30"/>
  <c r="K189" i="30"/>
  <c r="J189" i="30"/>
  <c r="R188" i="30"/>
  <c r="R187" i="30"/>
  <c r="R186" i="30"/>
  <c r="Q185" i="30"/>
  <c r="P185" i="30"/>
  <c r="O185" i="30"/>
  <c r="N185" i="30"/>
  <c r="M185" i="30"/>
  <c r="L185" i="30"/>
  <c r="K185" i="30"/>
  <c r="J185" i="30"/>
  <c r="R183" i="30"/>
  <c r="R182" i="30"/>
  <c r="Q180" i="30"/>
  <c r="P180" i="30"/>
  <c r="P179" i="30" s="1"/>
  <c r="O180" i="30"/>
  <c r="O179" i="30" s="1"/>
  <c r="N180" i="30"/>
  <c r="N179" i="30" s="1"/>
  <c r="M180" i="30"/>
  <c r="M179" i="30" s="1"/>
  <c r="L180" i="30"/>
  <c r="L179" i="30" s="1"/>
  <c r="K180" i="30"/>
  <c r="K179" i="30" s="1"/>
  <c r="J180" i="30"/>
  <c r="J179" i="30" s="1"/>
  <c r="Q179" i="30"/>
  <c r="R175" i="30"/>
  <c r="R174" i="30"/>
  <c r="R173" i="30"/>
  <c r="Q172" i="30"/>
  <c r="Q171" i="30" s="1"/>
  <c r="P172" i="30"/>
  <c r="P171" i="30" s="1"/>
  <c r="O172" i="30"/>
  <c r="O171" i="30" s="1"/>
  <c r="N172" i="30"/>
  <c r="N171" i="30" s="1"/>
  <c r="M172" i="30"/>
  <c r="M171" i="30" s="1"/>
  <c r="L172" i="30"/>
  <c r="L171" i="30" s="1"/>
  <c r="K172" i="30"/>
  <c r="K171" i="30" s="1"/>
  <c r="J172" i="30"/>
  <c r="J171" i="30" s="1"/>
  <c r="R170" i="30"/>
  <c r="R169" i="30"/>
  <c r="R168" i="30"/>
  <c r="Q167" i="30"/>
  <c r="P167" i="30"/>
  <c r="O167" i="30"/>
  <c r="N167" i="30"/>
  <c r="M167" i="30"/>
  <c r="L167" i="30"/>
  <c r="K167" i="30"/>
  <c r="J167" i="30"/>
  <c r="R166" i="30"/>
  <c r="R165" i="30"/>
  <c r="R164" i="30"/>
  <c r="Q163" i="30"/>
  <c r="P163" i="30"/>
  <c r="O163" i="30"/>
  <c r="N163" i="30"/>
  <c r="M163" i="30"/>
  <c r="L163" i="30"/>
  <c r="K163" i="30"/>
  <c r="J163" i="30"/>
  <c r="R162" i="30"/>
  <c r="R161" i="30"/>
  <c r="R160" i="30"/>
  <c r="Q159" i="30"/>
  <c r="P159" i="30"/>
  <c r="O159" i="30"/>
  <c r="N159" i="30"/>
  <c r="M159" i="30"/>
  <c r="L159" i="30"/>
  <c r="K159" i="30"/>
  <c r="J159" i="30"/>
  <c r="R158" i="30"/>
  <c r="R157" i="30"/>
  <c r="R156" i="30"/>
  <c r="Q155" i="30"/>
  <c r="P155" i="30"/>
  <c r="O155" i="30"/>
  <c r="N155" i="30"/>
  <c r="M155" i="30"/>
  <c r="L155" i="30"/>
  <c r="K155" i="30"/>
  <c r="J155" i="30"/>
  <c r="R150" i="30"/>
  <c r="R149" i="30"/>
  <c r="R148" i="30"/>
  <c r="R147" i="30"/>
  <c r="R146" i="30"/>
  <c r="Q145" i="30"/>
  <c r="P145" i="30"/>
  <c r="O145" i="30"/>
  <c r="N145" i="30"/>
  <c r="M145" i="30"/>
  <c r="L145" i="30"/>
  <c r="K145" i="30"/>
  <c r="J145" i="30"/>
  <c r="R144" i="30"/>
  <c r="R143" i="30"/>
  <c r="R142" i="30"/>
  <c r="R141" i="30"/>
  <c r="R140" i="30"/>
  <c r="Q139" i="30"/>
  <c r="P139" i="30"/>
  <c r="O139" i="30"/>
  <c r="N139" i="30"/>
  <c r="M139" i="30"/>
  <c r="L139" i="30"/>
  <c r="K139" i="30"/>
  <c r="J139" i="30"/>
  <c r="R138" i="30"/>
  <c r="R137" i="30"/>
  <c r="R136" i="30"/>
  <c r="R135" i="30"/>
  <c r="R134" i="30"/>
  <c r="Q133" i="30"/>
  <c r="P133" i="30"/>
  <c r="O133" i="30"/>
  <c r="N133" i="30"/>
  <c r="M133" i="30"/>
  <c r="L133" i="30"/>
  <c r="K133" i="30"/>
  <c r="J133" i="30"/>
  <c r="R131" i="30"/>
  <c r="R130" i="30"/>
  <c r="R129" i="30"/>
  <c r="Q128" i="30"/>
  <c r="Q127" i="30" s="1"/>
  <c r="P128" i="30"/>
  <c r="P127" i="30" s="1"/>
  <c r="O128" i="30"/>
  <c r="O127" i="30" s="1"/>
  <c r="N128" i="30"/>
  <c r="N127" i="30" s="1"/>
  <c r="M128" i="30"/>
  <c r="M127" i="30" s="1"/>
  <c r="L128" i="30"/>
  <c r="L127" i="30" s="1"/>
  <c r="K128" i="30"/>
  <c r="K127" i="30" s="1"/>
  <c r="J128" i="30"/>
  <c r="J127" i="30" s="1"/>
  <c r="R123" i="30"/>
  <c r="R122" i="30"/>
  <c r="R121" i="30"/>
  <c r="Q120" i="30"/>
  <c r="Q119" i="30" s="1"/>
  <c r="P120" i="30"/>
  <c r="P119" i="30" s="1"/>
  <c r="O120" i="30"/>
  <c r="O119" i="30" s="1"/>
  <c r="N120" i="30"/>
  <c r="N119" i="30" s="1"/>
  <c r="M120" i="30"/>
  <c r="M119" i="30" s="1"/>
  <c r="L120" i="30"/>
  <c r="L119" i="30" s="1"/>
  <c r="K120" i="30"/>
  <c r="K119" i="30" s="1"/>
  <c r="J120" i="30"/>
  <c r="J119" i="30" s="1"/>
  <c r="R118" i="30"/>
  <c r="R117" i="30"/>
  <c r="R116" i="30"/>
  <c r="Q115" i="30"/>
  <c r="P115" i="30"/>
  <c r="O115" i="30"/>
  <c r="N115" i="30"/>
  <c r="M115" i="30"/>
  <c r="L115" i="30"/>
  <c r="K115" i="30"/>
  <c r="J115" i="30"/>
  <c r="R114" i="30"/>
  <c r="R113" i="30"/>
  <c r="R112" i="30"/>
  <c r="Q111" i="30"/>
  <c r="P111" i="30"/>
  <c r="O111" i="30"/>
  <c r="N111" i="30"/>
  <c r="M111" i="30"/>
  <c r="L111" i="30"/>
  <c r="K111" i="30"/>
  <c r="J111" i="30"/>
  <c r="R106" i="30"/>
  <c r="R105" i="30"/>
  <c r="R104" i="30"/>
  <c r="Q103" i="30"/>
  <c r="Q102" i="30" s="1"/>
  <c r="P103" i="30"/>
  <c r="P102" i="30" s="1"/>
  <c r="O103" i="30"/>
  <c r="O102" i="30" s="1"/>
  <c r="N103" i="30"/>
  <c r="N102" i="30" s="1"/>
  <c r="M103" i="30"/>
  <c r="L103" i="30"/>
  <c r="L102" i="30" s="1"/>
  <c r="K103" i="30"/>
  <c r="K102" i="30" s="1"/>
  <c r="J103" i="30"/>
  <c r="J102" i="30" s="1"/>
  <c r="M102" i="30"/>
  <c r="R101" i="30"/>
  <c r="R100" i="30"/>
  <c r="R99" i="30"/>
  <c r="Q98" i="30"/>
  <c r="Q97" i="30" s="1"/>
  <c r="P98" i="30"/>
  <c r="P97" i="30" s="1"/>
  <c r="O98" i="30"/>
  <c r="O97" i="30" s="1"/>
  <c r="N98" i="30"/>
  <c r="N97" i="30" s="1"/>
  <c r="M98" i="30"/>
  <c r="M97" i="30" s="1"/>
  <c r="L98" i="30"/>
  <c r="L97" i="30" s="1"/>
  <c r="K98" i="30"/>
  <c r="K97" i="30" s="1"/>
  <c r="J98" i="30"/>
  <c r="J97" i="30" s="1"/>
  <c r="R96" i="30"/>
  <c r="R95" i="30"/>
  <c r="R94" i="30"/>
  <c r="Q93" i="30"/>
  <c r="Q92" i="30" s="1"/>
  <c r="P93" i="30"/>
  <c r="P92" i="30" s="1"/>
  <c r="O93" i="30"/>
  <c r="O92" i="30" s="1"/>
  <c r="N93" i="30"/>
  <c r="N92" i="30" s="1"/>
  <c r="M93" i="30"/>
  <c r="M92" i="30" s="1"/>
  <c r="L93" i="30"/>
  <c r="L92" i="30" s="1"/>
  <c r="K93" i="30"/>
  <c r="K92" i="30" s="1"/>
  <c r="J93" i="30"/>
  <c r="J92" i="30" s="1"/>
  <c r="R88" i="30"/>
  <c r="R87" i="30"/>
  <c r="R86" i="30"/>
  <c r="R85" i="30"/>
  <c r="R84" i="30"/>
  <c r="R83" i="30"/>
  <c r="Q82" i="30"/>
  <c r="P82" i="30"/>
  <c r="P81" i="30" s="1"/>
  <c r="O82" i="30"/>
  <c r="O81" i="30" s="1"/>
  <c r="N82" i="30"/>
  <c r="N81" i="30" s="1"/>
  <c r="M82" i="30"/>
  <c r="M81" i="30" s="1"/>
  <c r="L82" i="30"/>
  <c r="L81" i="30" s="1"/>
  <c r="K82" i="30"/>
  <c r="K81" i="30" s="1"/>
  <c r="J82" i="30"/>
  <c r="J81" i="30" s="1"/>
  <c r="Q81" i="30"/>
  <c r="R80" i="30"/>
  <c r="R79" i="30"/>
  <c r="R78" i="30"/>
  <c r="R77" i="30"/>
  <c r="R76" i="30"/>
  <c r="Q75" i="30"/>
  <c r="Q74" i="30" s="1"/>
  <c r="P75" i="30"/>
  <c r="P74" i="30" s="1"/>
  <c r="O75" i="30"/>
  <c r="O74" i="30" s="1"/>
  <c r="N75" i="30"/>
  <c r="N74" i="30" s="1"/>
  <c r="M75" i="30"/>
  <c r="M74" i="30" s="1"/>
  <c r="L75" i="30"/>
  <c r="L74" i="30" s="1"/>
  <c r="K75" i="30"/>
  <c r="K74" i="30" s="1"/>
  <c r="J75" i="30"/>
  <c r="J74" i="30" s="1"/>
  <c r="R70" i="30"/>
  <c r="R69" i="30"/>
  <c r="R68" i="30"/>
  <c r="Q67" i="30"/>
  <c r="P67" i="30"/>
  <c r="O67" i="30"/>
  <c r="N67" i="30"/>
  <c r="M67" i="30"/>
  <c r="L67" i="30"/>
  <c r="K67" i="30"/>
  <c r="J67" i="30"/>
  <c r="R66" i="30"/>
  <c r="R65" i="30"/>
  <c r="R64" i="30"/>
  <c r="Q63" i="30"/>
  <c r="P63" i="30"/>
  <c r="O63" i="30"/>
  <c r="N63" i="30"/>
  <c r="M63" i="30"/>
  <c r="L63" i="30"/>
  <c r="K63" i="30"/>
  <c r="J63" i="30"/>
  <c r="R61" i="30"/>
  <c r="R60" i="30"/>
  <c r="R59" i="30"/>
  <c r="Q58" i="30"/>
  <c r="Q57" i="30" s="1"/>
  <c r="P58" i="30"/>
  <c r="P57" i="30" s="1"/>
  <c r="O58" i="30"/>
  <c r="O57" i="30" s="1"/>
  <c r="N58" i="30"/>
  <c r="N57" i="30" s="1"/>
  <c r="M58" i="30"/>
  <c r="M57" i="30" s="1"/>
  <c r="L58" i="30"/>
  <c r="L57" i="30" s="1"/>
  <c r="K58" i="30"/>
  <c r="K57" i="30" s="1"/>
  <c r="J58" i="30"/>
  <c r="J57" i="30" s="1"/>
  <c r="R56" i="30"/>
  <c r="R55" i="30"/>
  <c r="R54" i="30"/>
  <c r="Q53" i="30"/>
  <c r="P53" i="30"/>
  <c r="O53" i="30"/>
  <c r="O52" i="30" s="1"/>
  <c r="N53" i="30"/>
  <c r="N52" i="30" s="1"/>
  <c r="M53" i="30"/>
  <c r="M52" i="30" s="1"/>
  <c r="L53" i="30"/>
  <c r="L52" i="30" s="1"/>
  <c r="K53" i="30"/>
  <c r="K52" i="30" s="1"/>
  <c r="J53" i="30"/>
  <c r="J52" i="30" s="1"/>
  <c r="Q52" i="30"/>
  <c r="P52" i="30"/>
  <c r="R50" i="30"/>
  <c r="R49" i="30"/>
  <c r="R48" i="30"/>
  <c r="Q47" i="30"/>
  <c r="P47" i="30"/>
  <c r="P46" i="30" s="1"/>
  <c r="O47" i="30"/>
  <c r="O46" i="30" s="1"/>
  <c r="N47" i="30"/>
  <c r="N46" i="30" s="1"/>
  <c r="M47" i="30"/>
  <c r="M46" i="30" s="1"/>
  <c r="L47" i="30"/>
  <c r="L46" i="30" s="1"/>
  <c r="K47" i="30"/>
  <c r="K46" i="30" s="1"/>
  <c r="J47" i="30"/>
  <c r="J46" i="30" s="1"/>
  <c r="Q46" i="30"/>
  <c r="R45" i="30"/>
  <c r="R44" i="30"/>
  <c r="R43" i="30"/>
  <c r="Q42" i="30"/>
  <c r="P42" i="30"/>
  <c r="O42" i="30"/>
  <c r="N42" i="30"/>
  <c r="M42" i="30"/>
  <c r="L42" i="30"/>
  <c r="K42" i="30"/>
  <c r="J42" i="30"/>
  <c r="R41" i="30"/>
  <c r="R40" i="30"/>
  <c r="R39" i="30"/>
  <c r="Q38" i="30"/>
  <c r="P38" i="30"/>
  <c r="O38" i="30"/>
  <c r="N38" i="30"/>
  <c r="M38" i="30"/>
  <c r="L38" i="30"/>
  <c r="K38" i="30"/>
  <c r="J38" i="30"/>
  <c r="R37" i="30"/>
  <c r="R36" i="30"/>
  <c r="R35" i="30"/>
  <c r="Q34" i="30"/>
  <c r="P34" i="30"/>
  <c r="O34" i="30"/>
  <c r="N34" i="30"/>
  <c r="M34" i="30"/>
  <c r="L34" i="30"/>
  <c r="K34" i="30"/>
  <c r="J34" i="30"/>
  <c r="R29" i="30"/>
  <c r="R28" i="30"/>
  <c r="R27" i="30"/>
  <c r="Q26" i="30"/>
  <c r="P26" i="30"/>
  <c r="O26" i="30"/>
  <c r="N26" i="30"/>
  <c r="M26" i="30"/>
  <c r="L26" i="30"/>
  <c r="K26" i="30"/>
  <c r="J26" i="30"/>
  <c r="R25" i="30"/>
  <c r="R24" i="30"/>
  <c r="R23" i="30"/>
  <c r="Q22" i="30"/>
  <c r="P22" i="30"/>
  <c r="O22" i="30"/>
  <c r="N22" i="30"/>
  <c r="M22" i="30"/>
  <c r="L22" i="30"/>
  <c r="K22" i="30"/>
  <c r="J22" i="30"/>
  <c r="R21" i="30"/>
  <c r="R20" i="30"/>
  <c r="R19" i="30"/>
  <c r="Q18" i="30"/>
  <c r="P18" i="30"/>
  <c r="O18" i="30"/>
  <c r="N18" i="30"/>
  <c r="M18" i="30"/>
  <c r="L18" i="30"/>
  <c r="K18" i="30"/>
  <c r="J18" i="30"/>
  <c r="R16" i="30"/>
  <c r="R15" i="30"/>
  <c r="R14" i="30"/>
  <c r="Q13" i="30"/>
  <c r="P13" i="30"/>
  <c r="P12" i="30" s="1"/>
  <c r="O13" i="30"/>
  <c r="O12" i="30" s="1"/>
  <c r="N13" i="30"/>
  <c r="N12" i="30" s="1"/>
  <c r="M13" i="30"/>
  <c r="M12" i="30" s="1"/>
  <c r="L13" i="30"/>
  <c r="L12" i="30" s="1"/>
  <c r="K13" i="30"/>
  <c r="K12" i="30" s="1"/>
  <c r="J13" i="30"/>
  <c r="J12" i="30" s="1"/>
  <c r="Q12" i="30"/>
  <c r="R254" i="29"/>
  <c r="R198" i="29"/>
  <c r="R197" i="29"/>
  <c r="R196" i="29"/>
  <c r="Q195" i="29"/>
  <c r="P195" i="29"/>
  <c r="O195" i="29"/>
  <c r="N195" i="29"/>
  <c r="M195" i="29"/>
  <c r="L195" i="29"/>
  <c r="K195" i="29"/>
  <c r="J195" i="29"/>
  <c r="R194" i="29"/>
  <c r="R193" i="29"/>
  <c r="R192" i="29"/>
  <c r="Q191" i="29"/>
  <c r="P191" i="29"/>
  <c r="O191" i="29"/>
  <c r="N191" i="29"/>
  <c r="M191" i="29"/>
  <c r="L191" i="29"/>
  <c r="K191" i="29"/>
  <c r="J191" i="29"/>
  <c r="R189" i="29"/>
  <c r="R188" i="29"/>
  <c r="Q186" i="29"/>
  <c r="Q185" i="29" s="1"/>
  <c r="P186" i="29"/>
  <c r="P185" i="29" s="1"/>
  <c r="O186" i="29"/>
  <c r="O185" i="29" s="1"/>
  <c r="N186" i="29"/>
  <c r="N185" i="29" s="1"/>
  <c r="M186" i="29"/>
  <c r="M185" i="29" s="1"/>
  <c r="L186" i="29"/>
  <c r="L185" i="29" s="1"/>
  <c r="K186" i="29"/>
  <c r="K185" i="29" s="1"/>
  <c r="J186" i="29"/>
  <c r="J185" i="29" s="1"/>
  <c r="R181" i="29"/>
  <c r="R180" i="29"/>
  <c r="R179" i="29"/>
  <c r="Q178" i="29"/>
  <c r="Q177" i="29" s="1"/>
  <c r="P178" i="29"/>
  <c r="P177" i="29" s="1"/>
  <c r="O178" i="29"/>
  <c r="O177" i="29" s="1"/>
  <c r="N178" i="29"/>
  <c r="N177" i="29" s="1"/>
  <c r="M178" i="29"/>
  <c r="M177" i="29" s="1"/>
  <c r="L178" i="29"/>
  <c r="L177" i="29" s="1"/>
  <c r="K178" i="29"/>
  <c r="K177" i="29" s="1"/>
  <c r="J178" i="29"/>
  <c r="J177" i="29" s="1"/>
  <c r="R176" i="29"/>
  <c r="R175" i="29"/>
  <c r="R174" i="29"/>
  <c r="Q173" i="29"/>
  <c r="P173" i="29"/>
  <c r="O173" i="29"/>
  <c r="N173" i="29"/>
  <c r="M173" i="29"/>
  <c r="L173" i="29"/>
  <c r="K173" i="29"/>
  <c r="J173" i="29"/>
  <c r="R172" i="29"/>
  <c r="R171" i="29"/>
  <c r="R170" i="29"/>
  <c r="Q169" i="29"/>
  <c r="P169" i="29"/>
  <c r="O169" i="29"/>
  <c r="N169" i="29"/>
  <c r="M169" i="29"/>
  <c r="L169" i="29"/>
  <c r="K169" i="29"/>
  <c r="J169" i="29"/>
  <c r="R168" i="29"/>
  <c r="R167" i="29"/>
  <c r="R166" i="29"/>
  <c r="Q165" i="29"/>
  <c r="P165" i="29"/>
  <c r="O165" i="29"/>
  <c r="N165" i="29"/>
  <c r="M165" i="29"/>
  <c r="L165" i="29"/>
  <c r="K165" i="29"/>
  <c r="J165" i="29"/>
  <c r="R164" i="29"/>
  <c r="R163" i="29"/>
  <c r="R162" i="29"/>
  <c r="Q161" i="29"/>
  <c r="P161" i="29"/>
  <c r="O161" i="29"/>
  <c r="N161" i="29"/>
  <c r="M161" i="29"/>
  <c r="L161" i="29"/>
  <c r="K161" i="29"/>
  <c r="J161" i="29"/>
  <c r="R156" i="29"/>
  <c r="R155" i="29"/>
  <c r="R154" i="29"/>
  <c r="R153" i="29"/>
  <c r="R152" i="29"/>
  <c r="Q151" i="29"/>
  <c r="P151" i="29"/>
  <c r="O151" i="29"/>
  <c r="N151" i="29"/>
  <c r="M151" i="29"/>
  <c r="L151" i="29"/>
  <c r="K151" i="29"/>
  <c r="J151" i="29"/>
  <c r="R150" i="29"/>
  <c r="R149" i="29"/>
  <c r="R148" i="29"/>
  <c r="R147" i="29"/>
  <c r="R146" i="29"/>
  <c r="Q145" i="29"/>
  <c r="P145" i="29"/>
  <c r="O145" i="29"/>
  <c r="N145" i="29"/>
  <c r="M145" i="29"/>
  <c r="L145" i="29"/>
  <c r="K145" i="29"/>
  <c r="J145" i="29"/>
  <c r="R144" i="29"/>
  <c r="R143" i="29"/>
  <c r="R142" i="29"/>
  <c r="R141" i="29"/>
  <c r="R140" i="29"/>
  <c r="Q139" i="29"/>
  <c r="P139" i="29"/>
  <c r="O139" i="29"/>
  <c r="N139" i="29"/>
  <c r="M139" i="29"/>
  <c r="L139" i="29"/>
  <c r="K139" i="29"/>
  <c r="J139" i="29"/>
  <c r="R137" i="29"/>
  <c r="R136" i="29"/>
  <c r="R135" i="29"/>
  <c r="Q134" i="29"/>
  <c r="Q133" i="29" s="1"/>
  <c r="P134" i="29"/>
  <c r="P133" i="29" s="1"/>
  <c r="O134" i="29"/>
  <c r="O133" i="29" s="1"/>
  <c r="N134" i="29"/>
  <c r="N133" i="29" s="1"/>
  <c r="M134" i="29"/>
  <c r="M133" i="29" s="1"/>
  <c r="L134" i="29"/>
  <c r="L133" i="29" s="1"/>
  <c r="K134" i="29"/>
  <c r="K133" i="29" s="1"/>
  <c r="J134" i="29"/>
  <c r="J133" i="29" s="1"/>
  <c r="R129" i="29"/>
  <c r="R128" i="29"/>
  <c r="R127" i="29"/>
  <c r="Q126" i="29"/>
  <c r="Q125" i="29" s="1"/>
  <c r="P126" i="29"/>
  <c r="P125" i="29" s="1"/>
  <c r="O126" i="29"/>
  <c r="O125" i="29" s="1"/>
  <c r="N126" i="29"/>
  <c r="N125" i="29" s="1"/>
  <c r="M126" i="29"/>
  <c r="M125" i="29" s="1"/>
  <c r="L126" i="29"/>
  <c r="L125" i="29" s="1"/>
  <c r="K126" i="29"/>
  <c r="K125" i="29" s="1"/>
  <c r="J126" i="29"/>
  <c r="J125" i="29" s="1"/>
  <c r="R124" i="29"/>
  <c r="R123" i="29"/>
  <c r="R122" i="29"/>
  <c r="R111" i="29"/>
  <c r="R110" i="29"/>
  <c r="R109" i="29"/>
  <c r="Q108" i="29"/>
  <c r="Q107" i="29" s="1"/>
  <c r="P108" i="29"/>
  <c r="P107" i="29" s="1"/>
  <c r="O108" i="29"/>
  <c r="O107" i="29" s="1"/>
  <c r="N108" i="29"/>
  <c r="N107" i="29" s="1"/>
  <c r="M108" i="29"/>
  <c r="M107" i="29" s="1"/>
  <c r="L108" i="29"/>
  <c r="L107" i="29" s="1"/>
  <c r="K108" i="29"/>
  <c r="K107" i="29" s="1"/>
  <c r="J108" i="29"/>
  <c r="J107" i="29" s="1"/>
  <c r="R106" i="29"/>
  <c r="R105" i="29"/>
  <c r="R104" i="29"/>
  <c r="Q103" i="29"/>
  <c r="Q102" i="29" s="1"/>
  <c r="P103" i="29"/>
  <c r="P102" i="29" s="1"/>
  <c r="O103" i="29"/>
  <c r="O102" i="29" s="1"/>
  <c r="N103" i="29"/>
  <c r="N102" i="29" s="1"/>
  <c r="M103" i="29"/>
  <c r="M102" i="29" s="1"/>
  <c r="L103" i="29"/>
  <c r="L102" i="29" s="1"/>
  <c r="K103" i="29"/>
  <c r="K102" i="29" s="1"/>
  <c r="J103" i="29"/>
  <c r="J102" i="29" s="1"/>
  <c r="R101" i="29"/>
  <c r="R100" i="29"/>
  <c r="R99" i="29"/>
  <c r="Q98" i="29"/>
  <c r="Q97" i="29" s="1"/>
  <c r="P98" i="29"/>
  <c r="P97" i="29" s="1"/>
  <c r="O98" i="29"/>
  <c r="O97" i="29" s="1"/>
  <c r="N98" i="29"/>
  <c r="N97" i="29" s="1"/>
  <c r="M98" i="29"/>
  <c r="M97" i="29" s="1"/>
  <c r="L98" i="29"/>
  <c r="L97" i="29" s="1"/>
  <c r="K98" i="29"/>
  <c r="K97" i="29" s="1"/>
  <c r="J98" i="29"/>
  <c r="J97" i="29" s="1"/>
  <c r="R93" i="29"/>
  <c r="R92" i="29"/>
  <c r="R91" i="29"/>
  <c r="R90" i="29"/>
  <c r="R89" i="29"/>
  <c r="R88" i="29"/>
  <c r="Q87" i="29"/>
  <c r="Q86" i="29" s="1"/>
  <c r="P87" i="29"/>
  <c r="P86" i="29" s="1"/>
  <c r="O87" i="29"/>
  <c r="O86" i="29" s="1"/>
  <c r="N87" i="29"/>
  <c r="N86" i="29" s="1"/>
  <c r="M87" i="29"/>
  <c r="M86" i="29" s="1"/>
  <c r="L87" i="29"/>
  <c r="L86" i="29" s="1"/>
  <c r="K87" i="29"/>
  <c r="K86" i="29" s="1"/>
  <c r="J87" i="29"/>
  <c r="J86" i="29" s="1"/>
  <c r="R85" i="29"/>
  <c r="R84" i="29"/>
  <c r="R83" i="29"/>
  <c r="R82" i="29"/>
  <c r="R81" i="29"/>
  <c r="Q80" i="29"/>
  <c r="Q79" i="29" s="1"/>
  <c r="P80" i="29"/>
  <c r="P79" i="29" s="1"/>
  <c r="O80" i="29"/>
  <c r="O79" i="29" s="1"/>
  <c r="N80" i="29"/>
  <c r="N79" i="29" s="1"/>
  <c r="M80" i="29"/>
  <c r="M79" i="29" s="1"/>
  <c r="L80" i="29"/>
  <c r="L79" i="29" s="1"/>
  <c r="K80" i="29"/>
  <c r="K79" i="29" s="1"/>
  <c r="J80" i="29"/>
  <c r="J79" i="29" s="1"/>
  <c r="R75" i="29"/>
  <c r="R74" i="29"/>
  <c r="R73" i="29"/>
  <c r="Q72" i="29"/>
  <c r="P72" i="29"/>
  <c r="O72" i="29"/>
  <c r="N72" i="29"/>
  <c r="M72" i="29"/>
  <c r="L72" i="29"/>
  <c r="K72" i="29"/>
  <c r="J72" i="29"/>
  <c r="R29" i="29"/>
  <c r="R28" i="29"/>
  <c r="R27" i="29"/>
  <c r="Q26" i="29"/>
  <c r="P26" i="29"/>
  <c r="O26" i="29"/>
  <c r="N26" i="29"/>
  <c r="M26" i="29"/>
  <c r="L26" i="29"/>
  <c r="K26" i="29"/>
  <c r="J26" i="29"/>
  <c r="R25" i="29"/>
  <c r="R24" i="29"/>
  <c r="R23" i="29"/>
  <c r="Q22" i="29"/>
  <c r="P22" i="29"/>
  <c r="O22" i="29"/>
  <c r="N22" i="29"/>
  <c r="M22" i="29"/>
  <c r="L22" i="29"/>
  <c r="K22" i="29"/>
  <c r="J22" i="29"/>
  <c r="R21" i="29"/>
  <c r="R20" i="29"/>
  <c r="R19" i="29"/>
  <c r="Q18" i="29"/>
  <c r="P18" i="29"/>
  <c r="O18" i="29"/>
  <c r="N18" i="29"/>
  <c r="M18" i="29"/>
  <c r="L18" i="29"/>
  <c r="K18" i="29"/>
  <c r="J18" i="29"/>
  <c r="R16" i="29"/>
  <c r="R15" i="29"/>
  <c r="R14" i="29"/>
  <c r="Q13" i="29"/>
  <c r="Q12" i="29" s="1"/>
  <c r="P13" i="29"/>
  <c r="P12" i="29" s="1"/>
  <c r="O13" i="29"/>
  <c r="O12" i="29" s="1"/>
  <c r="N13" i="29"/>
  <c r="N12" i="29" s="1"/>
  <c r="M13" i="29"/>
  <c r="M12" i="29" s="1"/>
  <c r="L13" i="29"/>
  <c r="L12" i="29" s="1"/>
  <c r="K13" i="29"/>
  <c r="K12" i="29" s="1"/>
  <c r="J13" i="29"/>
  <c r="J12" i="29" s="1"/>
  <c r="R63" i="30" l="1"/>
  <c r="R26" i="30"/>
  <c r="K17" i="30"/>
  <c r="Q8" i="31"/>
  <c r="I259" i="31" s="1"/>
  <c r="I258" i="31" s="1"/>
  <c r="J8" i="31"/>
  <c r="M8" i="31"/>
  <c r="I257" i="31" s="1"/>
  <c r="P8" i="31"/>
  <c r="L8" i="31"/>
  <c r="I256" i="31" s="1"/>
  <c r="K8" i="31"/>
  <c r="I255" i="31" s="1"/>
  <c r="O8" i="31"/>
  <c r="N8" i="31"/>
  <c r="M190" i="29"/>
  <c r="R80" i="31"/>
  <c r="L190" i="29"/>
  <c r="Q190" i="29"/>
  <c r="Q184" i="29" s="1"/>
  <c r="Q183" i="29" s="1"/>
  <c r="Q182" i="29" s="1"/>
  <c r="R163" i="30"/>
  <c r="R17" i="31"/>
  <c r="R11" i="31" s="1"/>
  <c r="R10" i="31" s="1"/>
  <c r="R9" i="31" s="1"/>
  <c r="R8" i="30"/>
  <c r="K184" i="30"/>
  <c r="K178" i="30" s="1"/>
  <c r="K177" i="30" s="1"/>
  <c r="K176" i="30" s="1"/>
  <c r="R58" i="30"/>
  <c r="R57" i="30" s="1"/>
  <c r="L62" i="30"/>
  <c r="L51" i="30" s="1"/>
  <c r="O184" i="30"/>
  <c r="O178" i="30" s="1"/>
  <c r="O177" i="30" s="1"/>
  <c r="O176" i="30" s="1"/>
  <c r="K73" i="30"/>
  <c r="K72" i="30" s="1"/>
  <c r="K71" i="30" s="1"/>
  <c r="R98" i="30"/>
  <c r="R97" i="30" s="1"/>
  <c r="R155" i="30"/>
  <c r="R42" i="30"/>
  <c r="J62" i="30"/>
  <c r="J51" i="30" s="1"/>
  <c r="L73" i="30"/>
  <c r="L72" i="30" s="1"/>
  <c r="L71" i="30" s="1"/>
  <c r="P17" i="30"/>
  <c r="P11" i="30" s="1"/>
  <c r="P10" i="30" s="1"/>
  <c r="P9" i="30" s="1"/>
  <c r="L110" i="30"/>
  <c r="L109" i="30" s="1"/>
  <c r="L108" i="30" s="1"/>
  <c r="L107" i="30" s="1"/>
  <c r="R209" i="31"/>
  <c r="R109" i="31"/>
  <c r="R108" i="31" s="1"/>
  <c r="R107" i="31" s="1"/>
  <c r="M110" i="30"/>
  <c r="M109" i="30" s="1"/>
  <c r="M108" i="30" s="1"/>
  <c r="M107" i="30" s="1"/>
  <c r="O132" i="30"/>
  <c r="O126" i="30" s="1"/>
  <c r="O125" i="30" s="1"/>
  <c r="O124" i="30" s="1"/>
  <c r="J132" i="30"/>
  <c r="J126" i="30" s="1"/>
  <c r="J125" i="30" s="1"/>
  <c r="J124" i="30" s="1"/>
  <c r="M132" i="30"/>
  <c r="M126" i="30" s="1"/>
  <c r="M125" i="30" s="1"/>
  <c r="M124" i="30" s="1"/>
  <c r="R18" i="30"/>
  <c r="R34" i="30"/>
  <c r="K62" i="30"/>
  <c r="K51" i="30" s="1"/>
  <c r="R67" i="30"/>
  <c r="R62" i="30" s="1"/>
  <c r="R103" i="30"/>
  <c r="R102" i="30" s="1"/>
  <c r="Q154" i="30"/>
  <c r="Q153" i="30" s="1"/>
  <c r="Q152" i="30" s="1"/>
  <c r="Q151" i="30" s="1"/>
  <c r="L184" i="30"/>
  <c r="L178" i="30" s="1"/>
  <c r="L177" i="30" s="1"/>
  <c r="L176" i="30" s="1"/>
  <c r="P33" i="30"/>
  <c r="P32" i="30" s="1"/>
  <c r="O91" i="30"/>
  <c r="O90" i="30" s="1"/>
  <c r="O89" i="30" s="1"/>
  <c r="L17" i="30"/>
  <c r="L11" i="30" s="1"/>
  <c r="L10" i="30" s="1"/>
  <c r="L9" i="30" s="1"/>
  <c r="Q73" i="30"/>
  <c r="Q72" i="30" s="1"/>
  <c r="Q71" i="30" s="1"/>
  <c r="P91" i="30"/>
  <c r="P90" i="30" s="1"/>
  <c r="P89" i="30" s="1"/>
  <c r="R185" i="30"/>
  <c r="K160" i="29"/>
  <c r="K159" i="29" s="1"/>
  <c r="K158" i="29" s="1"/>
  <c r="K157" i="29" s="1"/>
  <c r="K17" i="29"/>
  <c r="K11" i="29" s="1"/>
  <c r="K10" i="29" s="1"/>
  <c r="K9" i="29" s="1"/>
  <c r="M96" i="29"/>
  <c r="M95" i="29" s="1"/>
  <c r="M94" i="29" s="1"/>
  <c r="N190" i="29"/>
  <c r="N184" i="29" s="1"/>
  <c r="N183" i="29" s="1"/>
  <c r="N182" i="29" s="1"/>
  <c r="J190" i="29"/>
  <c r="J184" i="29" s="1"/>
  <c r="J183" i="29" s="1"/>
  <c r="J182" i="29" s="1"/>
  <c r="P190" i="29"/>
  <c r="P184" i="29" s="1"/>
  <c r="P183" i="29" s="1"/>
  <c r="P182" i="29" s="1"/>
  <c r="P17" i="29"/>
  <c r="P11" i="29" s="1"/>
  <c r="P10" i="29" s="1"/>
  <c r="P9" i="29" s="1"/>
  <c r="R195" i="29"/>
  <c r="Q17" i="29"/>
  <c r="Q11" i="29" s="1"/>
  <c r="Q10" i="29" s="1"/>
  <c r="Q9" i="29" s="1"/>
  <c r="M17" i="29"/>
  <c r="M11" i="29" s="1"/>
  <c r="M10" i="29" s="1"/>
  <c r="M9" i="29" s="1"/>
  <c r="R22" i="29"/>
  <c r="M138" i="29"/>
  <c r="M132" i="29" s="1"/>
  <c r="M131" i="29" s="1"/>
  <c r="M130" i="29" s="1"/>
  <c r="O190" i="29"/>
  <c r="O184" i="29" s="1"/>
  <c r="O183" i="29" s="1"/>
  <c r="O182" i="29" s="1"/>
  <c r="R18" i="29"/>
  <c r="O17" i="29"/>
  <c r="O11" i="29" s="1"/>
  <c r="O10" i="29" s="1"/>
  <c r="O9" i="29" s="1"/>
  <c r="R26" i="29"/>
  <c r="K138" i="29"/>
  <c r="K132" i="29" s="1"/>
  <c r="K131" i="29" s="1"/>
  <c r="K130" i="29" s="1"/>
  <c r="N138" i="29"/>
  <c r="N132" i="29" s="1"/>
  <c r="N131" i="29" s="1"/>
  <c r="N130" i="29" s="1"/>
  <c r="P138" i="29"/>
  <c r="P132" i="29" s="1"/>
  <c r="P131" i="29" s="1"/>
  <c r="P130" i="29" s="1"/>
  <c r="N96" i="29"/>
  <c r="N95" i="29" s="1"/>
  <c r="N94" i="29" s="1"/>
  <c r="L138" i="29"/>
  <c r="L132" i="29" s="1"/>
  <c r="L131" i="29" s="1"/>
  <c r="L130" i="29" s="1"/>
  <c r="O160" i="29"/>
  <c r="O159" i="29" s="1"/>
  <c r="O158" i="29" s="1"/>
  <c r="O157" i="29" s="1"/>
  <c r="L160" i="29"/>
  <c r="L159" i="29" s="1"/>
  <c r="L158" i="29" s="1"/>
  <c r="L157" i="29" s="1"/>
  <c r="Q138" i="29"/>
  <c r="Q132" i="29" s="1"/>
  <c r="Q131" i="29" s="1"/>
  <c r="Q130" i="29" s="1"/>
  <c r="R178" i="29"/>
  <c r="R177" i="29" s="1"/>
  <c r="P160" i="29"/>
  <c r="P159" i="29" s="1"/>
  <c r="P158" i="29" s="1"/>
  <c r="P157" i="29" s="1"/>
  <c r="O96" i="29"/>
  <c r="O95" i="29" s="1"/>
  <c r="O94" i="29" s="1"/>
  <c r="J17" i="29"/>
  <c r="J11" i="29" s="1"/>
  <c r="J10" i="29" s="1"/>
  <c r="J9" i="29" s="1"/>
  <c r="P78" i="29"/>
  <c r="P77" i="29" s="1"/>
  <c r="P76" i="29" s="1"/>
  <c r="P8" i="29" s="1"/>
  <c r="J138" i="29"/>
  <c r="J132" i="29" s="1"/>
  <c r="J131" i="29" s="1"/>
  <c r="J130" i="29" s="1"/>
  <c r="M160" i="29"/>
  <c r="M159" i="29" s="1"/>
  <c r="M158" i="29" s="1"/>
  <c r="M157" i="29" s="1"/>
  <c r="R165" i="29"/>
  <c r="Q96" i="29"/>
  <c r="Q95" i="29" s="1"/>
  <c r="Q94" i="29" s="1"/>
  <c r="J96" i="29"/>
  <c r="J95" i="29" s="1"/>
  <c r="J94" i="29" s="1"/>
  <c r="N160" i="29"/>
  <c r="N159" i="29" s="1"/>
  <c r="N158" i="29" s="1"/>
  <c r="N157" i="29" s="1"/>
  <c r="L17" i="29"/>
  <c r="L11" i="29" s="1"/>
  <c r="L10" i="29" s="1"/>
  <c r="L9" i="29" s="1"/>
  <c r="R72" i="29"/>
  <c r="R98" i="29"/>
  <c r="R97" i="29" s="1"/>
  <c r="R108" i="29"/>
  <c r="R107" i="29" s="1"/>
  <c r="J160" i="29"/>
  <c r="J159" i="29" s="1"/>
  <c r="J158" i="29" s="1"/>
  <c r="J157" i="29" s="1"/>
  <c r="N73" i="30"/>
  <c r="N72" i="30" s="1"/>
  <c r="N71" i="30" s="1"/>
  <c r="R115" i="30"/>
  <c r="O62" i="30"/>
  <c r="O51" i="30" s="1"/>
  <c r="R47" i="30"/>
  <c r="R46" i="30" s="1"/>
  <c r="J17" i="30"/>
  <c r="J11" i="30" s="1"/>
  <c r="J10" i="30" s="1"/>
  <c r="J9" i="30" s="1"/>
  <c r="P62" i="30"/>
  <c r="P51" i="30" s="1"/>
  <c r="Q91" i="30"/>
  <c r="Q90" i="30" s="1"/>
  <c r="Q89" i="30" s="1"/>
  <c r="L132" i="30"/>
  <c r="L126" i="30" s="1"/>
  <c r="L125" i="30" s="1"/>
  <c r="L124" i="30" s="1"/>
  <c r="P154" i="30"/>
  <c r="P153" i="30" s="1"/>
  <c r="P152" i="30" s="1"/>
  <c r="P151" i="30" s="1"/>
  <c r="R128" i="30"/>
  <c r="R127" i="30" s="1"/>
  <c r="N62" i="30"/>
  <c r="N51" i="30" s="1"/>
  <c r="Q33" i="30"/>
  <c r="Q32" i="30" s="1"/>
  <c r="M33" i="30"/>
  <c r="M32" i="30" s="1"/>
  <c r="Q62" i="30"/>
  <c r="Q51" i="30" s="1"/>
  <c r="R111" i="30"/>
  <c r="O110" i="30"/>
  <c r="O109" i="30" s="1"/>
  <c r="O108" i="30" s="1"/>
  <c r="O107" i="30" s="1"/>
  <c r="M73" i="30"/>
  <c r="M72" i="30" s="1"/>
  <c r="M71" i="30" s="1"/>
  <c r="M154" i="30"/>
  <c r="M153" i="30" s="1"/>
  <c r="M152" i="30" s="1"/>
  <c r="M151" i="30" s="1"/>
  <c r="Q17" i="30"/>
  <c r="Q11" i="30" s="1"/>
  <c r="Q10" i="30" s="1"/>
  <c r="Q9" i="30" s="1"/>
  <c r="M62" i="30"/>
  <c r="M51" i="30" s="1"/>
  <c r="K110" i="30"/>
  <c r="K109" i="30" s="1"/>
  <c r="K108" i="30" s="1"/>
  <c r="K107" i="30" s="1"/>
  <c r="R120" i="30"/>
  <c r="R119" i="30" s="1"/>
  <c r="R145" i="30"/>
  <c r="R159" i="30"/>
  <c r="O154" i="30"/>
  <c r="O153" i="30" s="1"/>
  <c r="O152" i="30" s="1"/>
  <c r="O151" i="30" s="1"/>
  <c r="R80" i="29"/>
  <c r="R79" i="29" s="1"/>
  <c r="M78" i="29"/>
  <c r="M77" i="29" s="1"/>
  <c r="M76" i="29" s="1"/>
  <c r="M8" i="29" s="1"/>
  <c r="J78" i="29"/>
  <c r="J77" i="29" s="1"/>
  <c r="J76" i="29" s="1"/>
  <c r="J8" i="29" s="1"/>
  <c r="O78" i="29"/>
  <c r="O77" i="29" s="1"/>
  <c r="O76" i="29" s="1"/>
  <c r="O8" i="29" s="1"/>
  <c r="Q78" i="29"/>
  <c r="Q77" i="29" s="1"/>
  <c r="Q76" i="29" s="1"/>
  <c r="Q8" i="29" s="1"/>
  <c r="I263" i="29" s="1"/>
  <c r="R152" i="31"/>
  <c r="R146" i="31" s="1"/>
  <c r="R145" i="31" s="1"/>
  <c r="R144" i="31" s="1"/>
  <c r="R91" i="31"/>
  <c r="R90" i="31" s="1"/>
  <c r="R89" i="31" s="1"/>
  <c r="N91" i="30"/>
  <c r="N90" i="30" s="1"/>
  <c r="N89" i="30" s="1"/>
  <c r="M17" i="30"/>
  <c r="M11" i="30" s="1"/>
  <c r="M10" i="30" s="1"/>
  <c r="M9" i="30" s="1"/>
  <c r="J33" i="30"/>
  <c r="J32" i="30" s="1"/>
  <c r="N33" i="30"/>
  <c r="N32" i="30" s="1"/>
  <c r="Q184" i="30"/>
  <c r="Q178" i="30" s="1"/>
  <c r="Q177" i="30" s="1"/>
  <c r="Q176" i="30" s="1"/>
  <c r="M184" i="30"/>
  <c r="M178" i="30" s="1"/>
  <c r="M177" i="30" s="1"/>
  <c r="M176" i="30" s="1"/>
  <c r="N17" i="30"/>
  <c r="N11" i="30" s="1"/>
  <c r="N10" i="30" s="1"/>
  <c r="N9" i="30" s="1"/>
  <c r="P73" i="30"/>
  <c r="P72" i="30" s="1"/>
  <c r="P71" i="30" s="1"/>
  <c r="N184" i="30"/>
  <c r="N178" i="30" s="1"/>
  <c r="N177" i="30" s="1"/>
  <c r="N176" i="30" s="1"/>
  <c r="R133" i="30"/>
  <c r="R139" i="30"/>
  <c r="L91" i="30"/>
  <c r="L90" i="30" s="1"/>
  <c r="L89" i="30" s="1"/>
  <c r="P110" i="30"/>
  <c r="P109" i="30" s="1"/>
  <c r="P108" i="30" s="1"/>
  <c r="P107" i="30" s="1"/>
  <c r="Q110" i="30"/>
  <c r="Q109" i="30" s="1"/>
  <c r="Q108" i="30" s="1"/>
  <c r="Q107" i="30" s="1"/>
  <c r="J184" i="30"/>
  <c r="J178" i="30" s="1"/>
  <c r="J177" i="30" s="1"/>
  <c r="J176" i="30" s="1"/>
  <c r="R82" i="30"/>
  <c r="R81" i="30" s="1"/>
  <c r="R167" i="30"/>
  <c r="P184" i="30"/>
  <c r="P178" i="30" s="1"/>
  <c r="P177" i="30" s="1"/>
  <c r="P176" i="30" s="1"/>
  <c r="K11" i="30"/>
  <c r="K10" i="30" s="1"/>
  <c r="K9" i="30" s="1"/>
  <c r="N154" i="30"/>
  <c r="N153" i="30" s="1"/>
  <c r="N152" i="30" s="1"/>
  <c r="N151" i="30" s="1"/>
  <c r="J154" i="30"/>
  <c r="J153" i="30" s="1"/>
  <c r="J152" i="30" s="1"/>
  <c r="J151" i="30" s="1"/>
  <c r="O33" i="30"/>
  <c r="O32" i="30" s="1"/>
  <c r="K33" i="30"/>
  <c r="K32" i="30" s="1"/>
  <c r="J73" i="30"/>
  <c r="J72" i="30" s="1"/>
  <c r="J71" i="30" s="1"/>
  <c r="K132" i="30"/>
  <c r="K126" i="30" s="1"/>
  <c r="K125" i="30" s="1"/>
  <c r="K124" i="30" s="1"/>
  <c r="K154" i="30"/>
  <c r="K153" i="30" s="1"/>
  <c r="K152" i="30" s="1"/>
  <c r="K151" i="30" s="1"/>
  <c r="O17" i="30"/>
  <c r="O11" i="30" s="1"/>
  <c r="O10" i="30" s="1"/>
  <c r="O9" i="30" s="1"/>
  <c r="L33" i="30"/>
  <c r="L32" i="30" s="1"/>
  <c r="R53" i="30"/>
  <c r="R52" i="30" s="1"/>
  <c r="R75" i="30"/>
  <c r="R74" i="30" s="1"/>
  <c r="J110" i="30"/>
  <c r="J109" i="30" s="1"/>
  <c r="J108" i="30" s="1"/>
  <c r="J107" i="30" s="1"/>
  <c r="N110" i="30"/>
  <c r="N109" i="30" s="1"/>
  <c r="N108" i="30" s="1"/>
  <c r="N107" i="30" s="1"/>
  <c r="N132" i="30"/>
  <c r="N126" i="30" s="1"/>
  <c r="N125" i="30" s="1"/>
  <c r="N124" i="30" s="1"/>
  <c r="Q132" i="30"/>
  <c r="Q126" i="30" s="1"/>
  <c r="Q125" i="30" s="1"/>
  <c r="Q124" i="30" s="1"/>
  <c r="L154" i="30"/>
  <c r="L153" i="30" s="1"/>
  <c r="L152" i="30" s="1"/>
  <c r="L151" i="30" s="1"/>
  <c r="R180" i="30"/>
  <c r="R179" i="30" s="1"/>
  <c r="R22" i="30"/>
  <c r="R17" i="30" s="1"/>
  <c r="R189" i="30"/>
  <c r="R93" i="30"/>
  <c r="R92" i="30" s="1"/>
  <c r="R172" i="30"/>
  <c r="R171" i="30" s="1"/>
  <c r="M91" i="30"/>
  <c r="M90" i="30" s="1"/>
  <c r="M89" i="30" s="1"/>
  <c r="R13" i="30"/>
  <c r="R12" i="30" s="1"/>
  <c r="K91" i="30"/>
  <c r="K90" i="30" s="1"/>
  <c r="K89" i="30" s="1"/>
  <c r="O73" i="30"/>
  <c r="O72" i="30" s="1"/>
  <c r="O71" i="30" s="1"/>
  <c r="J91" i="30"/>
  <c r="J90" i="30" s="1"/>
  <c r="J89" i="30" s="1"/>
  <c r="R38" i="30"/>
  <c r="P132" i="30"/>
  <c r="P126" i="30" s="1"/>
  <c r="P125" i="30" s="1"/>
  <c r="P124" i="30" s="1"/>
  <c r="R173" i="29"/>
  <c r="R103" i="29"/>
  <c r="R102" i="29" s="1"/>
  <c r="R134" i="29"/>
  <c r="R133" i="29" s="1"/>
  <c r="R169" i="29"/>
  <c r="R161" i="29"/>
  <c r="R145" i="29"/>
  <c r="K78" i="29"/>
  <c r="K77" i="29" s="1"/>
  <c r="K76" i="29" s="1"/>
  <c r="K8" i="29" s="1"/>
  <c r="L78" i="29"/>
  <c r="L77" i="29" s="1"/>
  <c r="L76" i="29" s="1"/>
  <c r="L8" i="29" s="1"/>
  <c r="K96" i="29"/>
  <c r="K95" i="29" s="1"/>
  <c r="K94" i="29" s="1"/>
  <c r="R87" i="29"/>
  <c r="R86" i="29" s="1"/>
  <c r="R126" i="29"/>
  <c r="R125" i="29" s="1"/>
  <c r="R151" i="29"/>
  <c r="Q160" i="29"/>
  <c r="Q159" i="29" s="1"/>
  <c r="Q158" i="29" s="1"/>
  <c r="Q157" i="29" s="1"/>
  <c r="R186" i="29"/>
  <c r="R185" i="29" s="1"/>
  <c r="R191" i="29"/>
  <c r="L96" i="29"/>
  <c r="L95" i="29" s="1"/>
  <c r="L94" i="29" s="1"/>
  <c r="L184" i="29"/>
  <c r="L183" i="29" s="1"/>
  <c r="L182" i="29" s="1"/>
  <c r="K190" i="29"/>
  <c r="K184" i="29" s="1"/>
  <c r="K183" i="29" s="1"/>
  <c r="K182" i="29" s="1"/>
  <c r="N17" i="29"/>
  <c r="N11" i="29" s="1"/>
  <c r="N10" i="29" s="1"/>
  <c r="N9" i="29" s="1"/>
  <c r="O138" i="29"/>
  <c r="O132" i="29" s="1"/>
  <c r="O131" i="29" s="1"/>
  <c r="O130" i="29" s="1"/>
  <c r="M184" i="29"/>
  <c r="M183" i="29" s="1"/>
  <c r="M182" i="29" s="1"/>
  <c r="P96" i="29"/>
  <c r="P95" i="29" s="1"/>
  <c r="P94" i="29" s="1"/>
  <c r="R13" i="29"/>
  <c r="R12" i="29" s="1"/>
  <c r="N78" i="29"/>
  <c r="N77" i="29" s="1"/>
  <c r="N76" i="29" s="1"/>
  <c r="N8" i="29" s="1"/>
  <c r="R139" i="29"/>
  <c r="R8" i="31" l="1"/>
  <c r="I260" i="29"/>
  <c r="I262" i="29"/>
  <c r="I261" i="29"/>
  <c r="I259" i="29"/>
  <c r="I254" i="31"/>
  <c r="K31" i="30"/>
  <c r="K30" i="30" s="1"/>
  <c r="J31" i="30"/>
  <c r="J30" i="30" s="1"/>
  <c r="P31" i="30"/>
  <c r="P30" i="30" s="1"/>
  <c r="R91" i="30"/>
  <c r="R90" i="30" s="1"/>
  <c r="R89" i="30" s="1"/>
  <c r="R184" i="30"/>
  <c r="R178" i="30" s="1"/>
  <c r="R177" i="30" s="1"/>
  <c r="R176" i="30" s="1"/>
  <c r="R154" i="30"/>
  <c r="R153" i="30" s="1"/>
  <c r="R152" i="30" s="1"/>
  <c r="R151" i="30" s="1"/>
  <c r="R190" i="29"/>
  <c r="R17" i="29"/>
  <c r="R11" i="29" s="1"/>
  <c r="R10" i="29" s="1"/>
  <c r="R9" i="29" s="1"/>
  <c r="R110" i="30"/>
  <c r="R109" i="30" s="1"/>
  <c r="R108" i="30" s="1"/>
  <c r="R107" i="30" s="1"/>
  <c r="O31" i="30"/>
  <c r="O30" i="30" s="1"/>
  <c r="N31" i="30"/>
  <c r="N30" i="30" s="1"/>
  <c r="R33" i="30"/>
  <c r="R32" i="30" s="1"/>
  <c r="R51" i="30"/>
  <c r="R78" i="29"/>
  <c r="R77" i="29" s="1"/>
  <c r="R76" i="29" s="1"/>
  <c r="R8" i="29" s="1"/>
  <c r="R96" i="29"/>
  <c r="R95" i="29" s="1"/>
  <c r="R94" i="29" s="1"/>
  <c r="R132" i="30"/>
  <c r="R126" i="30" s="1"/>
  <c r="R125" i="30" s="1"/>
  <c r="R124" i="30" s="1"/>
  <c r="Q31" i="30"/>
  <c r="Q30" i="30" s="1"/>
  <c r="L31" i="30"/>
  <c r="L30" i="30" s="1"/>
  <c r="M31" i="30"/>
  <c r="M30" i="30" s="1"/>
  <c r="R73" i="30"/>
  <c r="R72" i="30" s="1"/>
  <c r="R71" i="30" s="1"/>
  <c r="R11" i="30"/>
  <c r="R10" i="30" s="1"/>
  <c r="R9" i="30" s="1"/>
  <c r="R160" i="29"/>
  <c r="R159" i="29" s="1"/>
  <c r="R158" i="29" s="1"/>
  <c r="R157" i="29" s="1"/>
  <c r="R138" i="29"/>
  <c r="R132" i="29" s="1"/>
  <c r="R131" i="29" s="1"/>
  <c r="R130" i="29" s="1"/>
  <c r="R184" i="29"/>
  <c r="R183" i="29" s="1"/>
  <c r="R182" i="29" s="1"/>
  <c r="I258" i="29" l="1"/>
  <c r="R31" i="30"/>
  <c r="R30" i="30" s="1"/>
  <c r="R231" i="28"/>
  <c r="R195" i="28"/>
  <c r="R234" i="28"/>
  <c r="R233" i="28"/>
  <c r="R232" i="28"/>
  <c r="R202" i="28"/>
  <c r="R201" i="28"/>
  <c r="R200" i="28"/>
  <c r="Q199" i="28"/>
  <c r="P199" i="28"/>
  <c r="O199" i="28"/>
  <c r="N199" i="28"/>
  <c r="M199" i="28"/>
  <c r="L199" i="28"/>
  <c r="K199" i="28"/>
  <c r="J199" i="28"/>
  <c r="R198" i="28"/>
  <c r="R197" i="28"/>
  <c r="R196" i="28"/>
  <c r="R191" i="28"/>
  <c r="R190" i="28"/>
  <c r="R184" i="28"/>
  <c r="R183" i="28"/>
  <c r="R182" i="28"/>
  <c r="Q181" i="28"/>
  <c r="Q180" i="28" s="1"/>
  <c r="P181" i="28"/>
  <c r="P180" i="28" s="1"/>
  <c r="O181" i="28"/>
  <c r="O180" i="28" s="1"/>
  <c r="N181" i="28"/>
  <c r="N180" i="28" s="1"/>
  <c r="M181" i="28"/>
  <c r="M180" i="28" s="1"/>
  <c r="L181" i="28"/>
  <c r="L180" i="28" s="1"/>
  <c r="K181" i="28"/>
  <c r="K180" i="28" s="1"/>
  <c r="J181" i="28"/>
  <c r="J180" i="28" s="1"/>
  <c r="R179" i="28"/>
  <c r="R178" i="28"/>
  <c r="R177" i="28"/>
  <c r="Q176" i="28"/>
  <c r="P176" i="28"/>
  <c r="O176" i="28"/>
  <c r="N176" i="28"/>
  <c r="M176" i="28"/>
  <c r="L176" i="28"/>
  <c r="K176" i="28"/>
  <c r="J176" i="28"/>
  <c r="R175" i="28"/>
  <c r="R174" i="28"/>
  <c r="R173" i="28"/>
  <c r="Q172" i="28"/>
  <c r="P172" i="28"/>
  <c r="O172" i="28"/>
  <c r="N172" i="28"/>
  <c r="M172" i="28"/>
  <c r="L172" i="28"/>
  <c r="K172" i="28"/>
  <c r="J172" i="28"/>
  <c r="R171" i="28"/>
  <c r="R170" i="28"/>
  <c r="R169" i="28"/>
  <c r="Q168" i="28"/>
  <c r="P168" i="28"/>
  <c r="O168" i="28"/>
  <c r="N168" i="28"/>
  <c r="M168" i="28"/>
  <c r="L168" i="28"/>
  <c r="K168" i="28"/>
  <c r="J168" i="28"/>
  <c r="R167" i="28"/>
  <c r="R166" i="28"/>
  <c r="R165" i="28"/>
  <c r="R157" i="28"/>
  <c r="R156" i="28"/>
  <c r="R155" i="28"/>
  <c r="R154" i="28"/>
  <c r="R153" i="28"/>
  <c r="Q152" i="28"/>
  <c r="P152" i="28"/>
  <c r="O152" i="28"/>
  <c r="N152" i="28"/>
  <c r="M152" i="28"/>
  <c r="L152" i="28"/>
  <c r="K152" i="28"/>
  <c r="J152" i="28"/>
  <c r="R151" i="28"/>
  <c r="R150" i="28"/>
  <c r="R149" i="28"/>
  <c r="R148" i="28"/>
  <c r="R147" i="28"/>
  <c r="Q146" i="28"/>
  <c r="P146" i="28"/>
  <c r="O146" i="28"/>
  <c r="N146" i="28"/>
  <c r="M146" i="28"/>
  <c r="L146" i="28"/>
  <c r="K146" i="28"/>
  <c r="J146" i="28"/>
  <c r="R145" i="28"/>
  <c r="R144" i="28"/>
  <c r="R143" i="28"/>
  <c r="R142" i="28"/>
  <c r="R141" i="28"/>
  <c r="Q140" i="28"/>
  <c r="P140" i="28"/>
  <c r="O140" i="28"/>
  <c r="N140" i="28"/>
  <c r="M140" i="28"/>
  <c r="L140" i="28"/>
  <c r="K140" i="28"/>
  <c r="J140" i="28"/>
  <c r="R138" i="28"/>
  <c r="R137" i="28"/>
  <c r="R136" i="28"/>
  <c r="Q135" i="28"/>
  <c r="Q134" i="28" s="1"/>
  <c r="P135" i="28"/>
  <c r="P134" i="28" s="1"/>
  <c r="O135" i="28"/>
  <c r="O134" i="28" s="1"/>
  <c r="N135" i="28"/>
  <c r="N134" i="28" s="1"/>
  <c r="M135" i="28"/>
  <c r="M134" i="28" s="1"/>
  <c r="L135" i="28"/>
  <c r="L134" i="28" s="1"/>
  <c r="K135" i="28"/>
  <c r="K134" i="28" s="1"/>
  <c r="J135" i="28"/>
  <c r="J134" i="28" s="1"/>
  <c r="R130" i="28"/>
  <c r="R129" i="28"/>
  <c r="R128" i="28"/>
  <c r="Q127" i="28"/>
  <c r="P127" i="28"/>
  <c r="P126" i="28" s="1"/>
  <c r="O127" i="28"/>
  <c r="O126" i="28" s="1"/>
  <c r="N127" i="28"/>
  <c r="N126" i="28" s="1"/>
  <c r="M127" i="28"/>
  <c r="M126" i="28" s="1"/>
  <c r="L127" i="28"/>
  <c r="L126" i="28" s="1"/>
  <c r="K127" i="28"/>
  <c r="K126" i="28" s="1"/>
  <c r="J127" i="28"/>
  <c r="J126" i="28" s="1"/>
  <c r="Q126" i="28"/>
  <c r="R125" i="28"/>
  <c r="R124" i="28"/>
  <c r="R123" i="28"/>
  <c r="Q122" i="28"/>
  <c r="P122" i="28"/>
  <c r="O122" i="28"/>
  <c r="N122" i="28"/>
  <c r="M122" i="28"/>
  <c r="L122" i="28"/>
  <c r="K122" i="28"/>
  <c r="J122" i="28"/>
  <c r="R121" i="28"/>
  <c r="R120" i="28"/>
  <c r="R119" i="28"/>
  <c r="Q118" i="28"/>
  <c r="P118" i="28"/>
  <c r="O118" i="28"/>
  <c r="N118" i="28"/>
  <c r="M118" i="28"/>
  <c r="L118" i="28"/>
  <c r="K118" i="28"/>
  <c r="J118" i="28"/>
  <c r="R113" i="28"/>
  <c r="R112" i="28"/>
  <c r="R111" i="28"/>
  <c r="Q110" i="28"/>
  <c r="P110" i="28"/>
  <c r="P109" i="28" s="1"/>
  <c r="O110" i="28"/>
  <c r="O109" i="28" s="1"/>
  <c r="N110" i="28"/>
  <c r="N109" i="28" s="1"/>
  <c r="M110" i="28"/>
  <c r="M109" i="28" s="1"/>
  <c r="L110" i="28"/>
  <c r="L109" i="28" s="1"/>
  <c r="K110" i="28"/>
  <c r="K109" i="28" s="1"/>
  <c r="J110" i="28"/>
  <c r="J109" i="28" s="1"/>
  <c r="Q109" i="28"/>
  <c r="R108" i="28"/>
  <c r="R107" i="28"/>
  <c r="R106" i="28"/>
  <c r="Q105" i="28"/>
  <c r="Q104" i="28" s="1"/>
  <c r="P105" i="28"/>
  <c r="P104" i="28" s="1"/>
  <c r="O105" i="28"/>
  <c r="O104" i="28" s="1"/>
  <c r="N105" i="28"/>
  <c r="N104" i="28" s="1"/>
  <c r="M105" i="28"/>
  <c r="M104" i="28" s="1"/>
  <c r="L105" i="28"/>
  <c r="L104" i="28" s="1"/>
  <c r="K105" i="28"/>
  <c r="K104" i="28" s="1"/>
  <c r="J105" i="28"/>
  <c r="J104" i="28" s="1"/>
  <c r="R103" i="28"/>
  <c r="R102" i="28"/>
  <c r="R101" i="28"/>
  <c r="Q100" i="28"/>
  <c r="Q99" i="28" s="1"/>
  <c r="P100" i="28"/>
  <c r="P99" i="28" s="1"/>
  <c r="O100" i="28"/>
  <c r="O99" i="28" s="1"/>
  <c r="N100" i="28"/>
  <c r="N99" i="28" s="1"/>
  <c r="M100" i="28"/>
  <c r="M99" i="28" s="1"/>
  <c r="L100" i="28"/>
  <c r="L99" i="28" s="1"/>
  <c r="K100" i="28"/>
  <c r="K99" i="28" s="1"/>
  <c r="J100" i="28"/>
  <c r="J99" i="28" s="1"/>
  <c r="R95" i="28"/>
  <c r="R94" i="28"/>
  <c r="R93" i="28"/>
  <c r="R92" i="28"/>
  <c r="R91" i="28"/>
  <c r="R90" i="28"/>
  <c r="Q89" i="28"/>
  <c r="Q88" i="28" s="1"/>
  <c r="P89" i="28"/>
  <c r="P88" i="28" s="1"/>
  <c r="O89" i="28"/>
  <c r="O88" i="28" s="1"/>
  <c r="N89" i="28"/>
  <c r="N88" i="28" s="1"/>
  <c r="M89" i="28"/>
  <c r="M88" i="28" s="1"/>
  <c r="L89" i="28"/>
  <c r="L88" i="28" s="1"/>
  <c r="K89" i="28"/>
  <c r="K88" i="28" s="1"/>
  <c r="J89" i="28"/>
  <c r="J88" i="28" s="1"/>
  <c r="R87" i="28"/>
  <c r="R86" i="28"/>
  <c r="R85" i="28"/>
  <c r="R84" i="28"/>
  <c r="R83" i="28"/>
  <c r="Q82" i="28"/>
  <c r="Q81" i="28" s="1"/>
  <c r="P82" i="28"/>
  <c r="P81" i="28" s="1"/>
  <c r="O82" i="28"/>
  <c r="O81" i="28" s="1"/>
  <c r="N82" i="28"/>
  <c r="N81" i="28" s="1"/>
  <c r="M82" i="28"/>
  <c r="M81" i="28" s="1"/>
  <c r="L82" i="28"/>
  <c r="L81" i="28" s="1"/>
  <c r="K82" i="28"/>
  <c r="K81" i="28" s="1"/>
  <c r="J82" i="28"/>
  <c r="J81" i="28" s="1"/>
  <c r="R77" i="28"/>
  <c r="R76" i="28"/>
  <c r="R75" i="28"/>
  <c r="Q74" i="28"/>
  <c r="P74" i="28"/>
  <c r="O74" i="28"/>
  <c r="N74" i="28"/>
  <c r="M74" i="28"/>
  <c r="L74" i="28"/>
  <c r="K74" i="28"/>
  <c r="J74" i="28"/>
  <c r="R73" i="28"/>
  <c r="R72" i="28"/>
  <c r="R71" i="28"/>
  <c r="Q70" i="28"/>
  <c r="P70" i="28"/>
  <c r="O70" i="28"/>
  <c r="N70" i="28"/>
  <c r="M70" i="28"/>
  <c r="L70" i="28"/>
  <c r="K70" i="28"/>
  <c r="J70" i="28"/>
  <c r="R68" i="28"/>
  <c r="R67" i="28"/>
  <c r="R66" i="28"/>
  <c r="Q65" i="28"/>
  <c r="Q64" i="28" s="1"/>
  <c r="P65" i="28"/>
  <c r="P64" i="28" s="1"/>
  <c r="O65" i="28"/>
  <c r="O64" i="28" s="1"/>
  <c r="N65" i="28"/>
  <c r="N64" i="28" s="1"/>
  <c r="M65" i="28"/>
  <c r="M64" i="28" s="1"/>
  <c r="L65" i="28"/>
  <c r="L64" i="28" s="1"/>
  <c r="K65" i="28"/>
  <c r="K64" i="28" s="1"/>
  <c r="J65" i="28"/>
  <c r="J64" i="28" s="1"/>
  <c r="R30" i="28"/>
  <c r="R29" i="28"/>
  <c r="R28" i="28"/>
  <c r="Q27" i="28"/>
  <c r="P27" i="28"/>
  <c r="O27" i="28"/>
  <c r="N27" i="28"/>
  <c r="M27" i="28"/>
  <c r="L27" i="28"/>
  <c r="K27" i="28"/>
  <c r="J27" i="28"/>
  <c r="R26" i="28"/>
  <c r="R25" i="28"/>
  <c r="R24" i="28"/>
  <c r="Q23" i="28"/>
  <c r="P23" i="28"/>
  <c r="O23" i="28"/>
  <c r="N23" i="28"/>
  <c r="M23" i="28"/>
  <c r="L23" i="28"/>
  <c r="K23" i="28"/>
  <c r="J23" i="28"/>
  <c r="R22" i="28"/>
  <c r="R21" i="28"/>
  <c r="R20" i="28"/>
  <c r="Q19" i="28"/>
  <c r="P19" i="28"/>
  <c r="O19" i="28"/>
  <c r="N19" i="28"/>
  <c r="M19" i="28"/>
  <c r="L19" i="28"/>
  <c r="K19" i="28"/>
  <c r="J19" i="28"/>
  <c r="R17" i="28"/>
  <c r="R16" i="28"/>
  <c r="R15" i="28"/>
  <c r="R181" i="28" l="1"/>
  <c r="R180" i="28" s="1"/>
  <c r="L18" i="28"/>
  <c r="J80" i="28"/>
  <c r="J79" i="28" s="1"/>
  <c r="J78" i="28" s="1"/>
  <c r="O18" i="28"/>
  <c r="R168" i="28"/>
  <c r="K18" i="28"/>
  <c r="Q18" i="28"/>
  <c r="M139" i="28"/>
  <c r="M133" i="28" s="1"/>
  <c r="M132" i="28" s="1"/>
  <c r="M131" i="28" s="1"/>
  <c r="Q98" i="28"/>
  <c r="Q97" i="28" s="1"/>
  <c r="Q96" i="28" s="1"/>
  <c r="R19" i="28"/>
  <c r="N80" i="28"/>
  <c r="N79" i="28" s="1"/>
  <c r="N78" i="28" s="1"/>
  <c r="L98" i="28"/>
  <c r="L97" i="28" s="1"/>
  <c r="L96" i="28" s="1"/>
  <c r="N139" i="28"/>
  <c r="N133" i="28" s="1"/>
  <c r="N132" i="28" s="1"/>
  <c r="N131" i="28" s="1"/>
  <c r="L69" i="28"/>
  <c r="Q69" i="28"/>
  <c r="N117" i="28"/>
  <c r="N116" i="28" s="1"/>
  <c r="N115" i="28" s="1"/>
  <c r="N114" i="28" s="1"/>
  <c r="P139" i="28"/>
  <c r="P133" i="28" s="1"/>
  <c r="P132" i="28" s="1"/>
  <c r="P131" i="28" s="1"/>
  <c r="Q117" i="28"/>
  <c r="Q116" i="28" s="1"/>
  <c r="Q115" i="28" s="1"/>
  <c r="Q114" i="28" s="1"/>
  <c r="L80" i="28"/>
  <c r="L79" i="28" s="1"/>
  <c r="L78" i="28" s="1"/>
  <c r="K80" i="28"/>
  <c r="K79" i="28" s="1"/>
  <c r="K78" i="28" s="1"/>
  <c r="P98" i="28"/>
  <c r="P97" i="28" s="1"/>
  <c r="P96" i="28" s="1"/>
  <c r="N69" i="28"/>
  <c r="R74" i="28"/>
  <c r="M80" i="28"/>
  <c r="M79" i="28" s="1"/>
  <c r="M78" i="28" s="1"/>
  <c r="R135" i="28"/>
  <c r="R134" i="28" s="1"/>
  <c r="R172" i="28"/>
  <c r="O69" i="28"/>
  <c r="O80" i="28"/>
  <c r="O79" i="28" s="1"/>
  <c r="O78" i="28" s="1"/>
  <c r="R100" i="28"/>
  <c r="R99" i="28" s="1"/>
  <c r="O117" i="28"/>
  <c r="O116" i="28" s="1"/>
  <c r="O115" i="28" s="1"/>
  <c r="O114" i="28" s="1"/>
  <c r="L139" i="28"/>
  <c r="L133" i="28" s="1"/>
  <c r="L132" i="28" s="1"/>
  <c r="L131" i="28" s="1"/>
  <c r="R82" i="28"/>
  <c r="R81" i="28" s="1"/>
  <c r="J18" i="28"/>
  <c r="N18" i="28"/>
  <c r="K69" i="28"/>
  <c r="P69" i="28"/>
  <c r="J98" i="28"/>
  <c r="J97" i="28" s="1"/>
  <c r="J96" i="28" s="1"/>
  <c r="K117" i="28"/>
  <c r="K116" i="28" s="1"/>
  <c r="K115" i="28" s="1"/>
  <c r="K114" i="28" s="1"/>
  <c r="P117" i="28"/>
  <c r="P116" i="28" s="1"/>
  <c r="P115" i="28" s="1"/>
  <c r="P114" i="28" s="1"/>
  <c r="Q80" i="28"/>
  <c r="Q79" i="28" s="1"/>
  <c r="Q78" i="28" s="1"/>
  <c r="N98" i="28"/>
  <c r="N97" i="28" s="1"/>
  <c r="N96" i="28" s="1"/>
  <c r="L117" i="28"/>
  <c r="L116" i="28" s="1"/>
  <c r="L115" i="28" s="1"/>
  <c r="L114" i="28" s="1"/>
  <c r="R65" i="28"/>
  <c r="R64" i="28" s="1"/>
  <c r="M69" i="28"/>
  <c r="J69" i="28"/>
  <c r="O98" i="28"/>
  <c r="O97" i="28" s="1"/>
  <c r="O96" i="28" s="1"/>
  <c r="M117" i="28"/>
  <c r="M116" i="28" s="1"/>
  <c r="M115" i="28" s="1"/>
  <c r="M114" i="28" s="1"/>
  <c r="J117" i="28"/>
  <c r="J116" i="28" s="1"/>
  <c r="J115" i="28" s="1"/>
  <c r="J114" i="28" s="1"/>
  <c r="R122" i="28"/>
  <c r="O139" i="28"/>
  <c r="O133" i="28" s="1"/>
  <c r="O132" i="28" s="1"/>
  <c r="O131" i="28" s="1"/>
  <c r="R105" i="28"/>
  <c r="R104" i="28" s="1"/>
  <c r="R152" i="28"/>
  <c r="R127" i="28"/>
  <c r="R126" i="28" s="1"/>
  <c r="R118" i="28"/>
  <c r="R146" i="28"/>
  <c r="R140" i="28"/>
  <c r="R110" i="28"/>
  <c r="R109" i="28" s="1"/>
  <c r="R176" i="28"/>
  <c r="R89" i="28"/>
  <c r="R88" i="28" s="1"/>
  <c r="R199" i="28"/>
  <c r="R27" i="28"/>
  <c r="P18" i="28"/>
  <c r="M18" i="28"/>
  <c r="R70" i="28"/>
  <c r="Q139" i="28"/>
  <c r="Q133" i="28" s="1"/>
  <c r="Q132" i="28" s="1"/>
  <c r="Q131" i="28" s="1"/>
  <c r="M98" i="28"/>
  <c r="M97" i="28" s="1"/>
  <c r="M96" i="28" s="1"/>
  <c r="J139" i="28"/>
  <c r="J133" i="28" s="1"/>
  <c r="J132" i="28" s="1"/>
  <c r="J131" i="28" s="1"/>
  <c r="P80" i="28"/>
  <c r="P79" i="28" s="1"/>
  <c r="P78" i="28" s="1"/>
  <c r="R23" i="28"/>
  <c r="K98" i="28"/>
  <c r="K97" i="28" s="1"/>
  <c r="K96" i="28" s="1"/>
  <c r="K139" i="28"/>
  <c r="K133" i="28" s="1"/>
  <c r="K132" i="28" s="1"/>
  <c r="K131" i="28" s="1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8" i="27"/>
  <c r="R39" i="27"/>
  <c r="R40" i="27"/>
  <c r="R41" i="27"/>
  <c r="R42" i="27"/>
  <c r="R43" i="27"/>
  <c r="R44" i="27"/>
  <c r="R45" i="27"/>
  <c r="R261" i="27"/>
  <c r="R259" i="27"/>
  <c r="R260" i="27"/>
  <c r="R258" i="27"/>
  <c r="R255" i="27"/>
  <c r="R254" i="27"/>
  <c r="R253" i="27"/>
  <c r="Q252" i="27"/>
  <c r="P252" i="27"/>
  <c r="O252" i="27"/>
  <c r="N252" i="27"/>
  <c r="M252" i="27"/>
  <c r="L252" i="27"/>
  <c r="K252" i="27"/>
  <c r="J252" i="27"/>
  <c r="R251" i="27"/>
  <c r="R250" i="27"/>
  <c r="R249" i="27"/>
  <c r="Q248" i="27"/>
  <c r="P248" i="27"/>
  <c r="O248" i="27"/>
  <c r="N248" i="27"/>
  <c r="M248" i="27"/>
  <c r="L248" i="27"/>
  <c r="K248" i="27"/>
  <c r="J248" i="27"/>
  <c r="R247" i="27"/>
  <c r="R246" i="27"/>
  <c r="R245" i="27"/>
  <c r="Q244" i="27"/>
  <c r="P244" i="27"/>
  <c r="O244" i="27"/>
  <c r="N244" i="27"/>
  <c r="M244" i="27"/>
  <c r="L244" i="27"/>
  <c r="K244" i="27"/>
  <c r="J244" i="27"/>
  <c r="R243" i="27"/>
  <c r="R242" i="27"/>
  <c r="R241" i="27"/>
  <c r="Q240" i="27"/>
  <c r="P240" i="27"/>
  <c r="O240" i="27"/>
  <c r="N240" i="27"/>
  <c r="M240" i="27"/>
  <c r="L240" i="27"/>
  <c r="K240" i="27"/>
  <c r="J240" i="27"/>
  <c r="R238" i="27"/>
  <c r="R237" i="27"/>
  <c r="R236" i="27"/>
  <c r="R235" i="27"/>
  <c r="R234" i="27"/>
  <c r="R227" i="27"/>
  <c r="R226" i="27"/>
  <c r="R225" i="27"/>
  <c r="Q224" i="27"/>
  <c r="P224" i="27"/>
  <c r="O224" i="27"/>
  <c r="N224" i="27"/>
  <c r="M224" i="27"/>
  <c r="L224" i="27"/>
  <c r="K224" i="27"/>
  <c r="J224" i="27"/>
  <c r="R223" i="27"/>
  <c r="R222" i="27"/>
  <c r="R221" i="27"/>
  <c r="Q220" i="27"/>
  <c r="P220" i="27"/>
  <c r="O220" i="27"/>
  <c r="N220" i="27"/>
  <c r="M220" i="27"/>
  <c r="L220" i="27"/>
  <c r="K220" i="27"/>
  <c r="J220" i="27"/>
  <c r="R218" i="27"/>
  <c r="R217" i="27"/>
  <c r="Q215" i="27"/>
  <c r="Q214" i="27" s="1"/>
  <c r="P215" i="27"/>
  <c r="P214" i="27" s="1"/>
  <c r="O215" i="27"/>
  <c r="O214" i="27" s="1"/>
  <c r="N215" i="27"/>
  <c r="N214" i="27" s="1"/>
  <c r="M215" i="27"/>
  <c r="M214" i="27" s="1"/>
  <c r="L215" i="27"/>
  <c r="L214" i="27" s="1"/>
  <c r="K215" i="27"/>
  <c r="K214" i="27" s="1"/>
  <c r="J215" i="27"/>
  <c r="J214" i="27" s="1"/>
  <c r="R210" i="27"/>
  <c r="R209" i="27"/>
  <c r="R208" i="27"/>
  <c r="Q207" i="27"/>
  <c r="Q206" i="27" s="1"/>
  <c r="P207" i="27"/>
  <c r="P206" i="27" s="1"/>
  <c r="O207" i="27"/>
  <c r="O206" i="27" s="1"/>
  <c r="N207" i="27"/>
  <c r="N206" i="27" s="1"/>
  <c r="M207" i="27"/>
  <c r="M206" i="27" s="1"/>
  <c r="L207" i="27"/>
  <c r="L206" i="27" s="1"/>
  <c r="K207" i="27"/>
  <c r="K206" i="27" s="1"/>
  <c r="J207" i="27"/>
  <c r="J206" i="27" s="1"/>
  <c r="R205" i="27"/>
  <c r="R204" i="27"/>
  <c r="R203" i="27"/>
  <c r="Q202" i="27"/>
  <c r="P202" i="27"/>
  <c r="O202" i="27"/>
  <c r="N202" i="27"/>
  <c r="M202" i="27"/>
  <c r="L202" i="27"/>
  <c r="K202" i="27"/>
  <c r="J202" i="27"/>
  <c r="R201" i="27"/>
  <c r="R200" i="27"/>
  <c r="R199" i="27"/>
  <c r="Q198" i="27"/>
  <c r="P198" i="27"/>
  <c r="O198" i="27"/>
  <c r="N198" i="27"/>
  <c r="M198" i="27"/>
  <c r="L198" i="27"/>
  <c r="K198" i="27"/>
  <c r="J198" i="27"/>
  <c r="R197" i="27"/>
  <c r="R196" i="27"/>
  <c r="R195" i="27"/>
  <c r="Q194" i="27"/>
  <c r="P194" i="27"/>
  <c r="O194" i="27"/>
  <c r="N194" i="27"/>
  <c r="M194" i="27"/>
  <c r="L194" i="27"/>
  <c r="K194" i="27"/>
  <c r="J194" i="27"/>
  <c r="R193" i="27"/>
  <c r="R192" i="27"/>
  <c r="R257" i="27"/>
  <c r="R184" i="27"/>
  <c r="R183" i="27"/>
  <c r="R182" i="27"/>
  <c r="R181" i="27"/>
  <c r="R180" i="27"/>
  <c r="Q179" i="27"/>
  <c r="P179" i="27"/>
  <c r="O179" i="27"/>
  <c r="N179" i="27"/>
  <c r="M179" i="27"/>
  <c r="L179" i="27"/>
  <c r="K179" i="27"/>
  <c r="J179" i="27"/>
  <c r="R178" i="27"/>
  <c r="R177" i="27"/>
  <c r="R176" i="27"/>
  <c r="R175" i="27"/>
  <c r="R174" i="27"/>
  <c r="Q173" i="27"/>
  <c r="P173" i="27"/>
  <c r="O173" i="27"/>
  <c r="N173" i="27"/>
  <c r="M173" i="27"/>
  <c r="L173" i="27"/>
  <c r="K173" i="27"/>
  <c r="J173" i="27"/>
  <c r="R172" i="27"/>
  <c r="R171" i="27"/>
  <c r="R170" i="27"/>
  <c r="R169" i="27"/>
  <c r="R168" i="27"/>
  <c r="Q167" i="27"/>
  <c r="P167" i="27"/>
  <c r="O167" i="27"/>
  <c r="N167" i="27"/>
  <c r="M167" i="27"/>
  <c r="L167" i="27"/>
  <c r="K167" i="27"/>
  <c r="J167" i="27"/>
  <c r="R165" i="27"/>
  <c r="R164" i="27"/>
  <c r="R163" i="27"/>
  <c r="Q162" i="27"/>
  <c r="Q161" i="27" s="1"/>
  <c r="P162" i="27"/>
  <c r="P161" i="27" s="1"/>
  <c r="O162" i="27"/>
  <c r="O161" i="27" s="1"/>
  <c r="N162" i="27"/>
  <c r="N161" i="27" s="1"/>
  <c r="M162" i="27"/>
  <c r="M161" i="27" s="1"/>
  <c r="L162" i="27"/>
  <c r="L161" i="27" s="1"/>
  <c r="K162" i="27"/>
  <c r="K161" i="27" s="1"/>
  <c r="J162" i="27"/>
  <c r="J161" i="27" s="1"/>
  <c r="R157" i="27"/>
  <c r="R156" i="27"/>
  <c r="R155" i="27"/>
  <c r="Q154" i="27"/>
  <c r="Q153" i="27" s="1"/>
  <c r="P154" i="27"/>
  <c r="P153" i="27" s="1"/>
  <c r="O154" i="27"/>
  <c r="O153" i="27" s="1"/>
  <c r="N154" i="27"/>
  <c r="N153" i="27" s="1"/>
  <c r="M154" i="27"/>
  <c r="M153" i="27" s="1"/>
  <c r="L154" i="27"/>
  <c r="L153" i="27" s="1"/>
  <c r="K154" i="27"/>
  <c r="K153" i="27" s="1"/>
  <c r="J154" i="27"/>
  <c r="J153" i="27" s="1"/>
  <c r="R152" i="27"/>
  <c r="R151" i="27"/>
  <c r="R150" i="27"/>
  <c r="Q149" i="27"/>
  <c r="P149" i="27"/>
  <c r="O149" i="27"/>
  <c r="N149" i="27"/>
  <c r="M149" i="27"/>
  <c r="L149" i="27"/>
  <c r="K149" i="27"/>
  <c r="J149" i="27"/>
  <c r="R148" i="27"/>
  <c r="R147" i="27"/>
  <c r="R146" i="27"/>
  <c r="R103" i="27"/>
  <c r="R102" i="27"/>
  <c r="R101" i="27"/>
  <c r="Q100" i="27"/>
  <c r="P100" i="27"/>
  <c r="O100" i="27"/>
  <c r="N100" i="27"/>
  <c r="M100" i="27"/>
  <c r="L100" i="27"/>
  <c r="K100" i="27"/>
  <c r="J100" i="27"/>
  <c r="R99" i="27"/>
  <c r="R98" i="27"/>
  <c r="R97" i="27"/>
  <c r="R55" i="27"/>
  <c r="R54" i="27"/>
  <c r="R53" i="27"/>
  <c r="Q52" i="27"/>
  <c r="P52" i="27"/>
  <c r="O52" i="27"/>
  <c r="N52" i="27"/>
  <c r="M52" i="27"/>
  <c r="L52" i="27"/>
  <c r="K52" i="27"/>
  <c r="J52" i="27"/>
  <c r="R51" i="27"/>
  <c r="R50" i="27"/>
  <c r="R49" i="27"/>
  <c r="Q48" i="27"/>
  <c r="P48" i="27"/>
  <c r="O48" i="27"/>
  <c r="N48" i="27"/>
  <c r="M48" i="27"/>
  <c r="L48" i="27"/>
  <c r="K48" i="27"/>
  <c r="J48" i="27"/>
  <c r="R47" i="27"/>
  <c r="R46" i="27"/>
  <c r="M8" i="28" l="1"/>
  <c r="I241" i="28" s="1"/>
  <c r="Q8" i="28"/>
  <c r="I243" i="28" s="1"/>
  <c r="K8" i="28"/>
  <c r="I239" i="28" s="1"/>
  <c r="N8" i="28"/>
  <c r="L8" i="28"/>
  <c r="I240" i="28" s="1"/>
  <c r="P8" i="28"/>
  <c r="O8" i="28"/>
  <c r="J219" i="27"/>
  <c r="J213" i="27" s="1"/>
  <c r="J212" i="27" s="1"/>
  <c r="J211" i="27" s="1"/>
  <c r="R69" i="28"/>
  <c r="R18" i="28"/>
  <c r="J8" i="28"/>
  <c r="R117" i="28"/>
  <c r="R116" i="28" s="1"/>
  <c r="R115" i="28" s="1"/>
  <c r="R114" i="28" s="1"/>
  <c r="R80" i="28"/>
  <c r="R79" i="28" s="1"/>
  <c r="R78" i="28" s="1"/>
  <c r="R98" i="28"/>
  <c r="R97" i="28" s="1"/>
  <c r="R96" i="28" s="1"/>
  <c r="R139" i="28"/>
  <c r="R133" i="28" s="1"/>
  <c r="R132" i="28" s="1"/>
  <c r="R131" i="28" s="1"/>
  <c r="Q219" i="27"/>
  <c r="Q213" i="27" s="1"/>
  <c r="Q212" i="27" s="1"/>
  <c r="Q211" i="27" s="1"/>
  <c r="R252" i="27"/>
  <c r="K219" i="27"/>
  <c r="K213" i="27" s="1"/>
  <c r="K212" i="27" s="1"/>
  <c r="K211" i="27" s="1"/>
  <c r="L219" i="27"/>
  <c r="L213" i="27" s="1"/>
  <c r="L212" i="27" s="1"/>
  <c r="L211" i="27" s="1"/>
  <c r="P219" i="27"/>
  <c r="P213" i="27" s="1"/>
  <c r="P212" i="27" s="1"/>
  <c r="P211" i="27" s="1"/>
  <c r="M219" i="27"/>
  <c r="M213" i="27" s="1"/>
  <c r="M212" i="27" s="1"/>
  <c r="M211" i="27" s="1"/>
  <c r="R194" i="27"/>
  <c r="R198" i="27"/>
  <c r="R162" i="27"/>
  <c r="R161" i="27" s="1"/>
  <c r="R215" i="27"/>
  <c r="R214" i="27" s="1"/>
  <c r="R52" i="27"/>
  <c r="R207" i="27"/>
  <c r="R206" i="27" s="1"/>
  <c r="R220" i="27"/>
  <c r="N239" i="27"/>
  <c r="R202" i="27"/>
  <c r="R179" i="27"/>
  <c r="R100" i="27"/>
  <c r="N166" i="27"/>
  <c r="N160" i="27" s="1"/>
  <c r="N159" i="27" s="1"/>
  <c r="N158" i="27" s="1"/>
  <c r="Q166" i="27"/>
  <c r="Q160" i="27" s="1"/>
  <c r="Q159" i="27" s="1"/>
  <c r="Q158" i="27" s="1"/>
  <c r="N219" i="27"/>
  <c r="N213" i="27" s="1"/>
  <c r="N212" i="27" s="1"/>
  <c r="N211" i="27" s="1"/>
  <c r="R224" i="27"/>
  <c r="R244" i="27"/>
  <c r="P239" i="27"/>
  <c r="R173" i="27"/>
  <c r="O219" i="27"/>
  <c r="O213" i="27" s="1"/>
  <c r="O212" i="27" s="1"/>
  <c r="O211" i="27" s="1"/>
  <c r="R154" i="27"/>
  <c r="R153" i="27" s="1"/>
  <c r="L166" i="27"/>
  <c r="L160" i="27" s="1"/>
  <c r="L159" i="27" s="1"/>
  <c r="L158" i="27" s="1"/>
  <c r="O166" i="27"/>
  <c r="O160" i="27" s="1"/>
  <c r="O159" i="27" s="1"/>
  <c r="O158" i="27" s="1"/>
  <c r="R149" i="27"/>
  <c r="M166" i="27"/>
  <c r="M160" i="27" s="1"/>
  <c r="M159" i="27" s="1"/>
  <c r="M158" i="27" s="1"/>
  <c r="P166" i="27"/>
  <c r="P160" i="27" s="1"/>
  <c r="P159" i="27" s="1"/>
  <c r="P158" i="27" s="1"/>
  <c r="K166" i="27"/>
  <c r="K160" i="27" s="1"/>
  <c r="K159" i="27" s="1"/>
  <c r="K158" i="27" s="1"/>
  <c r="K239" i="27"/>
  <c r="Q239" i="27"/>
  <c r="O239" i="27"/>
  <c r="L239" i="27"/>
  <c r="R240" i="27"/>
  <c r="J166" i="27"/>
  <c r="J160" i="27" s="1"/>
  <c r="J159" i="27" s="1"/>
  <c r="J158" i="27" s="1"/>
  <c r="M239" i="27"/>
  <c r="J239" i="27"/>
  <c r="R48" i="27"/>
  <c r="R167" i="27"/>
  <c r="I242" i="28" l="1"/>
  <c r="R8" i="28"/>
  <c r="M8" i="27"/>
  <c r="I268" i="27" s="1"/>
  <c r="I238" i="28"/>
  <c r="N8" i="27"/>
  <c r="K8" i="27"/>
  <c r="I266" i="27" s="1"/>
  <c r="P8" i="27"/>
  <c r="Q8" i="27"/>
  <c r="I270" i="27" s="1"/>
  <c r="J8" i="27"/>
  <c r="L8" i="27"/>
  <c r="I267" i="27" s="1"/>
  <c r="O8" i="27"/>
  <c r="R166" i="27"/>
  <c r="R160" i="27" s="1"/>
  <c r="R159" i="27" s="1"/>
  <c r="R158" i="27" s="1"/>
  <c r="R239" i="27"/>
  <c r="R219" i="27"/>
  <c r="R213" i="27" s="1"/>
  <c r="R212" i="27" s="1"/>
  <c r="R211" i="27" s="1"/>
  <c r="I269" i="27" l="1"/>
  <c r="I265" i="27"/>
  <c r="R8" i="27"/>
  <c r="R264" i="26"/>
  <c r="R21" i="26"/>
  <c r="R22" i="26"/>
  <c r="R193" i="26"/>
  <c r="R192" i="26"/>
  <c r="R191" i="26"/>
  <c r="Q190" i="26"/>
  <c r="P190" i="26"/>
  <c r="O190" i="26"/>
  <c r="N190" i="26"/>
  <c r="M190" i="26"/>
  <c r="L190" i="26"/>
  <c r="K190" i="26"/>
  <c r="J190" i="26"/>
  <c r="R189" i="26"/>
  <c r="R188" i="26"/>
  <c r="R187" i="26"/>
  <c r="Q186" i="26"/>
  <c r="P186" i="26"/>
  <c r="O186" i="26"/>
  <c r="N186" i="26"/>
  <c r="M186" i="26"/>
  <c r="L186" i="26"/>
  <c r="K186" i="26"/>
  <c r="J186" i="26"/>
  <c r="R184" i="26"/>
  <c r="R183" i="26"/>
  <c r="R182" i="26"/>
  <c r="Q181" i="26"/>
  <c r="Q180" i="26" s="1"/>
  <c r="P181" i="26"/>
  <c r="P180" i="26" s="1"/>
  <c r="O181" i="26"/>
  <c r="O180" i="26" s="1"/>
  <c r="N181" i="26"/>
  <c r="M181" i="26"/>
  <c r="M180" i="26" s="1"/>
  <c r="L181" i="26"/>
  <c r="L180" i="26" s="1"/>
  <c r="K181" i="26"/>
  <c r="K180" i="26" s="1"/>
  <c r="J181" i="26"/>
  <c r="J180" i="26" s="1"/>
  <c r="N180" i="26"/>
  <c r="R176" i="26"/>
  <c r="R175" i="26"/>
  <c r="R174" i="26"/>
  <c r="Q173" i="26"/>
  <c r="Q172" i="26" s="1"/>
  <c r="P173" i="26"/>
  <c r="P172" i="26" s="1"/>
  <c r="O173" i="26"/>
  <c r="O172" i="26" s="1"/>
  <c r="N173" i="26"/>
  <c r="N172" i="26" s="1"/>
  <c r="M173" i="26"/>
  <c r="M172" i="26" s="1"/>
  <c r="L173" i="26"/>
  <c r="L172" i="26" s="1"/>
  <c r="K173" i="26"/>
  <c r="K172" i="26" s="1"/>
  <c r="J173" i="26"/>
  <c r="J172" i="26" s="1"/>
  <c r="R171" i="26"/>
  <c r="R170" i="26"/>
  <c r="R169" i="26"/>
  <c r="Q168" i="26"/>
  <c r="P168" i="26"/>
  <c r="O168" i="26"/>
  <c r="N168" i="26"/>
  <c r="M168" i="26"/>
  <c r="L168" i="26"/>
  <c r="K168" i="26"/>
  <c r="J168" i="26"/>
  <c r="R167" i="26"/>
  <c r="R166" i="26"/>
  <c r="R165" i="26"/>
  <c r="Q164" i="26"/>
  <c r="P164" i="26"/>
  <c r="O164" i="26"/>
  <c r="N164" i="26"/>
  <c r="M164" i="26"/>
  <c r="L164" i="26"/>
  <c r="K164" i="26"/>
  <c r="J164" i="26"/>
  <c r="R163" i="26"/>
  <c r="R162" i="26"/>
  <c r="R161" i="26"/>
  <c r="Q160" i="26"/>
  <c r="P160" i="26"/>
  <c r="O160" i="26"/>
  <c r="N160" i="26"/>
  <c r="M160" i="26"/>
  <c r="L160" i="26"/>
  <c r="K160" i="26"/>
  <c r="J160" i="26"/>
  <c r="R159" i="26"/>
  <c r="R158" i="26"/>
  <c r="R157" i="26"/>
  <c r="Q156" i="26"/>
  <c r="P156" i="26"/>
  <c r="O156" i="26"/>
  <c r="N156" i="26"/>
  <c r="M156" i="26"/>
  <c r="L156" i="26"/>
  <c r="K156" i="26"/>
  <c r="J156" i="26"/>
  <c r="R151" i="26"/>
  <c r="R150" i="26"/>
  <c r="R149" i="26"/>
  <c r="R148" i="26"/>
  <c r="R147" i="26"/>
  <c r="Q146" i="26"/>
  <c r="P146" i="26"/>
  <c r="O146" i="26"/>
  <c r="N146" i="26"/>
  <c r="M146" i="26"/>
  <c r="L146" i="26"/>
  <c r="K146" i="26"/>
  <c r="J146" i="26"/>
  <c r="R145" i="26"/>
  <c r="R144" i="26"/>
  <c r="R143" i="26"/>
  <c r="R142" i="26"/>
  <c r="R141" i="26"/>
  <c r="Q140" i="26"/>
  <c r="P140" i="26"/>
  <c r="O140" i="26"/>
  <c r="N140" i="26"/>
  <c r="M140" i="26"/>
  <c r="L140" i="26"/>
  <c r="K140" i="26"/>
  <c r="J140" i="26"/>
  <c r="R139" i="26"/>
  <c r="R138" i="26"/>
  <c r="R137" i="26"/>
  <c r="R136" i="26"/>
  <c r="R135" i="26"/>
  <c r="Q134" i="26"/>
  <c r="P134" i="26"/>
  <c r="O134" i="26"/>
  <c r="N134" i="26"/>
  <c r="M134" i="26"/>
  <c r="L134" i="26"/>
  <c r="K134" i="26"/>
  <c r="J134" i="26"/>
  <c r="R132" i="26"/>
  <c r="R131" i="26"/>
  <c r="R130" i="26"/>
  <c r="Q129" i="26"/>
  <c r="Q128" i="26" s="1"/>
  <c r="P129" i="26"/>
  <c r="P128" i="26" s="1"/>
  <c r="O129" i="26"/>
  <c r="O128" i="26" s="1"/>
  <c r="N129" i="26"/>
  <c r="N128" i="26" s="1"/>
  <c r="M129" i="26"/>
  <c r="M128" i="26" s="1"/>
  <c r="L129" i="26"/>
  <c r="L128" i="26" s="1"/>
  <c r="K129" i="26"/>
  <c r="K128" i="26" s="1"/>
  <c r="J129" i="26"/>
  <c r="J128" i="26" s="1"/>
  <c r="R124" i="26"/>
  <c r="R123" i="26"/>
  <c r="R122" i="26"/>
  <c r="Q121" i="26"/>
  <c r="Q120" i="26" s="1"/>
  <c r="P121" i="26"/>
  <c r="P120" i="26" s="1"/>
  <c r="O121" i="26"/>
  <c r="O120" i="26" s="1"/>
  <c r="N121" i="26"/>
  <c r="N120" i="26" s="1"/>
  <c r="M121" i="26"/>
  <c r="M120" i="26" s="1"/>
  <c r="L121" i="26"/>
  <c r="L120" i="26" s="1"/>
  <c r="K121" i="26"/>
  <c r="K120" i="26" s="1"/>
  <c r="J121" i="26"/>
  <c r="J120" i="26" s="1"/>
  <c r="R119" i="26"/>
  <c r="R118" i="26"/>
  <c r="R117" i="26"/>
  <c r="Q116" i="26"/>
  <c r="P116" i="26"/>
  <c r="O116" i="26"/>
  <c r="N116" i="26"/>
  <c r="M116" i="26"/>
  <c r="L116" i="26"/>
  <c r="K116" i="26"/>
  <c r="J116" i="26"/>
  <c r="R115" i="26"/>
  <c r="R114" i="26"/>
  <c r="R113" i="26"/>
  <c r="Q112" i="26"/>
  <c r="P112" i="26"/>
  <c r="O112" i="26"/>
  <c r="N112" i="26"/>
  <c r="M112" i="26"/>
  <c r="L112" i="26"/>
  <c r="K112" i="26"/>
  <c r="J112" i="26"/>
  <c r="R107" i="26"/>
  <c r="R106" i="26"/>
  <c r="R105" i="26"/>
  <c r="Q104" i="26"/>
  <c r="Q103" i="26" s="1"/>
  <c r="P104" i="26"/>
  <c r="P103" i="26" s="1"/>
  <c r="O104" i="26"/>
  <c r="O103" i="26" s="1"/>
  <c r="N104" i="26"/>
  <c r="N103" i="26" s="1"/>
  <c r="M104" i="26"/>
  <c r="M103" i="26" s="1"/>
  <c r="L104" i="26"/>
  <c r="L103" i="26" s="1"/>
  <c r="K104" i="26"/>
  <c r="K103" i="26" s="1"/>
  <c r="J104" i="26"/>
  <c r="J103" i="26" s="1"/>
  <c r="R102" i="26"/>
  <c r="R101" i="26"/>
  <c r="R100" i="26"/>
  <c r="Q99" i="26"/>
  <c r="Q98" i="26" s="1"/>
  <c r="P99" i="26"/>
  <c r="P98" i="26" s="1"/>
  <c r="O99" i="26"/>
  <c r="O98" i="26" s="1"/>
  <c r="N99" i="26"/>
  <c r="N98" i="26" s="1"/>
  <c r="M99" i="26"/>
  <c r="M98" i="26" s="1"/>
  <c r="L99" i="26"/>
  <c r="L98" i="26" s="1"/>
  <c r="K99" i="26"/>
  <c r="K98" i="26" s="1"/>
  <c r="J99" i="26"/>
  <c r="J98" i="26" s="1"/>
  <c r="R97" i="26"/>
  <c r="R96" i="26"/>
  <c r="R95" i="26"/>
  <c r="Q94" i="26"/>
  <c r="Q93" i="26" s="1"/>
  <c r="P94" i="26"/>
  <c r="P93" i="26" s="1"/>
  <c r="O94" i="26"/>
  <c r="O93" i="26" s="1"/>
  <c r="N94" i="26"/>
  <c r="N93" i="26" s="1"/>
  <c r="M94" i="26"/>
  <c r="M93" i="26" s="1"/>
  <c r="L94" i="26"/>
  <c r="L93" i="26" s="1"/>
  <c r="K94" i="26"/>
  <c r="K93" i="26" s="1"/>
  <c r="J94" i="26"/>
  <c r="J93" i="26" s="1"/>
  <c r="R89" i="26"/>
  <c r="R88" i="26"/>
  <c r="R87" i="26"/>
  <c r="R86" i="26"/>
  <c r="R85" i="26"/>
  <c r="R84" i="26"/>
  <c r="Q83" i="26"/>
  <c r="Q82" i="26" s="1"/>
  <c r="P83" i="26"/>
  <c r="P82" i="26" s="1"/>
  <c r="O83" i="26"/>
  <c r="O82" i="26" s="1"/>
  <c r="N83" i="26"/>
  <c r="N82" i="26" s="1"/>
  <c r="M83" i="26"/>
  <c r="M82" i="26" s="1"/>
  <c r="L83" i="26"/>
  <c r="L82" i="26" s="1"/>
  <c r="K83" i="26"/>
  <c r="K82" i="26" s="1"/>
  <c r="J83" i="26"/>
  <c r="J82" i="26" s="1"/>
  <c r="R81" i="26"/>
  <c r="R80" i="26"/>
  <c r="R79" i="26"/>
  <c r="R78" i="26"/>
  <c r="R77" i="26"/>
  <c r="Q76" i="26"/>
  <c r="Q75" i="26" s="1"/>
  <c r="P76" i="26"/>
  <c r="P75" i="26" s="1"/>
  <c r="O76" i="26"/>
  <c r="O75" i="26" s="1"/>
  <c r="N76" i="26"/>
  <c r="N75" i="26" s="1"/>
  <c r="M76" i="26"/>
  <c r="M75" i="26" s="1"/>
  <c r="L76" i="26"/>
  <c r="L75" i="26" s="1"/>
  <c r="K76" i="26"/>
  <c r="K75" i="26" s="1"/>
  <c r="J76" i="26"/>
  <c r="J75" i="26" s="1"/>
  <c r="R71" i="26"/>
  <c r="R70" i="26"/>
  <c r="R69" i="26"/>
  <c r="Q68" i="26"/>
  <c r="P68" i="26"/>
  <c r="O68" i="26"/>
  <c r="N68" i="26"/>
  <c r="M68" i="26"/>
  <c r="L68" i="26"/>
  <c r="K68" i="26"/>
  <c r="J68" i="26"/>
  <c r="R67" i="26"/>
  <c r="R66" i="26"/>
  <c r="R65" i="26"/>
  <c r="Q64" i="26"/>
  <c r="P64" i="26"/>
  <c r="O64" i="26"/>
  <c r="N64" i="26"/>
  <c r="M64" i="26"/>
  <c r="L64" i="26"/>
  <c r="K64" i="26"/>
  <c r="J64" i="26"/>
  <c r="R62" i="26"/>
  <c r="R61" i="26"/>
  <c r="R60" i="26"/>
  <c r="Q59" i="26"/>
  <c r="Q58" i="26" s="1"/>
  <c r="P59" i="26"/>
  <c r="P58" i="26" s="1"/>
  <c r="O59" i="26"/>
  <c r="O58" i="26" s="1"/>
  <c r="N59" i="26"/>
  <c r="N58" i="26" s="1"/>
  <c r="M59" i="26"/>
  <c r="M58" i="26" s="1"/>
  <c r="L59" i="26"/>
  <c r="L58" i="26" s="1"/>
  <c r="K59" i="26"/>
  <c r="K58" i="26" s="1"/>
  <c r="J59" i="26"/>
  <c r="J58" i="26" s="1"/>
  <c r="R57" i="26"/>
  <c r="R56" i="26"/>
  <c r="R55" i="26"/>
  <c r="Q54" i="26"/>
  <c r="Q53" i="26" s="1"/>
  <c r="P54" i="26"/>
  <c r="P53" i="26" s="1"/>
  <c r="O54" i="26"/>
  <c r="O53" i="26" s="1"/>
  <c r="N54" i="26"/>
  <c r="N53" i="26" s="1"/>
  <c r="M54" i="26"/>
  <c r="M53" i="26" s="1"/>
  <c r="L54" i="26"/>
  <c r="L53" i="26" s="1"/>
  <c r="K54" i="26"/>
  <c r="K53" i="26" s="1"/>
  <c r="J54" i="26"/>
  <c r="J53" i="26" s="1"/>
  <c r="R51" i="26"/>
  <c r="R50" i="26"/>
  <c r="R49" i="26"/>
  <c r="Q48" i="26"/>
  <c r="Q47" i="26" s="1"/>
  <c r="P48" i="26"/>
  <c r="P47" i="26" s="1"/>
  <c r="O48" i="26"/>
  <c r="O47" i="26" s="1"/>
  <c r="N48" i="26"/>
  <c r="N47" i="26" s="1"/>
  <c r="M48" i="26"/>
  <c r="M47" i="26" s="1"/>
  <c r="L48" i="26"/>
  <c r="L47" i="26" s="1"/>
  <c r="K48" i="26"/>
  <c r="K47" i="26" s="1"/>
  <c r="J48" i="26"/>
  <c r="J47" i="26" s="1"/>
  <c r="R46" i="26"/>
  <c r="R45" i="26"/>
  <c r="R44" i="26"/>
  <c r="Q43" i="26"/>
  <c r="P43" i="26"/>
  <c r="O43" i="26"/>
  <c r="N43" i="26"/>
  <c r="M43" i="26"/>
  <c r="L43" i="26"/>
  <c r="K43" i="26"/>
  <c r="J43" i="26"/>
  <c r="R42" i="26"/>
  <c r="R41" i="26"/>
  <c r="R40" i="26"/>
  <c r="Q39" i="26"/>
  <c r="P39" i="26"/>
  <c r="O39" i="26"/>
  <c r="N39" i="26"/>
  <c r="M39" i="26"/>
  <c r="L39" i="26"/>
  <c r="K39" i="26"/>
  <c r="J39" i="26"/>
  <c r="R38" i="26"/>
  <c r="R37" i="26"/>
  <c r="R36" i="26"/>
  <c r="Q35" i="26"/>
  <c r="P35" i="26"/>
  <c r="O35" i="26"/>
  <c r="N35" i="26"/>
  <c r="M35" i="26"/>
  <c r="L35" i="26"/>
  <c r="K35" i="26"/>
  <c r="J35" i="26"/>
  <c r="R30" i="26"/>
  <c r="R29" i="26"/>
  <c r="R28" i="26"/>
  <c r="Q27" i="26"/>
  <c r="P27" i="26"/>
  <c r="O27" i="26"/>
  <c r="N27" i="26"/>
  <c r="M27" i="26"/>
  <c r="L27" i="26"/>
  <c r="K27" i="26"/>
  <c r="J27" i="26"/>
  <c r="R26" i="26"/>
  <c r="R25" i="26"/>
  <c r="R24" i="26"/>
  <c r="Q23" i="26"/>
  <c r="P23" i="26"/>
  <c r="O23" i="26"/>
  <c r="N23" i="26"/>
  <c r="M23" i="26"/>
  <c r="L23" i="26"/>
  <c r="K23" i="26"/>
  <c r="J23" i="26"/>
  <c r="R20" i="26"/>
  <c r="Q185" i="26" l="1"/>
  <c r="Q179" i="26" s="1"/>
  <c r="Q178" i="26" s="1"/>
  <c r="Q177" i="26" s="1"/>
  <c r="P185" i="26"/>
  <c r="P179" i="26" s="1"/>
  <c r="P178" i="26" s="1"/>
  <c r="P177" i="26" s="1"/>
  <c r="L185" i="26"/>
  <c r="L179" i="26" s="1"/>
  <c r="L178" i="26" s="1"/>
  <c r="L177" i="26" s="1"/>
  <c r="R186" i="26"/>
  <c r="R99" i="26"/>
  <c r="R98" i="26" s="1"/>
  <c r="R121" i="26"/>
  <c r="R120" i="26" s="1"/>
  <c r="N133" i="26"/>
  <c r="N127" i="26" s="1"/>
  <c r="N126" i="26" s="1"/>
  <c r="N125" i="26" s="1"/>
  <c r="O133" i="26"/>
  <c r="O127" i="26" s="1"/>
  <c r="O126" i="26" s="1"/>
  <c r="O125" i="26" s="1"/>
  <c r="R59" i="26"/>
  <c r="R58" i="26" s="1"/>
  <c r="N63" i="26"/>
  <c r="N52" i="26" s="1"/>
  <c r="L111" i="26"/>
  <c r="L110" i="26" s="1"/>
  <c r="L109" i="26" s="1"/>
  <c r="L108" i="26" s="1"/>
  <c r="L34" i="26"/>
  <c r="L33" i="26" s="1"/>
  <c r="Q34" i="26"/>
  <c r="Q33" i="26" s="1"/>
  <c r="R156" i="26"/>
  <c r="J34" i="26"/>
  <c r="J33" i="26" s="1"/>
  <c r="O34" i="26"/>
  <c r="O33" i="26" s="1"/>
  <c r="K63" i="26"/>
  <c r="K52" i="26" s="1"/>
  <c r="K34" i="26"/>
  <c r="K33" i="26" s="1"/>
  <c r="L92" i="26"/>
  <c r="L91" i="26" s="1"/>
  <c r="L90" i="26" s="1"/>
  <c r="K111" i="26"/>
  <c r="K110" i="26" s="1"/>
  <c r="K109" i="26" s="1"/>
  <c r="K108" i="26" s="1"/>
  <c r="R160" i="26"/>
  <c r="J63" i="26"/>
  <c r="J52" i="26" s="1"/>
  <c r="O92" i="26"/>
  <c r="O91" i="26" s="1"/>
  <c r="O90" i="26" s="1"/>
  <c r="P111" i="26"/>
  <c r="P110" i="26" s="1"/>
  <c r="P109" i="26" s="1"/>
  <c r="P108" i="26" s="1"/>
  <c r="R134" i="26"/>
  <c r="N74" i="26"/>
  <c r="N73" i="26" s="1"/>
  <c r="N72" i="26" s="1"/>
  <c r="M111" i="26"/>
  <c r="M110" i="26" s="1"/>
  <c r="M109" i="26" s="1"/>
  <c r="M108" i="26" s="1"/>
  <c r="J111" i="26"/>
  <c r="J110" i="26" s="1"/>
  <c r="J109" i="26" s="1"/>
  <c r="J108" i="26" s="1"/>
  <c r="R116" i="26"/>
  <c r="R173" i="26"/>
  <c r="R172" i="26" s="1"/>
  <c r="Q133" i="26"/>
  <c r="Q127" i="26" s="1"/>
  <c r="Q126" i="26" s="1"/>
  <c r="Q125" i="26" s="1"/>
  <c r="P92" i="26"/>
  <c r="P91" i="26" s="1"/>
  <c r="P90" i="26" s="1"/>
  <c r="R43" i="26"/>
  <c r="R54" i="26"/>
  <c r="R53" i="26" s="1"/>
  <c r="O63" i="26"/>
  <c r="O52" i="26" s="1"/>
  <c r="L63" i="26"/>
  <c r="L52" i="26" s="1"/>
  <c r="O74" i="26"/>
  <c r="O73" i="26" s="1"/>
  <c r="O72" i="26" s="1"/>
  <c r="L133" i="26"/>
  <c r="L127" i="26" s="1"/>
  <c r="L126" i="26" s="1"/>
  <c r="L125" i="26" s="1"/>
  <c r="M155" i="26"/>
  <c r="M154" i="26" s="1"/>
  <c r="M153" i="26" s="1"/>
  <c r="M152" i="26" s="1"/>
  <c r="R181" i="26"/>
  <c r="R180" i="26" s="1"/>
  <c r="R146" i="26"/>
  <c r="R48" i="26"/>
  <c r="R47" i="26" s="1"/>
  <c r="R35" i="26"/>
  <c r="M63" i="26"/>
  <c r="M52" i="26" s="1"/>
  <c r="J74" i="26"/>
  <c r="J73" i="26" s="1"/>
  <c r="J72" i="26" s="1"/>
  <c r="R83" i="26"/>
  <c r="R82" i="26" s="1"/>
  <c r="O111" i="26"/>
  <c r="O110" i="26" s="1"/>
  <c r="O109" i="26" s="1"/>
  <c r="O108" i="26" s="1"/>
  <c r="R129" i="26"/>
  <c r="R128" i="26" s="1"/>
  <c r="O185" i="26"/>
  <c r="O179" i="26" s="1"/>
  <c r="O178" i="26" s="1"/>
  <c r="O177" i="26" s="1"/>
  <c r="K185" i="26"/>
  <c r="K179" i="26" s="1"/>
  <c r="K178" i="26" s="1"/>
  <c r="K177" i="26" s="1"/>
  <c r="R27" i="26"/>
  <c r="K74" i="26"/>
  <c r="K73" i="26" s="1"/>
  <c r="K72" i="26" s="1"/>
  <c r="K92" i="26"/>
  <c r="K91" i="26" s="1"/>
  <c r="K90" i="26" s="1"/>
  <c r="P34" i="26"/>
  <c r="P33" i="26" s="1"/>
  <c r="J133" i="26"/>
  <c r="J127" i="26" s="1"/>
  <c r="J126" i="26" s="1"/>
  <c r="J125" i="26" s="1"/>
  <c r="J155" i="26"/>
  <c r="J154" i="26" s="1"/>
  <c r="J153" i="26" s="1"/>
  <c r="J152" i="26" s="1"/>
  <c r="N185" i="26"/>
  <c r="N179" i="26" s="1"/>
  <c r="N178" i="26" s="1"/>
  <c r="N177" i="26" s="1"/>
  <c r="M34" i="26"/>
  <c r="M33" i="26" s="1"/>
  <c r="R64" i="26"/>
  <c r="Q74" i="26"/>
  <c r="Q73" i="26" s="1"/>
  <c r="Q72" i="26" s="1"/>
  <c r="R104" i="26"/>
  <c r="R103" i="26" s="1"/>
  <c r="R112" i="26"/>
  <c r="M185" i="26"/>
  <c r="M179" i="26" s="1"/>
  <c r="M178" i="26" s="1"/>
  <c r="M177" i="26" s="1"/>
  <c r="R39" i="26"/>
  <c r="M74" i="26"/>
  <c r="M73" i="26" s="1"/>
  <c r="M72" i="26" s="1"/>
  <c r="K133" i="26"/>
  <c r="K127" i="26" s="1"/>
  <c r="K126" i="26" s="1"/>
  <c r="K125" i="26" s="1"/>
  <c r="Q155" i="26"/>
  <c r="Q154" i="26" s="1"/>
  <c r="Q153" i="26" s="1"/>
  <c r="Q152" i="26" s="1"/>
  <c r="R168" i="26"/>
  <c r="N34" i="26"/>
  <c r="N33" i="26" s="1"/>
  <c r="P63" i="26"/>
  <c r="P52" i="26" s="1"/>
  <c r="N155" i="26"/>
  <c r="N154" i="26" s="1"/>
  <c r="N153" i="26" s="1"/>
  <c r="N152" i="26" s="1"/>
  <c r="J185" i="26"/>
  <c r="J179" i="26" s="1"/>
  <c r="J178" i="26" s="1"/>
  <c r="J177" i="26" s="1"/>
  <c r="M133" i="26"/>
  <c r="M127" i="26" s="1"/>
  <c r="M126" i="26" s="1"/>
  <c r="M125" i="26" s="1"/>
  <c r="O155" i="26"/>
  <c r="O154" i="26" s="1"/>
  <c r="O153" i="26" s="1"/>
  <c r="O152" i="26" s="1"/>
  <c r="R68" i="26"/>
  <c r="P74" i="26"/>
  <c r="P73" i="26" s="1"/>
  <c r="P72" i="26" s="1"/>
  <c r="Q92" i="26"/>
  <c r="Q91" i="26" s="1"/>
  <c r="Q90" i="26" s="1"/>
  <c r="Q111" i="26"/>
  <c r="Q110" i="26" s="1"/>
  <c r="Q109" i="26" s="1"/>
  <c r="Q108" i="26" s="1"/>
  <c r="N111" i="26"/>
  <c r="N110" i="26" s="1"/>
  <c r="N109" i="26" s="1"/>
  <c r="N108" i="26" s="1"/>
  <c r="P155" i="26"/>
  <c r="P154" i="26" s="1"/>
  <c r="P153" i="26" s="1"/>
  <c r="P152" i="26" s="1"/>
  <c r="R23" i="26"/>
  <c r="M92" i="26"/>
  <c r="M91" i="26" s="1"/>
  <c r="M90" i="26" s="1"/>
  <c r="N92" i="26"/>
  <c r="N91" i="26" s="1"/>
  <c r="N90" i="26" s="1"/>
  <c r="J92" i="26"/>
  <c r="J91" i="26" s="1"/>
  <c r="J90" i="26" s="1"/>
  <c r="L155" i="26"/>
  <c r="L154" i="26" s="1"/>
  <c r="L153" i="26" s="1"/>
  <c r="L152" i="26" s="1"/>
  <c r="Q63" i="26"/>
  <c r="Q52" i="26" s="1"/>
  <c r="R164" i="26"/>
  <c r="R190" i="26"/>
  <c r="P133" i="26"/>
  <c r="P127" i="26" s="1"/>
  <c r="P126" i="26" s="1"/>
  <c r="P125" i="26" s="1"/>
  <c r="K155" i="26"/>
  <c r="K154" i="26" s="1"/>
  <c r="K153" i="26" s="1"/>
  <c r="K152" i="26" s="1"/>
  <c r="R76" i="26"/>
  <c r="R75" i="26" s="1"/>
  <c r="L74" i="26"/>
  <c r="L73" i="26" s="1"/>
  <c r="L72" i="26" s="1"/>
  <c r="R94" i="26"/>
  <c r="R93" i="26" s="1"/>
  <c r="R140" i="26"/>
  <c r="R226" i="25"/>
  <c r="R222" i="25"/>
  <c r="R223" i="25"/>
  <c r="R224" i="25"/>
  <c r="R225" i="25"/>
  <c r="R227" i="25"/>
  <c r="R221" i="25"/>
  <c r="R192" i="25"/>
  <c r="R191" i="25"/>
  <c r="R190" i="25"/>
  <c r="Q189" i="25"/>
  <c r="P189" i="25"/>
  <c r="O189" i="25"/>
  <c r="N189" i="25"/>
  <c r="M189" i="25"/>
  <c r="L189" i="25"/>
  <c r="K189" i="25"/>
  <c r="J189" i="25"/>
  <c r="R188" i="25"/>
  <c r="R187" i="25"/>
  <c r="R186" i="25"/>
  <c r="Q185" i="25"/>
  <c r="P185" i="25"/>
  <c r="O185" i="25"/>
  <c r="N185" i="25"/>
  <c r="M185" i="25"/>
  <c r="L185" i="25"/>
  <c r="K185" i="25"/>
  <c r="J185" i="25"/>
  <c r="R183" i="25"/>
  <c r="R182" i="25"/>
  <c r="R181" i="25"/>
  <c r="Q180" i="25"/>
  <c r="Q179" i="25" s="1"/>
  <c r="P180" i="25"/>
  <c r="P179" i="25" s="1"/>
  <c r="O180" i="25"/>
  <c r="O179" i="25" s="1"/>
  <c r="N180" i="25"/>
  <c r="N179" i="25" s="1"/>
  <c r="M180" i="25"/>
  <c r="M179" i="25" s="1"/>
  <c r="L180" i="25"/>
  <c r="L179" i="25" s="1"/>
  <c r="K180" i="25"/>
  <c r="K179" i="25" s="1"/>
  <c r="J180" i="25"/>
  <c r="J179" i="25" s="1"/>
  <c r="R175" i="25"/>
  <c r="R174" i="25"/>
  <c r="R173" i="25"/>
  <c r="Q172" i="25"/>
  <c r="Q171" i="25" s="1"/>
  <c r="P172" i="25"/>
  <c r="P171" i="25" s="1"/>
  <c r="O172" i="25"/>
  <c r="O171" i="25" s="1"/>
  <c r="N172" i="25"/>
  <c r="N171" i="25" s="1"/>
  <c r="M172" i="25"/>
  <c r="M171" i="25" s="1"/>
  <c r="L172" i="25"/>
  <c r="L171" i="25" s="1"/>
  <c r="K172" i="25"/>
  <c r="K171" i="25" s="1"/>
  <c r="J172" i="25"/>
  <c r="J171" i="25" s="1"/>
  <c r="R170" i="25"/>
  <c r="R169" i="25"/>
  <c r="R168" i="25"/>
  <c r="Q167" i="25"/>
  <c r="P167" i="25"/>
  <c r="O167" i="25"/>
  <c r="N167" i="25"/>
  <c r="M167" i="25"/>
  <c r="L167" i="25"/>
  <c r="K167" i="25"/>
  <c r="J167" i="25"/>
  <c r="R166" i="25"/>
  <c r="R165" i="25"/>
  <c r="R164" i="25"/>
  <c r="Q163" i="25"/>
  <c r="P163" i="25"/>
  <c r="O163" i="25"/>
  <c r="N163" i="25"/>
  <c r="M163" i="25"/>
  <c r="L163" i="25"/>
  <c r="K163" i="25"/>
  <c r="J163" i="25"/>
  <c r="R162" i="25"/>
  <c r="R161" i="25"/>
  <c r="R160" i="25"/>
  <c r="Q159" i="25"/>
  <c r="P159" i="25"/>
  <c r="O159" i="25"/>
  <c r="N159" i="25"/>
  <c r="M159" i="25"/>
  <c r="L159" i="25"/>
  <c r="K159" i="25"/>
  <c r="J159" i="25"/>
  <c r="R158" i="25"/>
  <c r="R157" i="25"/>
  <c r="R156" i="25"/>
  <c r="Q155" i="25"/>
  <c r="P155" i="25"/>
  <c r="O155" i="25"/>
  <c r="N155" i="25"/>
  <c r="M155" i="25"/>
  <c r="L155" i="25"/>
  <c r="K155" i="25"/>
  <c r="J155" i="25"/>
  <c r="R150" i="25"/>
  <c r="R149" i="25"/>
  <c r="R148" i="25"/>
  <c r="R147" i="25"/>
  <c r="R146" i="25"/>
  <c r="Q145" i="25"/>
  <c r="P145" i="25"/>
  <c r="O145" i="25"/>
  <c r="N145" i="25"/>
  <c r="M145" i="25"/>
  <c r="L145" i="25"/>
  <c r="K145" i="25"/>
  <c r="J145" i="25"/>
  <c r="R144" i="25"/>
  <c r="R143" i="25"/>
  <c r="R142" i="25"/>
  <c r="R141" i="25"/>
  <c r="R140" i="25"/>
  <c r="Q139" i="25"/>
  <c r="P139" i="25"/>
  <c r="O139" i="25"/>
  <c r="N139" i="25"/>
  <c r="M139" i="25"/>
  <c r="L139" i="25"/>
  <c r="K139" i="25"/>
  <c r="J139" i="25"/>
  <c r="R138" i="25"/>
  <c r="R137" i="25"/>
  <c r="R136" i="25"/>
  <c r="R135" i="25"/>
  <c r="R134" i="25"/>
  <c r="Q133" i="25"/>
  <c r="P133" i="25"/>
  <c r="O133" i="25"/>
  <c r="N133" i="25"/>
  <c r="M133" i="25"/>
  <c r="L133" i="25"/>
  <c r="K133" i="25"/>
  <c r="J133" i="25"/>
  <c r="R131" i="25"/>
  <c r="R130" i="25"/>
  <c r="R129" i="25"/>
  <c r="Q128" i="25"/>
  <c r="P128" i="25"/>
  <c r="P127" i="25" s="1"/>
  <c r="O128" i="25"/>
  <c r="O127" i="25" s="1"/>
  <c r="N128" i="25"/>
  <c r="N127" i="25" s="1"/>
  <c r="M128" i="25"/>
  <c r="M127" i="25" s="1"/>
  <c r="L128" i="25"/>
  <c r="L127" i="25" s="1"/>
  <c r="K128" i="25"/>
  <c r="K127" i="25" s="1"/>
  <c r="J128" i="25"/>
  <c r="J127" i="25" s="1"/>
  <c r="Q127" i="25"/>
  <c r="R123" i="25"/>
  <c r="R122" i="25"/>
  <c r="R121" i="25"/>
  <c r="Q120" i="25"/>
  <c r="Q119" i="25" s="1"/>
  <c r="P120" i="25"/>
  <c r="P119" i="25" s="1"/>
  <c r="O120" i="25"/>
  <c r="O119" i="25" s="1"/>
  <c r="N120" i="25"/>
  <c r="N119" i="25" s="1"/>
  <c r="M120" i="25"/>
  <c r="M119" i="25" s="1"/>
  <c r="L120" i="25"/>
  <c r="L119" i="25" s="1"/>
  <c r="K120" i="25"/>
  <c r="K119" i="25" s="1"/>
  <c r="J120" i="25"/>
  <c r="J119" i="25" s="1"/>
  <c r="R118" i="25"/>
  <c r="R117" i="25"/>
  <c r="R116" i="25"/>
  <c r="Q115" i="25"/>
  <c r="P115" i="25"/>
  <c r="O115" i="25"/>
  <c r="N115" i="25"/>
  <c r="M115" i="25"/>
  <c r="L115" i="25"/>
  <c r="K115" i="25"/>
  <c r="J115" i="25"/>
  <c r="R114" i="25"/>
  <c r="R113" i="25"/>
  <c r="R112" i="25"/>
  <c r="Q111" i="25"/>
  <c r="P111" i="25"/>
  <c r="O111" i="25"/>
  <c r="N111" i="25"/>
  <c r="M111" i="25"/>
  <c r="L111" i="25"/>
  <c r="K111" i="25"/>
  <c r="J111" i="25"/>
  <c r="R106" i="25"/>
  <c r="R105" i="25"/>
  <c r="R104" i="25"/>
  <c r="Q103" i="25"/>
  <c r="Q102" i="25" s="1"/>
  <c r="P103" i="25"/>
  <c r="P102" i="25" s="1"/>
  <c r="O103" i="25"/>
  <c r="O102" i="25" s="1"/>
  <c r="N103" i="25"/>
  <c r="N102" i="25" s="1"/>
  <c r="M103" i="25"/>
  <c r="M102" i="25" s="1"/>
  <c r="L103" i="25"/>
  <c r="L102" i="25" s="1"/>
  <c r="K103" i="25"/>
  <c r="K102" i="25" s="1"/>
  <c r="J103" i="25"/>
  <c r="J102" i="25" s="1"/>
  <c r="R101" i="25"/>
  <c r="R100" i="25"/>
  <c r="R99" i="25"/>
  <c r="Q98" i="25"/>
  <c r="Q97" i="25" s="1"/>
  <c r="P98" i="25"/>
  <c r="P97" i="25" s="1"/>
  <c r="O98" i="25"/>
  <c r="O97" i="25" s="1"/>
  <c r="N98" i="25"/>
  <c r="N97" i="25" s="1"/>
  <c r="M98" i="25"/>
  <c r="M97" i="25" s="1"/>
  <c r="L98" i="25"/>
  <c r="L97" i="25" s="1"/>
  <c r="K98" i="25"/>
  <c r="K97" i="25" s="1"/>
  <c r="J98" i="25"/>
  <c r="J97" i="25" s="1"/>
  <c r="R96" i="25"/>
  <c r="R95" i="25"/>
  <c r="R94" i="25"/>
  <c r="Q93" i="25"/>
  <c r="Q92" i="25" s="1"/>
  <c r="P93" i="25"/>
  <c r="P92" i="25" s="1"/>
  <c r="O93" i="25"/>
  <c r="O92" i="25" s="1"/>
  <c r="N93" i="25"/>
  <c r="N92" i="25" s="1"/>
  <c r="M93" i="25"/>
  <c r="M92" i="25" s="1"/>
  <c r="L93" i="25"/>
  <c r="L92" i="25" s="1"/>
  <c r="K93" i="25"/>
  <c r="K92" i="25" s="1"/>
  <c r="J93" i="25"/>
  <c r="J92" i="25" s="1"/>
  <c r="R88" i="25"/>
  <c r="R87" i="25"/>
  <c r="R86" i="25"/>
  <c r="R85" i="25"/>
  <c r="R84" i="25"/>
  <c r="R83" i="25"/>
  <c r="Q82" i="25"/>
  <c r="Q81" i="25" s="1"/>
  <c r="P82" i="25"/>
  <c r="P81" i="25" s="1"/>
  <c r="O82" i="25"/>
  <c r="O81" i="25" s="1"/>
  <c r="N82" i="25"/>
  <c r="N81" i="25" s="1"/>
  <c r="M82" i="25"/>
  <c r="M81" i="25" s="1"/>
  <c r="L82" i="25"/>
  <c r="L81" i="25" s="1"/>
  <c r="K82" i="25"/>
  <c r="K81" i="25" s="1"/>
  <c r="J82" i="25"/>
  <c r="J81" i="25" s="1"/>
  <c r="R80" i="25"/>
  <c r="R79" i="25"/>
  <c r="R78" i="25"/>
  <c r="R77" i="25"/>
  <c r="R76" i="25"/>
  <c r="Q75" i="25"/>
  <c r="Q74" i="25" s="1"/>
  <c r="P75" i="25"/>
  <c r="P74" i="25" s="1"/>
  <c r="O75" i="25"/>
  <c r="O74" i="25" s="1"/>
  <c r="N75" i="25"/>
  <c r="N74" i="25" s="1"/>
  <c r="M75" i="25"/>
  <c r="M74" i="25" s="1"/>
  <c r="L75" i="25"/>
  <c r="L74" i="25" s="1"/>
  <c r="K75" i="25"/>
  <c r="K74" i="25" s="1"/>
  <c r="J75" i="25"/>
  <c r="J74" i="25" s="1"/>
  <c r="R70" i="25"/>
  <c r="R69" i="25"/>
  <c r="R68" i="25"/>
  <c r="Q67" i="25"/>
  <c r="P67" i="25"/>
  <c r="O67" i="25"/>
  <c r="N67" i="25"/>
  <c r="M67" i="25"/>
  <c r="L67" i="25"/>
  <c r="K67" i="25"/>
  <c r="J67" i="25"/>
  <c r="R66" i="25"/>
  <c r="R65" i="25"/>
  <c r="R64" i="25"/>
  <c r="Q63" i="25"/>
  <c r="P63" i="25"/>
  <c r="O63" i="25"/>
  <c r="N63" i="25"/>
  <c r="M63" i="25"/>
  <c r="L63" i="25"/>
  <c r="K63" i="25"/>
  <c r="J63" i="25"/>
  <c r="R61" i="25"/>
  <c r="R60" i="25"/>
  <c r="R59" i="25"/>
  <c r="Q58" i="25"/>
  <c r="Q57" i="25" s="1"/>
  <c r="P58" i="25"/>
  <c r="P57" i="25" s="1"/>
  <c r="O58" i="25"/>
  <c r="O57" i="25" s="1"/>
  <c r="N58" i="25"/>
  <c r="N57" i="25" s="1"/>
  <c r="M58" i="25"/>
  <c r="M57" i="25" s="1"/>
  <c r="L58" i="25"/>
  <c r="L57" i="25" s="1"/>
  <c r="K58" i="25"/>
  <c r="K57" i="25" s="1"/>
  <c r="J58" i="25"/>
  <c r="J57" i="25" s="1"/>
  <c r="R56" i="25"/>
  <c r="R55" i="25"/>
  <c r="R54" i="25"/>
  <c r="Q53" i="25"/>
  <c r="Q52" i="25" s="1"/>
  <c r="P53" i="25"/>
  <c r="P52" i="25" s="1"/>
  <c r="O53" i="25"/>
  <c r="O52" i="25" s="1"/>
  <c r="N53" i="25"/>
  <c r="N52" i="25" s="1"/>
  <c r="M53" i="25"/>
  <c r="M52" i="25" s="1"/>
  <c r="L53" i="25"/>
  <c r="L52" i="25" s="1"/>
  <c r="K53" i="25"/>
  <c r="K52" i="25" s="1"/>
  <c r="J53" i="25"/>
  <c r="J52" i="25" s="1"/>
  <c r="R50" i="25"/>
  <c r="R49" i="25"/>
  <c r="R48" i="25"/>
  <c r="Q47" i="25"/>
  <c r="Q46" i="25" s="1"/>
  <c r="P47" i="25"/>
  <c r="P46" i="25" s="1"/>
  <c r="O47" i="25"/>
  <c r="O46" i="25" s="1"/>
  <c r="N47" i="25"/>
  <c r="N46" i="25" s="1"/>
  <c r="M47" i="25"/>
  <c r="M46" i="25" s="1"/>
  <c r="L47" i="25"/>
  <c r="L46" i="25" s="1"/>
  <c r="K47" i="25"/>
  <c r="K46" i="25" s="1"/>
  <c r="J47" i="25"/>
  <c r="J46" i="25" s="1"/>
  <c r="R45" i="25"/>
  <c r="R44" i="25"/>
  <c r="R43" i="25"/>
  <c r="Q42" i="25"/>
  <c r="P42" i="25"/>
  <c r="O42" i="25"/>
  <c r="N42" i="25"/>
  <c r="M42" i="25"/>
  <c r="L42" i="25"/>
  <c r="K42" i="25"/>
  <c r="J42" i="25"/>
  <c r="R41" i="25"/>
  <c r="R40" i="25"/>
  <c r="R39" i="25"/>
  <c r="Q38" i="25"/>
  <c r="P38" i="25"/>
  <c r="O38" i="25"/>
  <c r="N38" i="25"/>
  <c r="M38" i="25"/>
  <c r="L38" i="25"/>
  <c r="K38" i="25"/>
  <c r="J38" i="25"/>
  <c r="R37" i="25"/>
  <c r="R36" i="25"/>
  <c r="R35" i="25"/>
  <c r="Q34" i="25"/>
  <c r="P34" i="25"/>
  <c r="O34" i="25"/>
  <c r="N34" i="25"/>
  <c r="M34" i="25"/>
  <c r="L34" i="25"/>
  <c r="K34" i="25"/>
  <c r="J34" i="25"/>
  <c r="R29" i="25"/>
  <c r="R28" i="25"/>
  <c r="R27" i="25"/>
  <c r="Q26" i="25"/>
  <c r="P26" i="25"/>
  <c r="O26" i="25"/>
  <c r="N26" i="25"/>
  <c r="M26" i="25"/>
  <c r="L26" i="25"/>
  <c r="K26" i="25"/>
  <c r="J26" i="25"/>
  <c r="R25" i="25"/>
  <c r="R24" i="25"/>
  <c r="R23" i="25"/>
  <c r="Q22" i="25"/>
  <c r="P22" i="25"/>
  <c r="O22" i="25"/>
  <c r="N22" i="25"/>
  <c r="M22" i="25"/>
  <c r="L22" i="25"/>
  <c r="K22" i="25"/>
  <c r="J22" i="25"/>
  <c r="R21" i="25"/>
  <c r="R20" i="25"/>
  <c r="R19" i="25"/>
  <c r="Q18" i="25"/>
  <c r="P18" i="25"/>
  <c r="O18" i="25"/>
  <c r="N18" i="25"/>
  <c r="M18" i="25"/>
  <c r="L18" i="25"/>
  <c r="K18" i="25"/>
  <c r="J18" i="25"/>
  <c r="R16" i="25"/>
  <c r="R15" i="25"/>
  <c r="R14" i="25"/>
  <c r="Q13" i="25"/>
  <c r="Q12" i="25" s="1"/>
  <c r="P13" i="25"/>
  <c r="P12" i="25" s="1"/>
  <c r="O13" i="25"/>
  <c r="O12" i="25" s="1"/>
  <c r="N13" i="25"/>
  <c r="N12" i="25" s="1"/>
  <c r="M13" i="25"/>
  <c r="M12" i="25" s="1"/>
  <c r="L13" i="25"/>
  <c r="L12" i="25" s="1"/>
  <c r="K13" i="25"/>
  <c r="K12" i="25" s="1"/>
  <c r="J13" i="25"/>
  <c r="J12" i="25" s="1"/>
  <c r="R193" i="24"/>
  <c r="R192" i="24"/>
  <c r="R191" i="24"/>
  <c r="Q190" i="24"/>
  <c r="Q8" i="24" s="1"/>
  <c r="P190" i="24"/>
  <c r="P8" i="24" s="1"/>
  <c r="O190" i="24"/>
  <c r="O8" i="24" s="1"/>
  <c r="N190" i="24"/>
  <c r="N8" i="24" s="1"/>
  <c r="M190" i="24"/>
  <c r="M8" i="24" s="1"/>
  <c r="L190" i="24"/>
  <c r="L8" i="24" s="1"/>
  <c r="K190" i="24"/>
  <c r="K8" i="24" s="1"/>
  <c r="J190" i="24"/>
  <c r="J8" i="24" s="1"/>
  <c r="R189" i="24"/>
  <c r="R188" i="24"/>
  <c r="R187" i="24"/>
  <c r="R182" i="24"/>
  <c r="R181" i="24"/>
  <c r="R175" i="24"/>
  <c r="R174" i="24"/>
  <c r="R173" i="24"/>
  <c r="Q172" i="24"/>
  <c r="Q171" i="24" s="1"/>
  <c r="P172" i="24"/>
  <c r="P171" i="24" s="1"/>
  <c r="O172" i="24"/>
  <c r="O171" i="24" s="1"/>
  <c r="N172" i="24"/>
  <c r="N171" i="24" s="1"/>
  <c r="M172" i="24"/>
  <c r="M171" i="24" s="1"/>
  <c r="L172" i="24"/>
  <c r="L171" i="24" s="1"/>
  <c r="K172" i="24"/>
  <c r="K171" i="24" s="1"/>
  <c r="J172" i="24"/>
  <c r="J171" i="24" s="1"/>
  <c r="R170" i="24"/>
  <c r="R169" i="24"/>
  <c r="R168" i="24"/>
  <c r="Q167" i="24"/>
  <c r="P167" i="24"/>
  <c r="O167" i="24"/>
  <c r="N167" i="24"/>
  <c r="M167" i="24"/>
  <c r="L167" i="24"/>
  <c r="K167" i="24"/>
  <c r="J167" i="24"/>
  <c r="R166" i="24"/>
  <c r="R165" i="24"/>
  <c r="R164" i="24"/>
  <c r="Q163" i="24"/>
  <c r="P163" i="24"/>
  <c r="O163" i="24"/>
  <c r="N163" i="24"/>
  <c r="M163" i="24"/>
  <c r="L163" i="24"/>
  <c r="K163" i="24"/>
  <c r="J163" i="24"/>
  <c r="R162" i="24"/>
  <c r="R161" i="24"/>
  <c r="R160" i="24"/>
  <c r="Q159" i="24"/>
  <c r="P159" i="24"/>
  <c r="O159" i="24"/>
  <c r="N159" i="24"/>
  <c r="M159" i="24"/>
  <c r="L159" i="24"/>
  <c r="K159" i="24"/>
  <c r="J159" i="24"/>
  <c r="R158" i="24"/>
  <c r="R157" i="24"/>
  <c r="R156" i="24"/>
  <c r="Q155" i="24"/>
  <c r="P155" i="24"/>
  <c r="O155" i="24"/>
  <c r="N155" i="24"/>
  <c r="M155" i="24"/>
  <c r="L155" i="24"/>
  <c r="K155" i="24"/>
  <c r="J155" i="24"/>
  <c r="R150" i="24"/>
  <c r="R149" i="24"/>
  <c r="R148" i="24"/>
  <c r="R147" i="24"/>
  <c r="R146" i="24"/>
  <c r="Q145" i="24"/>
  <c r="P145" i="24"/>
  <c r="O145" i="24"/>
  <c r="N145" i="24"/>
  <c r="M145" i="24"/>
  <c r="L145" i="24"/>
  <c r="K145" i="24"/>
  <c r="J145" i="24"/>
  <c r="R144" i="24"/>
  <c r="R143" i="24"/>
  <c r="R142" i="24"/>
  <c r="R141" i="24"/>
  <c r="R140" i="24"/>
  <c r="Q139" i="24"/>
  <c r="P139" i="24"/>
  <c r="O139" i="24"/>
  <c r="N139" i="24"/>
  <c r="M139" i="24"/>
  <c r="L139" i="24"/>
  <c r="K139" i="24"/>
  <c r="J139" i="24"/>
  <c r="R138" i="24"/>
  <c r="R137" i="24"/>
  <c r="R136" i="24"/>
  <c r="R135" i="24"/>
  <c r="R134" i="24"/>
  <c r="Q133" i="24"/>
  <c r="P133" i="24"/>
  <c r="O133" i="24"/>
  <c r="N133" i="24"/>
  <c r="M133" i="24"/>
  <c r="L133" i="24"/>
  <c r="K133" i="24"/>
  <c r="J133" i="24"/>
  <c r="R131" i="24"/>
  <c r="R130" i="24"/>
  <c r="R129" i="24"/>
  <c r="Q128" i="24"/>
  <c r="Q127" i="24" s="1"/>
  <c r="P128" i="24"/>
  <c r="P127" i="24" s="1"/>
  <c r="O128" i="24"/>
  <c r="O127" i="24" s="1"/>
  <c r="N128" i="24"/>
  <c r="N127" i="24" s="1"/>
  <c r="M128" i="24"/>
  <c r="M127" i="24" s="1"/>
  <c r="L128" i="24"/>
  <c r="L127" i="24" s="1"/>
  <c r="K128" i="24"/>
  <c r="K127" i="24" s="1"/>
  <c r="J128" i="24"/>
  <c r="J127" i="24" s="1"/>
  <c r="R123" i="24"/>
  <c r="R122" i="24"/>
  <c r="R121" i="24"/>
  <c r="Q120" i="24"/>
  <c r="Q119" i="24" s="1"/>
  <c r="P120" i="24"/>
  <c r="P119" i="24" s="1"/>
  <c r="O120" i="24"/>
  <c r="O119" i="24" s="1"/>
  <c r="N120" i="24"/>
  <c r="N119" i="24" s="1"/>
  <c r="M120" i="24"/>
  <c r="M119" i="24" s="1"/>
  <c r="L120" i="24"/>
  <c r="L119" i="24" s="1"/>
  <c r="K120" i="24"/>
  <c r="K119" i="24" s="1"/>
  <c r="J120" i="24"/>
  <c r="J119" i="24" s="1"/>
  <c r="R118" i="24"/>
  <c r="R117" i="24"/>
  <c r="R116" i="24"/>
  <c r="Q115" i="24"/>
  <c r="P115" i="24"/>
  <c r="O115" i="24"/>
  <c r="N115" i="24"/>
  <c r="M115" i="24"/>
  <c r="L115" i="24"/>
  <c r="K115" i="24"/>
  <c r="J115" i="24"/>
  <c r="R114" i="24"/>
  <c r="R113" i="24"/>
  <c r="R112" i="24"/>
  <c r="Q111" i="24"/>
  <c r="P111" i="24"/>
  <c r="O111" i="24"/>
  <c r="N111" i="24"/>
  <c r="M111" i="24"/>
  <c r="L111" i="24"/>
  <c r="K111" i="24"/>
  <c r="J111" i="24"/>
  <c r="R106" i="24"/>
  <c r="R105" i="24"/>
  <c r="R104" i="24"/>
  <c r="Q103" i="24"/>
  <c r="Q102" i="24" s="1"/>
  <c r="P103" i="24"/>
  <c r="P102" i="24" s="1"/>
  <c r="O103" i="24"/>
  <c r="O102" i="24" s="1"/>
  <c r="N103" i="24"/>
  <c r="N102" i="24" s="1"/>
  <c r="M103" i="24"/>
  <c r="M102" i="24" s="1"/>
  <c r="L103" i="24"/>
  <c r="L102" i="24" s="1"/>
  <c r="K103" i="24"/>
  <c r="K102" i="24" s="1"/>
  <c r="J103" i="24"/>
  <c r="J102" i="24" s="1"/>
  <c r="R101" i="24"/>
  <c r="R100" i="24"/>
  <c r="R99" i="24"/>
  <c r="Q98" i="24"/>
  <c r="Q97" i="24" s="1"/>
  <c r="P98" i="24"/>
  <c r="P97" i="24" s="1"/>
  <c r="O98" i="24"/>
  <c r="O97" i="24" s="1"/>
  <c r="N98" i="24"/>
  <c r="N97" i="24" s="1"/>
  <c r="M98" i="24"/>
  <c r="M97" i="24" s="1"/>
  <c r="L98" i="24"/>
  <c r="L97" i="24" s="1"/>
  <c r="K98" i="24"/>
  <c r="K97" i="24" s="1"/>
  <c r="J98" i="24"/>
  <c r="J97" i="24" s="1"/>
  <c r="R96" i="24"/>
  <c r="R95" i="24"/>
  <c r="R94" i="24"/>
  <c r="Q93" i="24"/>
  <c r="Q92" i="24" s="1"/>
  <c r="P93" i="24"/>
  <c r="P92" i="24" s="1"/>
  <c r="O93" i="24"/>
  <c r="O92" i="24" s="1"/>
  <c r="N93" i="24"/>
  <c r="N92" i="24" s="1"/>
  <c r="M93" i="24"/>
  <c r="M92" i="24" s="1"/>
  <c r="L93" i="24"/>
  <c r="L92" i="24" s="1"/>
  <c r="K93" i="24"/>
  <c r="K92" i="24" s="1"/>
  <c r="J93" i="24"/>
  <c r="J92" i="24" s="1"/>
  <c r="R88" i="24"/>
  <c r="R87" i="24"/>
  <c r="R86" i="24"/>
  <c r="R85" i="24"/>
  <c r="R84" i="24"/>
  <c r="R83" i="24"/>
  <c r="Q82" i="24"/>
  <c r="Q81" i="24" s="1"/>
  <c r="P82" i="24"/>
  <c r="P81" i="24" s="1"/>
  <c r="O82" i="24"/>
  <c r="O81" i="24" s="1"/>
  <c r="N82" i="24"/>
  <c r="N81" i="24" s="1"/>
  <c r="M82" i="24"/>
  <c r="M81" i="24" s="1"/>
  <c r="L82" i="24"/>
  <c r="L81" i="24" s="1"/>
  <c r="K82" i="24"/>
  <c r="K81" i="24" s="1"/>
  <c r="J82" i="24"/>
  <c r="J81" i="24" s="1"/>
  <c r="R80" i="24"/>
  <c r="R79" i="24"/>
  <c r="R78" i="24"/>
  <c r="R77" i="24"/>
  <c r="R76" i="24"/>
  <c r="Q75" i="24"/>
  <c r="Q74" i="24" s="1"/>
  <c r="P75" i="24"/>
  <c r="P74" i="24" s="1"/>
  <c r="O75" i="24"/>
  <c r="O74" i="24" s="1"/>
  <c r="N75" i="24"/>
  <c r="N74" i="24" s="1"/>
  <c r="M75" i="24"/>
  <c r="M74" i="24" s="1"/>
  <c r="L75" i="24"/>
  <c r="L74" i="24" s="1"/>
  <c r="K75" i="24"/>
  <c r="K74" i="24" s="1"/>
  <c r="J75" i="24"/>
  <c r="J74" i="24" s="1"/>
  <c r="R70" i="24"/>
  <c r="R69" i="24"/>
  <c r="R68" i="24"/>
  <c r="Q67" i="24"/>
  <c r="P67" i="24"/>
  <c r="O67" i="24"/>
  <c r="N67" i="24"/>
  <c r="M67" i="24"/>
  <c r="L67" i="24"/>
  <c r="K67" i="24"/>
  <c r="J67" i="24"/>
  <c r="R66" i="24"/>
  <c r="R65" i="24"/>
  <c r="R64" i="24"/>
  <c r="Q63" i="24"/>
  <c r="P63" i="24"/>
  <c r="O63" i="24"/>
  <c r="N63" i="24"/>
  <c r="M63" i="24"/>
  <c r="L63" i="24"/>
  <c r="K63" i="24"/>
  <c r="J63" i="24"/>
  <c r="R61" i="24"/>
  <c r="R60" i="24"/>
  <c r="R59" i="24"/>
  <c r="Q58" i="24"/>
  <c r="Q57" i="24" s="1"/>
  <c r="P58" i="24"/>
  <c r="P57" i="24" s="1"/>
  <c r="O58" i="24"/>
  <c r="O57" i="24" s="1"/>
  <c r="N58" i="24"/>
  <c r="N57" i="24" s="1"/>
  <c r="M58" i="24"/>
  <c r="M57" i="24" s="1"/>
  <c r="L58" i="24"/>
  <c r="L57" i="24" s="1"/>
  <c r="K58" i="24"/>
  <c r="K57" i="24" s="1"/>
  <c r="J58" i="24"/>
  <c r="J57" i="24" s="1"/>
  <c r="R56" i="24"/>
  <c r="R55" i="24"/>
  <c r="R54" i="24"/>
  <c r="Q53" i="24"/>
  <c r="Q52" i="24" s="1"/>
  <c r="P53" i="24"/>
  <c r="P52" i="24" s="1"/>
  <c r="O53" i="24"/>
  <c r="O52" i="24" s="1"/>
  <c r="N53" i="24"/>
  <c r="N52" i="24" s="1"/>
  <c r="M53" i="24"/>
  <c r="M52" i="24" s="1"/>
  <c r="L53" i="24"/>
  <c r="L52" i="24" s="1"/>
  <c r="K53" i="24"/>
  <c r="K52" i="24" s="1"/>
  <c r="J53" i="24"/>
  <c r="J52" i="24" s="1"/>
  <c r="R50" i="24"/>
  <c r="R49" i="24"/>
  <c r="R48" i="24"/>
  <c r="Q47" i="24"/>
  <c r="Q46" i="24" s="1"/>
  <c r="P47" i="24"/>
  <c r="P46" i="24" s="1"/>
  <c r="O47" i="24"/>
  <c r="O46" i="24" s="1"/>
  <c r="N47" i="24"/>
  <c r="N46" i="24" s="1"/>
  <c r="M47" i="24"/>
  <c r="M46" i="24" s="1"/>
  <c r="L47" i="24"/>
  <c r="L46" i="24" s="1"/>
  <c r="K47" i="24"/>
  <c r="K46" i="24" s="1"/>
  <c r="J47" i="24"/>
  <c r="J46" i="24" s="1"/>
  <c r="R45" i="24"/>
  <c r="R44" i="24"/>
  <c r="R43" i="24"/>
  <c r="Q42" i="24"/>
  <c r="P42" i="24"/>
  <c r="O42" i="24"/>
  <c r="N42" i="24"/>
  <c r="M42" i="24"/>
  <c r="L42" i="24"/>
  <c r="K42" i="24"/>
  <c r="J42" i="24"/>
  <c r="R41" i="24"/>
  <c r="R40" i="24"/>
  <c r="R39" i="24"/>
  <c r="Q38" i="24"/>
  <c r="P38" i="24"/>
  <c r="O38" i="24"/>
  <c r="N38" i="24"/>
  <c r="M38" i="24"/>
  <c r="L38" i="24"/>
  <c r="K38" i="24"/>
  <c r="J38" i="24"/>
  <c r="R37" i="24"/>
  <c r="R36" i="24"/>
  <c r="R35" i="24"/>
  <c r="Q34" i="24"/>
  <c r="P34" i="24"/>
  <c r="O34" i="24"/>
  <c r="N34" i="24"/>
  <c r="M34" i="24"/>
  <c r="L34" i="24"/>
  <c r="K34" i="24"/>
  <c r="J34" i="24"/>
  <c r="R29" i="24"/>
  <c r="R28" i="24"/>
  <c r="R27" i="24"/>
  <c r="Q26" i="24"/>
  <c r="P26" i="24"/>
  <c r="O26" i="24"/>
  <c r="N26" i="24"/>
  <c r="M26" i="24"/>
  <c r="L26" i="24"/>
  <c r="K26" i="24"/>
  <c r="J26" i="24"/>
  <c r="R25" i="24"/>
  <c r="R24" i="24"/>
  <c r="R23" i="24"/>
  <c r="Q22" i="24"/>
  <c r="P22" i="24"/>
  <c r="O22" i="24"/>
  <c r="N22" i="24"/>
  <c r="M22" i="24"/>
  <c r="L22" i="24"/>
  <c r="K22" i="24"/>
  <c r="J22" i="24"/>
  <c r="R21" i="24"/>
  <c r="R20" i="24"/>
  <c r="R19" i="24"/>
  <c r="Q18" i="24"/>
  <c r="P18" i="24"/>
  <c r="O18" i="24"/>
  <c r="N18" i="24"/>
  <c r="M18" i="24"/>
  <c r="L18" i="24"/>
  <c r="K18" i="24"/>
  <c r="J18" i="24"/>
  <c r="R16" i="24"/>
  <c r="R15" i="24"/>
  <c r="R14" i="24"/>
  <c r="Q13" i="24"/>
  <c r="Q12" i="24" s="1"/>
  <c r="P13" i="24"/>
  <c r="P12" i="24" s="1"/>
  <c r="O13" i="24"/>
  <c r="O12" i="24" s="1"/>
  <c r="N13" i="24"/>
  <c r="N12" i="24" s="1"/>
  <c r="M13" i="24"/>
  <c r="M12" i="24" s="1"/>
  <c r="L13" i="24"/>
  <c r="L12" i="24" s="1"/>
  <c r="K13" i="24"/>
  <c r="K12" i="24" s="1"/>
  <c r="J13" i="24"/>
  <c r="J12" i="24" s="1"/>
  <c r="R222" i="23"/>
  <c r="R223" i="23"/>
  <c r="R224" i="23"/>
  <c r="R221" i="23"/>
  <c r="R192" i="23"/>
  <c r="R191" i="23"/>
  <c r="R190" i="23"/>
  <c r="Q189" i="23"/>
  <c r="P189" i="23"/>
  <c r="O189" i="23"/>
  <c r="N189" i="23"/>
  <c r="M189" i="23"/>
  <c r="L189" i="23"/>
  <c r="K189" i="23"/>
  <c r="J189" i="23"/>
  <c r="R188" i="23"/>
  <c r="R187" i="23"/>
  <c r="R186" i="23"/>
  <c r="Q185" i="23"/>
  <c r="P185" i="23"/>
  <c r="O185" i="23"/>
  <c r="N185" i="23"/>
  <c r="M185" i="23"/>
  <c r="L185" i="23"/>
  <c r="K185" i="23"/>
  <c r="J185" i="23"/>
  <c r="R183" i="23"/>
  <c r="R182" i="23"/>
  <c r="Q180" i="23"/>
  <c r="Q179" i="23" s="1"/>
  <c r="P180" i="23"/>
  <c r="P179" i="23" s="1"/>
  <c r="O180" i="23"/>
  <c r="N180" i="23"/>
  <c r="N179" i="23" s="1"/>
  <c r="M180" i="23"/>
  <c r="M179" i="23" s="1"/>
  <c r="L180" i="23"/>
  <c r="L179" i="23" s="1"/>
  <c r="K180" i="23"/>
  <c r="K179" i="23" s="1"/>
  <c r="J180" i="23"/>
  <c r="J179" i="23" s="1"/>
  <c r="O179" i="23"/>
  <c r="R175" i="23"/>
  <c r="R174" i="23"/>
  <c r="R173" i="23"/>
  <c r="Q172" i="23"/>
  <c r="Q171" i="23" s="1"/>
  <c r="P172" i="23"/>
  <c r="P171" i="23" s="1"/>
  <c r="O172" i="23"/>
  <c r="O171" i="23" s="1"/>
  <c r="N172" i="23"/>
  <c r="N171" i="23" s="1"/>
  <c r="M172" i="23"/>
  <c r="M171" i="23" s="1"/>
  <c r="L172" i="23"/>
  <c r="L171" i="23" s="1"/>
  <c r="K172" i="23"/>
  <c r="K171" i="23" s="1"/>
  <c r="J172" i="23"/>
  <c r="J171" i="23" s="1"/>
  <c r="R170" i="23"/>
  <c r="R169" i="23"/>
  <c r="R168" i="23"/>
  <c r="Q167" i="23"/>
  <c r="P167" i="23"/>
  <c r="O167" i="23"/>
  <c r="N167" i="23"/>
  <c r="M167" i="23"/>
  <c r="L167" i="23"/>
  <c r="K167" i="23"/>
  <c r="J167" i="23"/>
  <c r="R166" i="23"/>
  <c r="R165" i="23"/>
  <c r="R164" i="23"/>
  <c r="Q163" i="23"/>
  <c r="P163" i="23"/>
  <c r="O163" i="23"/>
  <c r="N163" i="23"/>
  <c r="M163" i="23"/>
  <c r="L163" i="23"/>
  <c r="K163" i="23"/>
  <c r="J163" i="23"/>
  <c r="R162" i="23"/>
  <c r="R161" i="23"/>
  <c r="R160" i="23"/>
  <c r="Q159" i="23"/>
  <c r="P159" i="23"/>
  <c r="O159" i="23"/>
  <c r="N159" i="23"/>
  <c r="M159" i="23"/>
  <c r="L159" i="23"/>
  <c r="K159" i="23"/>
  <c r="J159" i="23"/>
  <c r="R158" i="23"/>
  <c r="R157" i="23"/>
  <c r="R156" i="23"/>
  <c r="Q155" i="23"/>
  <c r="P155" i="23"/>
  <c r="O155" i="23"/>
  <c r="N155" i="23"/>
  <c r="M155" i="23"/>
  <c r="L155" i="23"/>
  <c r="K155" i="23"/>
  <c r="J155" i="23"/>
  <c r="R150" i="23"/>
  <c r="R149" i="23"/>
  <c r="R148" i="23"/>
  <c r="R147" i="23"/>
  <c r="R146" i="23"/>
  <c r="Q145" i="23"/>
  <c r="P145" i="23"/>
  <c r="O145" i="23"/>
  <c r="N145" i="23"/>
  <c r="M145" i="23"/>
  <c r="L145" i="23"/>
  <c r="K145" i="23"/>
  <c r="J145" i="23"/>
  <c r="R144" i="23"/>
  <c r="R143" i="23"/>
  <c r="R142" i="23"/>
  <c r="R141" i="23"/>
  <c r="R140" i="23"/>
  <c r="Q139" i="23"/>
  <c r="P139" i="23"/>
  <c r="O139" i="23"/>
  <c r="N139" i="23"/>
  <c r="M139" i="23"/>
  <c r="L139" i="23"/>
  <c r="K139" i="23"/>
  <c r="J139" i="23"/>
  <c r="R138" i="23"/>
  <c r="R137" i="23"/>
  <c r="R136" i="23"/>
  <c r="R135" i="23"/>
  <c r="R134" i="23"/>
  <c r="Q133" i="23"/>
  <c r="P133" i="23"/>
  <c r="O133" i="23"/>
  <c r="N133" i="23"/>
  <c r="M133" i="23"/>
  <c r="L133" i="23"/>
  <c r="K133" i="23"/>
  <c r="J133" i="23"/>
  <c r="R131" i="23"/>
  <c r="R130" i="23"/>
  <c r="R129" i="23"/>
  <c r="Q128" i="23"/>
  <c r="Q127" i="23" s="1"/>
  <c r="P128" i="23"/>
  <c r="P127" i="23" s="1"/>
  <c r="O128" i="23"/>
  <c r="O127" i="23" s="1"/>
  <c r="N128" i="23"/>
  <c r="N127" i="23" s="1"/>
  <c r="M128" i="23"/>
  <c r="M127" i="23" s="1"/>
  <c r="L128" i="23"/>
  <c r="L127" i="23" s="1"/>
  <c r="K128" i="23"/>
  <c r="K127" i="23" s="1"/>
  <c r="J128" i="23"/>
  <c r="J127" i="23" s="1"/>
  <c r="R123" i="23"/>
  <c r="R122" i="23"/>
  <c r="R121" i="23"/>
  <c r="Q120" i="23"/>
  <c r="Q119" i="23" s="1"/>
  <c r="P120" i="23"/>
  <c r="P119" i="23" s="1"/>
  <c r="O120" i="23"/>
  <c r="O119" i="23" s="1"/>
  <c r="N120" i="23"/>
  <c r="N119" i="23" s="1"/>
  <c r="M120" i="23"/>
  <c r="M119" i="23" s="1"/>
  <c r="L120" i="23"/>
  <c r="L119" i="23" s="1"/>
  <c r="K120" i="23"/>
  <c r="K119" i="23" s="1"/>
  <c r="J120" i="23"/>
  <c r="J119" i="23" s="1"/>
  <c r="R118" i="23"/>
  <c r="R117" i="23"/>
  <c r="R116" i="23"/>
  <c r="Q115" i="23"/>
  <c r="P115" i="23"/>
  <c r="O115" i="23"/>
  <c r="N115" i="23"/>
  <c r="M115" i="23"/>
  <c r="L115" i="23"/>
  <c r="K115" i="23"/>
  <c r="J115" i="23"/>
  <c r="R114" i="23"/>
  <c r="R113" i="23"/>
  <c r="R112" i="23"/>
  <c r="Q111" i="23"/>
  <c r="P111" i="23"/>
  <c r="O111" i="23"/>
  <c r="N111" i="23"/>
  <c r="M111" i="23"/>
  <c r="L111" i="23"/>
  <c r="K111" i="23"/>
  <c r="J111" i="23"/>
  <c r="R106" i="23"/>
  <c r="R105" i="23"/>
  <c r="R104" i="23"/>
  <c r="Q103" i="23"/>
  <c r="Q102" i="23" s="1"/>
  <c r="P103" i="23"/>
  <c r="P102" i="23" s="1"/>
  <c r="O103" i="23"/>
  <c r="O102" i="23" s="1"/>
  <c r="N103" i="23"/>
  <c r="N102" i="23" s="1"/>
  <c r="M103" i="23"/>
  <c r="M102" i="23" s="1"/>
  <c r="L103" i="23"/>
  <c r="L102" i="23" s="1"/>
  <c r="K103" i="23"/>
  <c r="K102" i="23" s="1"/>
  <c r="J103" i="23"/>
  <c r="J102" i="23" s="1"/>
  <c r="R101" i="23"/>
  <c r="R100" i="23"/>
  <c r="R99" i="23"/>
  <c r="Q98" i="23"/>
  <c r="Q97" i="23" s="1"/>
  <c r="P98" i="23"/>
  <c r="P97" i="23" s="1"/>
  <c r="O98" i="23"/>
  <c r="O97" i="23" s="1"/>
  <c r="N98" i="23"/>
  <c r="N97" i="23" s="1"/>
  <c r="M98" i="23"/>
  <c r="M97" i="23" s="1"/>
  <c r="L98" i="23"/>
  <c r="L97" i="23" s="1"/>
  <c r="K98" i="23"/>
  <c r="K97" i="23" s="1"/>
  <c r="J98" i="23"/>
  <c r="J97" i="23" s="1"/>
  <c r="R96" i="23"/>
  <c r="R95" i="23"/>
  <c r="R94" i="23"/>
  <c r="Q93" i="23"/>
  <c r="Q92" i="23" s="1"/>
  <c r="P93" i="23"/>
  <c r="P92" i="23" s="1"/>
  <c r="O93" i="23"/>
  <c r="O92" i="23" s="1"/>
  <c r="N93" i="23"/>
  <c r="N92" i="23" s="1"/>
  <c r="M93" i="23"/>
  <c r="M92" i="23" s="1"/>
  <c r="L93" i="23"/>
  <c r="L92" i="23" s="1"/>
  <c r="K93" i="23"/>
  <c r="K92" i="23" s="1"/>
  <c r="J93" i="23"/>
  <c r="J92" i="23" s="1"/>
  <c r="R88" i="23"/>
  <c r="R87" i="23"/>
  <c r="R86" i="23"/>
  <c r="R85" i="23"/>
  <c r="R84" i="23"/>
  <c r="R83" i="23"/>
  <c r="Q82" i="23"/>
  <c r="Q81" i="23" s="1"/>
  <c r="P82" i="23"/>
  <c r="P81" i="23" s="1"/>
  <c r="O82" i="23"/>
  <c r="O81" i="23" s="1"/>
  <c r="N82" i="23"/>
  <c r="N81" i="23" s="1"/>
  <c r="M82" i="23"/>
  <c r="M81" i="23" s="1"/>
  <c r="L82" i="23"/>
  <c r="L81" i="23" s="1"/>
  <c r="K82" i="23"/>
  <c r="K81" i="23" s="1"/>
  <c r="J82" i="23"/>
  <c r="J81" i="23" s="1"/>
  <c r="R80" i="23"/>
  <c r="R79" i="23"/>
  <c r="R78" i="23"/>
  <c r="R77" i="23"/>
  <c r="R76" i="23"/>
  <c r="Q75" i="23"/>
  <c r="Q74" i="23" s="1"/>
  <c r="P75" i="23"/>
  <c r="P74" i="23" s="1"/>
  <c r="O75" i="23"/>
  <c r="O74" i="23" s="1"/>
  <c r="N75" i="23"/>
  <c r="N74" i="23" s="1"/>
  <c r="M75" i="23"/>
  <c r="M74" i="23" s="1"/>
  <c r="L75" i="23"/>
  <c r="L74" i="23" s="1"/>
  <c r="K75" i="23"/>
  <c r="K74" i="23" s="1"/>
  <c r="J75" i="23"/>
  <c r="J74" i="23" s="1"/>
  <c r="R70" i="23"/>
  <c r="R69" i="23"/>
  <c r="R68" i="23"/>
  <c r="Q67" i="23"/>
  <c r="P67" i="23"/>
  <c r="O67" i="23"/>
  <c r="N67" i="23"/>
  <c r="M67" i="23"/>
  <c r="L67" i="23"/>
  <c r="K67" i="23"/>
  <c r="J67" i="23"/>
  <c r="R66" i="23"/>
  <c r="R65" i="23"/>
  <c r="R64" i="23"/>
  <c r="Q63" i="23"/>
  <c r="P63" i="23"/>
  <c r="O63" i="23"/>
  <c r="N63" i="23"/>
  <c r="M63" i="23"/>
  <c r="L63" i="23"/>
  <c r="K63" i="23"/>
  <c r="J63" i="23"/>
  <c r="R61" i="23"/>
  <c r="R60" i="23"/>
  <c r="R59" i="23"/>
  <c r="Q58" i="23"/>
  <c r="P58" i="23"/>
  <c r="P57" i="23" s="1"/>
  <c r="O58" i="23"/>
  <c r="O57" i="23" s="1"/>
  <c r="N58" i="23"/>
  <c r="N57" i="23" s="1"/>
  <c r="M58" i="23"/>
  <c r="M57" i="23" s="1"/>
  <c r="L58" i="23"/>
  <c r="L57" i="23" s="1"/>
  <c r="K58" i="23"/>
  <c r="K57" i="23" s="1"/>
  <c r="J58" i="23"/>
  <c r="J57" i="23" s="1"/>
  <c r="Q57" i="23"/>
  <c r="R56" i="23"/>
  <c r="R55" i="23"/>
  <c r="R54" i="23"/>
  <c r="Q53" i="23"/>
  <c r="Q52" i="23" s="1"/>
  <c r="P53" i="23"/>
  <c r="P52" i="23" s="1"/>
  <c r="O53" i="23"/>
  <c r="O52" i="23" s="1"/>
  <c r="N53" i="23"/>
  <c r="N52" i="23" s="1"/>
  <c r="M53" i="23"/>
  <c r="M52" i="23" s="1"/>
  <c r="L53" i="23"/>
  <c r="L52" i="23" s="1"/>
  <c r="K53" i="23"/>
  <c r="K52" i="23" s="1"/>
  <c r="J53" i="23"/>
  <c r="J52" i="23" s="1"/>
  <c r="R50" i="23"/>
  <c r="R49" i="23"/>
  <c r="R48" i="23"/>
  <c r="Q47" i="23"/>
  <c r="Q46" i="23" s="1"/>
  <c r="P47" i="23"/>
  <c r="P46" i="23" s="1"/>
  <c r="O47" i="23"/>
  <c r="O46" i="23" s="1"/>
  <c r="N47" i="23"/>
  <c r="N46" i="23" s="1"/>
  <c r="M47" i="23"/>
  <c r="M46" i="23" s="1"/>
  <c r="L47" i="23"/>
  <c r="L46" i="23" s="1"/>
  <c r="K47" i="23"/>
  <c r="K46" i="23" s="1"/>
  <c r="J47" i="23"/>
  <c r="J46" i="23" s="1"/>
  <c r="R45" i="23"/>
  <c r="R44" i="23"/>
  <c r="R43" i="23"/>
  <c r="Q42" i="23"/>
  <c r="P42" i="23"/>
  <c r="O42" i="23"/>
  <c r="N42" i="23"/>
  <c r="M42" i="23"/>
  <c r="L42" i="23"/>
  <c r="K42" i="23"/>
  <c r="J42" i="23"/>
  <c r="R41" i="23"/>
  <c r="R40" i="23"/>
  <c r="R39" i="23"/>
  <c r="Q38" i="23"/>
  <c r="P38" i="23"/>
  <c r="O38" i="23"/>
  <c r="N38" i="23"/>
  <c r="M38" i="23"/>
  <c r="L38" i="23"/>
  <c r="K38" i="23"/>
  <c r="J38" i="23"/>
  <c r="R37" i="23"/>
  <c r="R36" i="23"/>
  <c r="R35" i="23"/>
  <c r="Q34" i="23"/>
  <c r="P34" i="23"/>
  <c r="O34" i="23"/>
  <c r="N34" i="23"/>
  <c r="M34" i="23"/>
  <c r="L34" i="23"/>
  <c r="K34" i="23"/>
  <c r="J34" i="23"/>
  <c r="R29" i="23"/>
  <c r="R28" i="23"/>
  <c r="R27" i="23"/>
  <c r="Q26" i="23"/>
  <c r="P26" i="23"/>
  <c r="O26" i="23"/>
  <c r="N26" i="23"/>
  <c r="M26" i="23"/>
  <c r="L26" i="23"/>
  <c r="K26" i="23"/>
  <c r="J26" i="23"/>
  <c r="R25" i="23"/>
  <c r="R24" i="23"/>
  <c r="R23" i="23"/>
  <c r="Q22" i="23"/>
  <c r="P22" i="23"/>
  <c r="O22" i="23"/>
  <c r="N22" i="23"/>
  <c r="M22" i="23"/>
  <c r="L22" i="23"/>
  <c r="K22" i="23"/>
  <c r="J22" i="23"/>
  <c r="R21" i="23"/>
  <c r="R20" i="23"/>
  <c r="R19" i="23"/>
  <c r="Q18" i="23"/>
  <c r="P18" i="23"/>
  <c r="O18" i="23"/>
  <c r="O17" i="23" s="1"/>
  <c r="N18" i="23"/>
  <c r="M18" i="23"/>
  <c r="L18" i="23"/>
  <c r="K18" i="23"/>
  <c r="J18" i="23"/>
  <c r="R16" i="23"/>
  <c r="R15" i="23"/>
  <c r="R14" i="23"/>
  <c r="Q13" i="23"/>
  <c r="Q12" i="23" s="1"/>
  <c r="P13" i="23"/>
  <c r="P12" i="23" s="1"/>
  <c r="O13" i="23"/>
  <c r="O12" i="23" s="1"/>
  <c r="N13" i="23"/>
  <c r="N12" i="23" s="1"/>
  <c r="M13" i="23"/>
  <c r="M12" i="23" s="1"/>
  <c r="L13" i="23"/>
  <c r="L12" i="23" s="1"/>
  <c r="K13" i="23"/>
  <c r="K12" i="23" s="1"/>
  <c r="J13" i="23"/>
  <c r="J12" i="23" s="1"/>
  <c r="R221" i="22"/>
  <c r="R8" i="22" s="1"/>
  <c r="R192" i="22"/>
  <c r="R191" i="22"/>
  <c r="R190" i="22"/>
  <c r="Q189" i="22"/>
  <c r="P189" i="22"/>
  <c r="O189" i="22"/>
  <c r="N189" i="22"/>
  <c r="M189" i="22"/>
  <c r="L189" i="22"/>
  <c r="K189" i="22"/>
  <c r="J189" i="22"/>
  <c r="R188" i="22"/>
  <c r="R187" i="22"/>
  <c r="R186" i="22"/>
  <c r="Q185" i="22"/>
  <c r="P185" i="22"/>
  <c r="P184" i="22" s="1"/>
  <c r="O185" i="22"/>
  <c r="N185" i="22"/>
  <c r="M185" i="22"/>
  <c r="L185" i="22"/>
  <c r="K185" i="22"/>
  <c r="J185" i="22"/>
  <c r="R183" i="22"/>
  <c r="R182" i="22"/>
  <c r="Q180" i="22"/>
  <c r="P180" i="22"/>
  <c r="P179" i="22" s="1"/>
  <c r="O180" i="22"/>
  <c r="O179" i="22" s="1"/>
  <c r="N180" i="22"/>
  <c r="N179" i="22" s="1"/>
  <c r="M180" i="22"/>
  <c r="M179" i="22" s="1"/>
  <c r="L180" i="22"/>
  <c r="L179" i="22" s="1"/>
  <c r="K180" i="22"/>
  <c r="K179" i="22" s="1"/>
  <c r="J180" i="22"/>
  <c r="J179" i="22" s="1"/>
  <c r="Q179" i="22"/>
  <c r="R175" i="22"/>
  <c r="R174" i="22"/>
  <c r="R173" i="22"/>
  <c r="Q172" i="22"/>
  <c r="Q171" i="22" s="1"/>
  <c r="P172" i="22"/>
  <c r="O172" i="22"/>
  <c r="N172" i="22"/>
  <c r="N171" i="22" s="1"/>
  <c r="M172" i="22"/>
  <c r="M171" i="22" s="1"/>
  <c r="L172" i="22"/>
  <c r="L171" i="22" s="1"/>
  <c r="K172" i="22"/>
  <c r="K171" i="22" s="1"/>
  <c r="J172" i="22"/>
  <c r="J171" i="22" s="1"/>
  <c r="P171" i="22"/>
  <c r="O171" i="22"/>
  <c r="R170" i="22"/>
  <c r="R169" i="22"/>
  <c r="R168" i="22"/>
  <c r="Q167" i="22"/>
  <c r="P167" i="22"/>
  <c r="O167" i="22"/>
  <c r="N167" i="22"/>
  <c r="M167" i="22"/>
  <c r="L167" i="22"/>
  <c r="K167" i="22"/>
  <c r="J167" i="22"/>
  <c r="R166" i="22"/>
  <c r="R165" i="22"/>
  <c r="R164" i="22"/>
  <c r="Q163" i="22"/>
  <c r="P163" i="22"/>
  <c r="O163" i="22"/>
  <c r="N163" i="22"/>
  <c r="M163" i="22"/>
  <c r="L163" i="22"/>
  <c r="K163" i="22"/>
  <c r="J163" i="22"/>
  <c r="R162" i="22"/>
  <c r="R161" i="22"/>
  <c r="R160" i="22"/>
  <c r="Q159" i="22"/>
  <c r="P159" i="22"/>
  <c r="O159" i="22"/>
  <c r="N159" i="22"/>
  <c r="M159" i="22"/>
  <c r="L159" i="22"/>
  <c r="K159" i="22"/>
  <c r="J159" i="22"/>
  <c r="R158" i="22"/>
  <c r="R157" i="22"/>
  <c r="R156" i="22"/>
  <c r="Q155" i="22"/>
  <c r="P155" i="22"/>
  <c r="O155" i="22"/>
  <c r="N155" i="22"/>
  <c r="M155" i="22"/>
  <c r="L155" i="22"/>
  <c r="K155" i="22"/>
  <c r="J155" i="22"/>
  <c r="R150" i="22"/>
  <c r="R149" i="22"/>
  <c r="R148" i="22"/>
  <c r="R147" i="22"/>
  <c r="R146" i="22"/>
  <c r="Q145" i="22"/>
  <c r="P145" i="22"/>
  <c r="O145" i="22"/>
  <c r="N145" i="22"/>
  <c r="M145" i="22"/>
  <c r="L145" i="22"/>
  <c r="K145" i="22"/>
  <c r="J145" i="22"/>
  <c r="R144" i="22"/>
  <c r="R143" i="22"/>
  <c r="R142" i="22"/>
  <c r="R141" i="22"/>
  <c r="R140" i="22"/>
  <c r="Q139" i="22"/>
  <c r="P139" i="22"/>
  <c r="O139" i="22"/>
  <c r="N139" i="22"/>
  <c r="M139" i="22"/>
  <c r="L139" i="22"/>
  <c r="K139" i="22"/>
  <c r="J139" i="22"/>
  <c r="R138" i="22"/>
  <c r="R137" i="22"/>
  <c r="R136" i="22"/>
  <c r="R135" i="22"/>
  <c r="R134" i="22"/>
  <c r="Q133" i="22"/>
  <c r="P133" i="22"/>
  <c r="O133" i="22"/>
  <c r="N133" i="22"/>
  <c r="M133" i="22"/>
  <c r="L133" i="22"/>
  <c r="K133" i="22"/>
  <c r="J133" i="22"/>
  <c r="R131" i="22"/>
  <c r="R130" i="22"/>
  <c r="R129" i="22"/>
  <c r="Q128" i="22"/>
  <c r="Q127" i="22" s="1"/>
  <c r="P128" i="22"/>
  <c r="P127" i="22" s="1"/>
  <c r="O128" i="22"/>
  <c r="O127" i="22" s="1"/>
  <c r="N128" i="22"/>
  <c r="N127" i="22" s="1"/>
  <c r="M128" i="22"/>
  <c r="M127" i="22" s="1"/>
  <c r="L128" i="22"/>
  <c r="L127" i="22" s="1"/>
  <c r="K128" i="22"/>
  <c r="K127" i="22" s="1"/>
  <c r="J128" i="22"/>
  <c r="J127" i="22" s="1"/>
  <c r="R123" i="22"/>
  <c r="R122" i="22"/>
  <c r="R121" i="22"/>
  <c r="Q120" i="22"/>
  <c r="Q119" i="22" s="1"/>
  <c r="P120" i="22"/>
  <c r="P119" i="22" s="1"/>
  <c r="O120" i="22"/>
  <c r="O119" i="22" s="1"/>
  <c r="N120" i="22"/>
  <c r="N119" i="22" s="1"/>
  <c r="M120" i="22"/>
  <c r="M119" i="22" s="1"/>
  <c r="L120" i="22"/>
  <c r="L119" i="22" s="1"/>
  <c r="K120" i="22"/>
  <c r="K119" i="22" s="1"/>
  <c r="J120" i="22"/>
  <c r="J119" i="22" s="1"/>
  <c r="R118" i="22"/>
  <c r="R117" i="22"/>
  <c r="R116" i="22"/>
  <c r="Q115" i="22"/>
  <c r="P115" i="22"/>
  <c r="O115" i="22"/>
  <c r="N115" i="22"/>
  <c r="M115" i="22"/>
  <c r="L115" i="22"/>
  <c r="K115" i="22"/>
  <c r="J115" i="22"/>
  <c r="R114" i="22"/>
  <c r="R113" i="22"/>
  <c r="R112" i="22"/>
  <c r="Q111" i="22"/>
  <c r="P111" i="22"/>
  <c r="O111" i="22"/>
  <c r="N111" i="22"/>
  <c r="N110" i="22" s="1"/>
  <c r="N109" i="22" s="1"/>
  <c r="N108" i="22" s="1"/>
  <c r="N107" i="22" s="1"/>
  <c r="M111" i="22"/>
  <c r="M110" i="22" s="1"/>
  <c r="L111" i="22"/>
  <c r="K111" i="22"/>
  <c r="J111" i="22"/>
  <c r="R106" i="22"/>
  <c r="R105" i="22"/>
  <c r="R104" i="22"/>
  <c r="Q103" i="22"/>
  <c r="Q102" i="22" s="1"/>
  <c r="P103" i="22"/>
  <c r="P102" i="22" s="1"/>
  <c r="O103" i="22"/>
  <c r="O102" i="22" s="1"/>
  <c r="N103" i="22"/>
  <c r="N102" i="22" s="1"/>
  <c r="M103" i="22"/>
  <c r="M102" i="22" s="1"/>
  <c r="L103" i="22"/>
  <c r="L102" i="22" s="1"/>
  <c r="K103" i="22"/>
  <c r="K102" i="22" s="1"/>
  <c r="J103" i="22"/>
  <c r="J102" i="22" s="1"/>
  <c r="R101" i="22"/>
  <c r="R100" i="22"/>
  <c r="R99" i="22"/>
  <c r="Q98" i="22"/>
  <c r="P98" i="22"/>
  <c r="P97" i="22" s="1"/>
  <c r="O98" i="22"/>
  <c r="O97" i="22" s="1"/>
  <c r="N98" i="22"/>
  <c r="N97" i="22" s="1"/>
  <c r="M98" i="22"/>
  <c r="M97" i="22" s="1"/>
  <c r="L98" i="22"/>
  <c r="L97" i="22" s="1"/>
  <c r="K98" i="22"/>
  <c r="K97" i="22" s="1"/>
  <c r="J98" i="22"/>
  <c r="J97" i="22" s="1"/>
  <c r="Q97" i="22"/>
  <c r="R96" i="22"/>
  <c r="R95" i="22"/>
  <c r="R94" i="22"/>
  <c r="Q93" i="22"/>
  <c r="P93" i="22"/>
  <c r="P92" i="22" s="1"/>
  <c r="O93" i="22"/>
  <c r="O92" i="22" s="1"/>
  <c r="N93" i="22"/>
  <c r="N92" i="22" s="1"/>
  <c r="M93" i="22"/>
  <c r="M92" i="22" s="1"/>
  <c r="L93" i="22"/>
  <c r="L92" i="22" s="1"/>
  <c r="K93" i="22"/>
  <c r="K92" i="22" s="1"/>
  <c r="J93" i="22"/>
  <c r="J92" i="22" s="1"/>
  <c r="Q92" i="22"/>
  <c r="R88" i="22"/>
  <c r="R87" i="22"/>
  <c r="R86" i="22"/>
  <c r="R85" i="22"/>
  <c r="R84" i="22"/>
  <c r="R83" i="22"/>
  <c r="Q82" i="22"/>
  <c r="Q81" i="22" s="1"/>
  <c r="P82" i="22"/>
  <c r="P81" i="22" s="1"/>
  <c r="O82" i="22"/>
  <c r="O81" i="22" s="1"/>
  <c r="N82" i="22"/>
  <c r="N81" i="22" s="1"/>
  <c r="M82" i="22"/>
  <c r="M81" i="22" s="1"/>
  <c r="L82" i="22"/>
  <c r="L81" i="22" s="1"/>
  <c r="K82" i="22"/>
  <c r="K81" i="22" s="1"/>
  <c r="J82" i="22"/>
  <c r="J81" i="22" s="1"/>
  <c r="R80" i="22"/>
  <c r="R79" i="22"/>
  <c r="R78" i="22"/>
  <c r="R77" i="22"/>
  <c r="R76" i="22"/>
  <c r="Q75" i="22"/>
  <c r="Q74" i="22" s="1"/>
  <c r="P75" i="22"/>
  <c r="P74" i="22" s="1"/>
  <c r="O75" i="22"/>
  <c r="O74" i="22" s="1"/>
  <c r="N75" i="22"/>
  <c r="N74" i="22" s="1"/>
  <c r="M75" i="22"/>
  <c r="M74" i="22" s="1"/>
  <c r="L75" i="22"/>
  <c r="L74" i="22" s="1"/>
  <c r="K75" i="22"/>
  <c r="K74" i="22" s="1"/>
  <c r="J75" i="22"/>
  <c r="J74" i="22" s="1"/>
  <c r="R70" i="22"/>
  <c r="R69" i="22"/>
  <c r="R68" i="22"/>
  <c r="Q67" i="22"/>
  <c r="P67" i="22"/>
  <c r="O67" i="22"/>
  <c r="N67" i="22"/>
  <c r="M67" i="22"/>
  <c r="L67" i="22"/>
  <c r="K67" i="22"/>
  <c r="J67" i="22"/>
  <c r="R66" i="22"/>
  <c r="R65" i="22"/>
  <c r="R64" i="22"/>
  <c r="Q63" i="22"/>
  <c r="P63" i="22"/>
  <c r="O63" i="22"/>
  <c r="N63" i="22"/>
  <c r="N62" i="22" s="1"/>
  <c r="M63" i="22"/>
  <c r="L63" i="22"/>
  <c r="K63" i="22"/>
  <c r="J63" i="22"/>
  <c r="R61" i="22"/>
  <c r="R60" i="22"/>
  <c r="R59" i="22"/>
  <c r="Q58" i="22"/>
  <c r="Q57" i="22" s="1"/>
  <c r="P58" i="22"/>
  <c r="P57" i="22" s="1"/>
  <c r="O58" i="22"/>
  <c r="O57" i="22" s="1"/>
  <c r="N58" i="22"/>
  <c r="N57" i="22" s="1"/>
  <c r="M58" i="22"/>
  <c r="M57" i="22" s="1"/>
  <c r="L58" i="22"/>
  <c r="L57" i="22" s="1"/>
  <c r="K58" i="22"/>
  <c r="K57" i="22" s="1"/>
  <c r="J58" i="22"/>
  <c r="J57" i="22" s="1"/>
  <c r="R56" i="22"/>
  <c r="R55" i="22"/>
  <c r="R54" i="22"/>
  <c r="Q53" i="22"/>
  <c r="Q52" i="22" s="1"/>
  <c r="P53" i="22"/>
  <c r="P52" i="22" s="1"/>
  <c r="O53" i="22"/>
  <c r="O52" i="22" s="1"/>
  <c r="N53" i="22"/>
  <c r="N52" i="22" s="1"/>
  <c r="M53" i="22"/>
  <c r="M52" i="22" s="1"/>
  <c r="L53" i="22"/>
  <c r="L52" i="22" s="1"/>
  <c r="K53" i="22"/>
  <c r="K52" i="22" s="1"/>
  <c r="J53" i="22"/>
  <c r="J52" i="22" s="1"/>
  <c r="R50" i="22"/>
  <c r="R49" i="22"/>
  <c r="R48" i="22"/>
  <c r="Q47" i="22"/>
  <c r="P47" i="22"/>
  <c r="P46" i="22" s="1"/>
  <c r="O47" i="22"/>
  <c r="O46" i="22" s="1"/>
  <c r="N47" i="22"/>
  <c r="N46" i="22" s="1"/>
  <c r="M47" i="22"/>
  <c r="M46" i="22" s="1"/>
  <c r="L47" i="22"/>
  <c r="L46" i="22" s="1"/>
  <c r="K47" i="22"/>
  <c r="K46" i="22" s="1"/>
  <c r="J47" i="22"/>
  <c r="J46" i="22" s="1"/>
  <c r="Q46" i="22"/>
  <c r="R45" i="22"/>
  <c r="R44" i="22"/>
  <c r="R43" i="22"/>
  <c r="Q42" i="22"/>
  <c r="P42" i="22"/>
  <c r="O42" i="22"/>
  <c r="N42" i="22"/>
  <c r="M42" i="22"/>
  <c r="L42" i="22"/>
  <c r="K42" i="22"/>
  <c r="J42" i="22"/>
  <c r="R41" i="22"/>
  <c r="R40" i="22"/>
  <c r="R39" i="22"/>
  <c r="Q38" i="22"/>
  <c r="P38" i="22"/>
  <c r="O38" i="22"/>
  <c r="N38" i="22"/>
  <c r="M38" i="22"/>
  <c r="L38" i="22"/>
  <c r="K38" i="22"/>
  <c r="J38" i="22"/>
  <c r="R37" i="22"/>
  <c r="R36" i="22"/>
  <c r="R35" i="22"/>
  <c r="Q34" i="22"/>
  <c r="P34" i="22"/>
  <c r="O34" i="22"/>
  <c r="N34" i="22"/>
  <c r="M34" i="22"/>
  <c r="L34" i="22"/>
  <c r="K34" i="22"/>
  <c r="J34" i="22"/>
  <c r="R29" i="22"/>
  <c r="R28" i="22"/>
  <c r="R27" i="22"/>
  <c r="Q26" i="22"/>
  <c r="P26" i="22"/>
  <c r="O26" i="22"/>
  <c r="N26" i="22"/>
  <c r="M26" i="22"/>
  <c r="L26" i="22"/>
  <c r="K26" i="22"/>
  <c r="J26" i="22"/>
  <c r="R25" i="22"/>
  <c r="R24" i="22"/>
  <c r="R23" i="22"/>
  <c r="Q22" i="22"/>
  <c r="P22" i="22"/>
  <c r="O22" i="22"/>
  <c r="N22" i="22"/>
  <c r="M22" i="22"/>
  <c r="L22" i="22"/>
  <c r="K22" i="22"/>
  <c r="J22" i="22"/>
  <c r="R21" i="22"/>
  <c r="R20" i="22"/>
  <c r="R19" i="22"/>
  <c r="Q18" i="22"/>
  <c r="P18" i="22"/>
  <c r="O18" i="22"/>
  <c r="N18" i="22"/>
  <c r="M18" i="22"/>
  <c r="L18" i="22"/>
  <c r="K18" i="22"/>
  <c r="J18" i="22"/>
  <c r="R16" i="22"/>
  <c r="R15" i="22"/>
  <c r="R14" i="22"/>
  <c r="Q13" i="22"/>
  <c r="Q12" i="22" s="1"/>
  <c r="P13" i="22"/>
  <c r="P12" i="22" s="1"/>
  <c r="O13" i="22"/>
  <c r="O12" i="22" s="1"/>
  <c r="N13" i="22"/>
  <c r="N12" i="22" s="1"/>
  <c r="M13" i="22"/>
  <c r="M12" i="22" s="1"/>
  <c r="L13" i="22"/>
  <c r="L12" i="22" s="1"/>
  <c r="K13" i="22"/>
  <c r="K12" i="22" s="1"/>
  <c r="J13" i="22"/>
  <c r="J12" i="22" s="1"/>
  <c r="M109" i="22" l="1"/>
  <c r="M108" i="22" s="1"/>
  <c r="M107" i="22" s="1"/>
  <c r="R58" i="22"/>
  <c r="R57" i="22" s="1"/>
  <c r="L184" i="22"/>
  <c r="R18" i="22"/>
  <c r="R8" i="25"/>
  <c r="R185" i="26"/>
  <c r="P17" i="23"/>
  <c r="J62" i="23"/>
  <c r="Q184" i="25"/>
  <c r="Q178" i="25" s="1"/>
  <c r="Q177" i="25" s="1"/>
  <c r="Q176" i="25" s="1"/>
  <c r="R63" i="25"/>
  <c r="K110" i="24"/>
  <c r="K109" i="24" s="1"/>
  <c r="K108" i="24" s="1"/>
  <c r="K107" i="24" s="1"/>
  <c r="J110" i="22"/>
  <c r="P91" i="23"/>
  <c r="P90" i="23" s="1"/>
  <c r="P89" i="23" s="1"/>
  <c r="K110" i="22"/>
  <c r="K109" i="22" s="1"/>
  <c r="K108" i="22" s="1"/>
  <c r="K107" i="22" s="1"/>
  <c r="P184" i="23"/>
  <c r="P178" i="23" s="1"/>
  <c r="P177" i="23" s="1"/>
  <c r="P176" i="23" s="1"/>
  <c r="R8" i="23"/>
  <c r="J17" i="22"/>
  <c r="J11" i="22" s="1"/>
  <c r="J10" i="22" s="1"/>
  <c r="J9" i="22" s="1"/>
  <c r="L110" i="22"/>
  <c r="N17" i="23"/>
  <c r="N11" i="23" s="1"/>
  <c r="N10" i="23" s="1"/>
  <c r="N9" i="23" s="1"/>
  <c r="R93" i="23"/>
  <c r="R92" i="23" s="1"/>
  <c r="Q184" i="23"/>
  <c r="Q178" i="23" s="1"/>
  <c r="Q177" i="23" s="1"/>
  <c r="Q176" i="23" s="1"/>
  <c r="Q17" i="22"/>
  <c r="Q11" i="22" s="1"/>
  <c r="Q10" i="22" s="1"/>
  <c r="Q9" i="22" s="1"/>
  <c r="M184" i="25"/>
  <c r="M178" i="25" s="1"/>
  <c r="M177" i="25" s="1"/>
  <c r="M176" i="25" s="1"/>
  <c r="R189" i="25"/>
  <c r="N17" i="22"/>
  <c r="P184" i="25"/>
  <c r="P178" i="25" s="1"/>
  <c r="P177" i="25" s="1"/>
  <c r="P176" i="25" s="1"/>
  <c r="O62" i="24"/>
  <c r="O51" i="24" s="1"/>
  <c r="R139" i="24"/>
  <c r="P73" i="24"/>
  <c r="P72" i="24" s="1"/>
  <c r="P71" i="24" s="1"/>
  <c r="N154" i="24"/>
  <c r="N153" i="24" s="1"/>
  <c r="N152" i="24" s="1"/>
  <c r="N151" i="24" s="1"/>
  <c r="N62" i="24"/>
  <c r="N51" i="24" s="1"/>
  <c r="J62" i="24"/>
  <c r="J51" i="24" s="1"/>
  <c r="O17" i="24"/>
  <c r="O11" i="24" s="1"/>
  <c r="O10" i="24" s="1"/>
  <c r="O9" i="24" s="1"/>
  <c r="O184" i="25"/>
  <c r="O178" i="25" s="1"/>
  <c r="O177" i="25" s="1"/>
  <c r="O176" i="25" s="1"/>
  <c r="K62" i="25"/>
  <c r="K51" i="25" s="1"/>
  <c r="P110" i="25"/>
  <c r="P109" i="25" s="1"/>
  <c r="P108" i="25" s="1"/>
  <c r="P107" i="25" s="1"/>
  <c r="R38" i="25"/>
  <c r="Q62" i="25"/>
  <c r="Q51" i="25" s="1"/>
  <c r="N73" i="25"/>
  <c r="N72" i="25" s="1"/>
  <c r="N71" i="25" s="1"/>
  <c r="R53" i="25"/>
  <c r="R52" i="25" s="1"/>
  <c r="J62" i="25"/>
  <c r="J51" i="25" s="1"/>
  <c r="N62" i="25"/>
  <c r="N51" i="25" s="1"/>
  <c r="R180" i="25"/>
  <c r="R179" i="25" s="1"/>
  <c r="K184" i="25"/>
  <c r="K178" i="25" s="1"/>
  <c r="K177" i="25" s="1"/>
  <c r="K176" i="25" s="1"/>
  <c r="R98" i="25"/>
  <c r="R97" i="25" s="1"/>
  <c r="O154" i="25"/>
  <c r="O153" i="25" s="1"/>
  <c r="O152" i="25" s="1"/>
  <c r="O151" i="25" s="1"/>
  <c r="K33" i="25"/>
  <c r="K32" i="25" s="1"/>
  <c r="O73" i="25"/>
  <c r="O72" i="25" s="1"/>
  <c r="O71" i="25" s="1"/>
  <c r="R103" i="25"/>
  <c r="R102" i="25" s="1"/>
  <c r="R128" i="25"/>
  <c r="R127" i="25" s="1"/>
  <c r="R185" i="25"/>
  <c r="N33" i="25"/>
  <c r="N32" i="25" s="1"/>
  <c r="N154" i="25"/>
  <c r="N153" i="25" s="1"/>
  <c r="N152" i="25" s="1"/>
  <c r="N151" i="25" s="1"/>
  <c r="O33" i="25"/>
  <c r="O32" i="25" s="1"/>
  <c r="R26" i="25"/>
  <c r="P91" i="25"/>
  <c r="P90" i="25" s="1"/>
  <c r="P89" i="25" s="1"/>
  <c r="R18" i="25"/>
  <c r="R120" i="25"/>
  <c r="R119" i="25" s="1"/>
  <c r="L184" i="25"/>
  <c r="L178" i="25" s="1"/>
  <c r="L177" i="25" s="1"/>
  <c r="L176" i="25" s="1"/>
  <c r="M91" i="25"/>
  <c r="M90" i="25" s="1"/>
  <c r="M89" i="25" s="1"/>
  <c r="P17" i="25"/>
  <c r="P11" i="25" s="1"/>
  <c r="P10" i="25" s="1"/>
  <c r="P9" i="25" s="1"/>
  <c r="J73" i="25"/>
  <c r="J72" i="25" s="1"/>
  <c r="J71" i="25" s="1"/>
  <c r="R75" i="25"/>
  <c r="R74" i="25" s="1"/>
  <c r="Q110" i="25"/>
  <c r="Q109" i="25" s="1"/>
  <c r="Q108" i="25" s="1"/>
  <c r="Q107" i="25" s="1"/>
  <c r="L17" i="25"/>
  <c r="L11" i="25" s="1"/>
  <c r="L10" i="25" s="1"/>
  <c r="L9" i="25" s="1"/>
  <c r="P33" i="25"/>
  <c r="P32" i="25" s="1"/>
  <c r="R42" i="25"/>
  <c r="R67" i="25"/>
  <c r="K73" i="25"/>
  <c r="K72" i="25" s="1"/>
  <c r="K71" i="25" s="1"/>
  <c r="M110" i="25"/>
  <c r="M109" i="25" s="1"/>
  <c r="M108" i="25" s="1"/>
  <c r="M107" i="25" s="1"/>
  <c r="J110" i="25"/>
  <c r="J109" i="25" s="1"/>
  <c r="J108" i="25" s="1"/>
  <c r="J107" i="25" s="1"/>
  <c r="R133" i="25"/>
  <c r="J184" i="25"/>
  <c r="J178" i="25" s="1"/>
  <c r="J177" i="25" s="1"/>
  <c r="J176" i="25" s="1"/>
  <c r="L33" i="25"/>
  <c r="L32" i="25" s="1"/>
  <c r="R34" i="25"/>
  <c r="L73" i="25"/>
  <c r="L72" i="25" s="1"/>
  <c r="L71" i="25" s="1"/>
  <c r="L91" i="25"/>
  <c r="L90" i="25" s="1"/>
  <c r="L89" i="25" s="1"/>
  <c r="K110" i="25"/>
  <c r="K109" i="25" s="1"/>
  <c r="K108" i="25" s="1"/>
  <c r="K107" i="25" s="1"/>
  <c r="R172" i="22"/>
  <c r="R171" i="22" s="1"/>
  <c r="K73" i="22"/>
  <c r="K72" i="22" s="1"/>
  <c r="K71" i="22" s="1"/>
  <c r="R103" i="22"/>
  <c r="R102" i="22" s="1"/>
  <c r="K184" i="22"/>
  <c r="O184" i="22"/>
  <c r="O178" i="22" s="1"/>
  <c r="O177" i="22" s="1"/>
  <c r="O176" i="22" s="1"/>
  <c r="R26" i="22"/>
  <c r="N32" i="26"/>
  <c r="N31" i="26" s="1"/>
  <c r="N8" i="26" s="1"/>
  <c r="M32" i="26"/>
  <c r="M31" i="26" s="1"/>
  <c r="M8" i="26" s="1"/>
  <c r="I271" i="26" s="1"/>
  <c r="J33" i="23"/>
  <c r="J32" i="23" s="1"/>
  <c r="K110" i="23"/>
  <c r="K109" i="23" s="1"/>
  <c r="K108" i="23" s="1"/>
  <c r="K107" i="23" s="1"/>
  <c r="R128" i="23"/>
  <c r="R127" i="23" s="1"/>
  <c r="R111" i="23"/>
  <c r="J184" i="23"/>
  <c r="J178" i="23" s="1"/>
  <c r="J177" i="23" s="1"/>
  <c r="J176" i="23" s="1"/>
  <c r="R22" i="23"/>
  <c r="N33" i="23"/>
  <c r="K184" i="23"/>
  <c r="K178" i="23" s="1"/>
  <c r="K177" i="23" s="1"/>
  <c r="K176" i="23" s="1"/>
  <c r="K17" i="23"/>
  <c r="K11" i="23" s="1"/>
  <c r="K10" i="23" s="1"/>
  <c r="K9" i="23" s="1"/>
  <c r="R103" i="23"/>
  <c r="R102" i="23" s="1"/>
  <c r="Q73" i="22"/>
  <c r="Q72" i="22" s="1"/>
  <c r="Q71" i="22" s="1"/>
  <c r="R180" i="22"/>
  <c r="R179" i="22" s="1"/>
  <c r="K17" i="22"/>
  <c r="K11" i="22" s="1"/>
  <c r="K10" i="22" s="1"/>
  <c r="K9" i="22" s="1"/>
  <c r="L178" i="22"/>
  <c r="L177" i="22" s="1"/>
  <c r="L176" i="22" s="1"/>
  <c r="M184" i="22"/>
  <c r="M178" i="22" s="1"/>
  <c r="M177" i="22" s="1"/>
  <c r="M176" i="22" s="1"/>
  <c r="R34" i="22"/>
  <c r="Q184" i="22"/>
  <c r="Q178" i="22" s="1"/>
  <c r="Q177" i="22" s="1"/>
  <c r="Q176" i="22" s="1"/>
  <c r="O132" i="22"/>
  <c r="O126" i="22" s="1"/>
  <c r="O125" i="22" s="1"/>
  <c r="O124" i="22" s="1"/>
  <c r="R53" i="22"/>
  <c r="R52" i="22" s="1"/>
  <c r="L62" i="22"/>
  <c r="L51" i="22" s="1"/>
  <c r="Q62" i="22"/>
  <c r="Q51" i="22" s="1"/>
  <c r="M73" i="22"/>
  <c r="M72" i="22" s="1"/>
  <c r="M71" i="22" s="1"/>
  <c r="R98" i="22"/>
  <c r="R97" i="22" s="1"/>
  <c r="R167" i="22"/>
  <c r="R185" i="22"/>
  <c r="M62" i="22"/>
  <c r="M51" i="22" s="1"/>
  <c r="M33" i="24"/>
  <c r="M32" i="24" s="1"/>
  <c r="J132" i="24"/>
  <c r="J126" i="24" s="1"/>
  <c r="J125" i="24" s="1"/>
  <c r="J124" i="24" s="1"/>
  <c r="R22" i="24"/>
  <c r="L73" i="24"/>
  <c r="L72" i="24" s="1"/>
  <c r="L71" i="24" s="1"/>
  <c r="Q33" i="24"/>
  <c r="Q32" i="24" s="1"/>
  <c r="L154" i="24"/>
  <c r="L153" i="24" s="1"/>
  <c r="L152" i="24" s="1"/>
  <c r="L151" i="24" s="1"/>
  <c r="J17" i="24"/>
  <c r="J11" i="24" s="1"/>
  <c r="J10" i="24" s="1"/>
  <c r="J9" i="24" s="1"/>
  <c r="R167" i="24"/>
  <c r="R163" i="24"/>
  <c r="R47" i="24"/>
  <c r="R46" i="24" s="1"/>
  <c r="P154" i="24"/>
  <c r="P153" i="24" s="1"/>
  <c r="P152" i="24" s="1"/>
  <c r="P151" i="24" s="1"/>
  <c r="P17" i="24"/>
  <c r="P11" i="24" s="1"/>
  <c r="P10" i="24" s="1"/>
  <c r="P9" i="24" s="1"/>
  <c r="R63" i="24"/>
  <c r="R103" i="24"/>
  <c r="R102" i="24" s="1"/>
  <c r="P110" i="24"/>
  <c r="P109" i="24" s="1"/>
  <c r="P108" i="24" s="1"/>
  <c r="P107" i="24" s="1"/>
  <c r="M110" i="24"/>
  <c r="M109" i="24" s="1"/>
  <c r="M108" i="24" s="1"/>
  <c r="M107" i="24" s="1"/>
  <c r="M17" i="24"/>
  <c r="M11" i="24" s="1"/>
  <c r="M10" i="24" s="1"/>
  <c r="M9" i="24" s="1"/>
  <c r="Q110" i="24"/>
  <c r="Q109" i="24" s="1"/>
  <c r="Q108" i="24" s="1"/>
  <c r="Q107" i="24" s="1"/>
  <c r="R120" i="24"/>
  <c r="R119" i="24" s="1"/>
  <c r="Q73" i="24"/>
  <c r="Q72" i="24" s="1"/>
  <c r="Q71" i="24" s="1"/>
  <c r="K62" i="24"/>
  <c r="K51" i="24" s="1"/>
  <c r="R111" i="24"/>
  <c r="R159" i="24"/>
  <c r="J73" i="23"/>
  <c r="J72" i="23" s="1"/>
  <c r="J71" i="23" s="1"/>
  <c r="R159" i="23"/>
  <c r="O110" i="23"/>
  <c r="O109" i="23" s="1"/>
  <c r="O108" i="23" s="1"/>
  <c r="O107" i="23" s="1"/>
  <c r="L184" i="23"/>
  <c r="L178" i="23" s="1"/>
  <c r="L177" i="23" s="1"/>
  <c r="L176" i="23" s="1"/>
  <c r="M184" i="23"/>
  <c r="M178" i="23" s="1"/>
  <c r="M177" i="23" s="1"/>
  <c r="M176" i="23" s="1"/>
  <c r="R18" i="23"/>
  <c r="N184" i="23"/>
  <c r="N178" i="23" s="1"/>
  <c r="N177" i="23" s="1"/>
  <c r="N176" i="23" s="1"/>
  <c r="O62" i="23"/>
  <c r="O51" i="23" s="1"/>
  <c r="O73" i="23"/>
  <c r="O72" i="23" s="1"/>
  <c r="O71" i="23" s="1"/>
  <c r="K62" i="23"/>
  <c r="K51" i="23" s="1"/>
  <c r="R180" i="23"/>
  <c r="R179" i="23" s="1"/>
  <c r="R185" i="23"/>
  <c r="Q17" i="23"/>
  <c r="Q11" i="23" s="1"/>
  <c r="Q10" i="23" s="1"/>
  <c r="Q9" i="23" s="1"/>
  <c r="L62" i="23"/>
  <c r="Q110" i="23"/>
  <c r="Q109" i="23" s="1"/>
  <c r="Q108" i="23" s="1"/>
  <c r="Q107" i="23" s="1"/>
  <c r="M17" i="23"/>
  <c r="M11" i="23" s="1"/>
  <c r="M10" i="23" s="1"/>
  <c r="M9" i="23" s="1"/>
  <c r="J17" i="23"/>
  <c r="J11" i="23" s="1"/>
  <c r="J10" i="23" s="1"/>
  <c r="J9" i="23" s="1"/>
  <c r="O184" i="23"/>
  <c r="O178" i="23" s="1"/>
  <c r="O177" i="23" s="1"/>
  <c r="O176" i="23" s="1"/>
  <c r="R120" i="23"/>
  <c r="R119" i="23" s="1"/>
  <c r="P73" i="23"/>
  <c r="P72" i="23" s="1"/>
  <c r="P71" i="23" s="1"/>
  <c r="Q91" i="23"/>
  <c r="Q90" i="23" s="1"/>
  <c r="Q89" i="23" s="1"/>
  <c r="L91" i="23"/>
  <c r="L90" i="23" s="1"/>
  <c r="L89" i="23" s="1"/>
  <c r="R167" i="23"/>
  <c r="R13" i="23"/>
  <c r="R12" i="23" s="1"/>
  <c r="R42" i="23"/>
  <c r="N73" i="23"/>
  <c r="N72" i="23" s="1"/>
  <c r="N71" i="23" s="1"/>
  <c r="L17" i="23"/>
  <c r="L11" i="23" s="1"/>
  <c r="L10" i="23" s="1"/>
  <c r="L9" i="23" s="1"/>
  <c r="R38" i="23"/>
  <c r="R47" i="23"/>
  <c r="R46" i="23" s="1"/>
  <c r="R67" i="23"/>
  <c r="K73" i="23"/>
  <c r="K72" i="23" s="1"/>
  <c r="K71" i="23" s="1"/>
  <c r="P110" i="23"/>
  <c r="P109" i="23" s="1"/>
  <c r="P108" i="23" s="1"/>
  <c r="P107" i="23" s="1"/>
  <c r="L110" i="23"/>
  <c r="L109" i="23" s="1"/>
  <c r="L108" i="23" s="1"/>
  <c r="L107" i="23" s="1"/>
  <c r="R145" i="23"/>
  <c r="N154" i="23"/>
  <c r="N153" i="23" s="1"/>
  <c r="N152" i="23" s="1"/>
  <c r="N151" i="23" s="1"/>
  <c r="R53" i="23"/>
  <c r="R52" i="23" s="1"/>
  <c r="M110" i="23"/>
  <c r="M109" i="23" s="1"/>
  <c r="M108" i="23" s="1"/>
  <c r="M107" i="23" s="1"/>
  <c r="O154" i="23"/>
  <c r="O153" i="23" s="1"/>
  <c r="O152" i="23" s="1"/>
  <c r="O151" i="23" s="1"/>
  <c r="O33" i="23"/>
  <c r="O32" i="23" s="1"/>
  <c r="L33" i="23"/>
  <c r="L32" i="23" s="1"/>
  <c r="M73" i="23"/>
  <c r="M72" i="23" s="1"/>
  <c r="M71" i="23" s="1"/>
  <c r="J110" i="23"/>
  <c r="J109" i="23" s="1"/>
  <c r="J108" i="23" s="1"/>
  <c r="J107" i="23" s="1"/>
  <c r="N110" i="23"/>
  <c r="N109" i="23" s="1"/>
  <c r="N108" i="23" s="1"/>
  <c r="N107" i="23" s="1"/>
  <c r="R155" i="26"/>
  <c r="R154" i="26" s="1"/>
  <c r="R153" i="26" s="1"/>
  <c r="R152" i="26" s="1"/>
  <c r="R74" i="26"/>
  <c r="R73" i="26" s="1"/>
  <c r="R72" i="26" s="1"/>
  <c r="L32" i="26"/>
  <c r="L31" i="26" s="1"/>
  <c r="L8" i="26" s="1"/>
  <c r="I270" i="26" s="1"/>
  <c r="O32" i="26"/>
  <c r="O31" i="26" s="1"/>
  <c r="O8" i="26" s="1"/>
  <c r="R133" i="26"/>
  <c r="R127" i="26" s="1"/>
  <c r="R126" i="26" s="1"/>
  <c r="R125" i="26" s="1"/>
  <c r="R42" i="22"/>
  <c r="J154" i="22"/>
  <c r="K33" i="22"/>
  <c r="K32" i="22" s="1"/>
  <c r="R155" i="22"/>
  <c r="P154" i="22"/>
  <c r="P153" i="22" s="1"/>
  <c r="P152" i="22" s="1"/>
  <c r="P151" i="22" s="1"/>
  <c r="R128" i="22"/>
  <c r="R127" i="22" s="1"/>
  <c r="O110" i="22"/>
  <c r="O109" i="22" s="1"/>
  <c r="O108" i="22" s="1"/>
  <c r="O107" i="22" s="1"/>
  <c r="Q33" i="22"/>
  <c r="Q32" i="22" s="1"/>
  <c r="P91" i="22"/>
  <c r="P90" i="22" s="1"/>
  <c r="P89" i="22" s="1"/>
  <c r="L154" i="22"/>
  <c r="L153" i="22" s="1"/>
  <c r="L152" i="22" s="1"/>
  <c r="L151" i="22" s="1"/>
  <c r="Q154" i="22"/>
  <c r="Q153" i="22" s="1"/>
  <c r="Q152" i="22" s="1"/>
  <c r="Q151" i="22" s="1"/>
  <c r="P17" i="22"/>
  <c r="P11" i="22" s="1"/>
  <c r="P10" i="22" s="1"/>
  <c r="P9" i="22" s="1"/>
  <c r="L17" i="22"/>
  <c r="L11" i="22" s="1"/>
  <c r="L10" i="22" s="1"/>
  <c r="L9" i="22" s="1"/>
  <c r="R63" i="22"/>
  <c r="R115" i="22"/>
  <c r="R145" i="22"/>
  <c r="R159" i="22"/>
  <c r="J73" i="22"/>
  <c r="J72" i="22" s="1"/>
  <c r="J71" i="22" s="1"/>
  <c r="R75" i="22"/>
  <c r="R74" i="22" s="1"/>
  <c r="K91" i="25"/>
  <c r="K90" i="25" s="1"/>
  <c r="K89" i="25" s="1"/>
  <c r="J33" i="25"/>
  <c r="J32" i="25" s="1"/>
  <c r="R58" i="25"/>
  <c r="R57" i="25" s="1"/>
  <c r="Q73" i="25"/>
  <c r="Q72" i="25" s="1"/>
  <c r="Q71" i="25" s="1"/>
  <c r="R93" i="25"/>
  <c r="R92" i="25" s="1"/>
  <c r="N132" i="25"/>
  <c r="N126" i="25" s="1"/>
  <c r="N125" i="25" s="1"/>
  <c r="N124" i="25" s="1"/>
  <c r="P132" i="25"/>
  <c r="P126" i="25" s="1"/>
  <c r="P125" i="25" s="1"/>
  <c r="P124" i="25" s="1"/>
  <c r="K17" i="25"/>
  <c r="K11" i="25" s="1"/>
  <c r="K10" i="25" s="1"/>
  <c r="K9" i="25" s="1"/>
  <c r="O110" i="25"/>
  <c r="O109" i="25" s="1"/>
  <c r="O108" i="25" s="1"/>
  <c r="O107" i="25" s="1"/>
  <c r="L62" i="25"/>
  <c r="L51" i="25" s="1"/>
  <c r="J132" i="25"/>
  <c r="J126" i="25" s="1"/>
  <c r="J125" i="25" s="1"/>
  <c r="J124" i="25" s="1"/>
  <c r="L132" i="25"/>
  <c r="L126" i="25" s="1"/>
  <c r="L125" i="25" s="1"/>
  <c r="L124" i="25" s="1"/>
  <c r="O132" i="25"/>
  <c r="O126" i="25" s="1"/>
  <c r="O125" i="25" s="1"/>
  <c r="O124" i="25" s="1"/>
  <c r="Q132" i="25"/>
  <c r="Q126" i="25" s="1"/>
  <c r="Q125" i="25" s="1"/>
  <c r="Q124" i="25" s="1"/>
  <c r="R145" i="25"/>
  <c r="R22" i="25"/>
  <c r="Q33" i="25"/>
  <c r="Q32" i="25" s="1"/>
  <c r="M62" i="25"/>
  <c r="M51" i="25" s="1"/>
  <c r="N110" i="25"/>
  <c r="N109" i="25" s="1"/>
  <c r="N108" i="25" s="1"/>
  <c r="N107" i="25" s="1"/>
  <c r="K132" i="25"/>
  <c r="K126" i="25" s="1"/>
  <c r="K125" i="25" s="1"/>
  <c r="K124" i="25" s="1"/>
  <c r="M132" i="25"/>
  <c r="M126" i="25" s="1"/>
  <c r="M125" i="25" s="1"/>
  <c r="M124" i="25" s="1"/>
  <c r="O91" i="25"/>
  <c r="O90" i="25" s="1"/>
  <c r="O89" i="25" s="1"/>
  <c r="R47" i="25"/>
  <c r="R46" i="25" s="1"/>
  <c r="O62" i="25"/>
  <c r="O51" i="25" s="1"/>
  <c r="P73" i="25"/>
  <c r="P72" i="25" s="1"/>
  <c r="P71" i="25" s="1"/>
  <c r="R111" i="25"/>
  <c r="R38" i="24"/>
  <c r="P33" i="24"/>
  <c r="P32" i="24" s="1"/>
  <c r="N132" i="24"/>
  <c r="N126" i="24" s="1"/>
  <c r="N125" i="24" s="1"/>
  <c r="N124" i="24" s="1"/>
  <c r="R145" i="24"/>
  <c r="J73" i="24"/>
  <c r="J72" i="24" s="1"/>
  <c r="J71" i="24" s="1"/>
  <c r="R128" i="24"/>
  <c r="R127" i="24" s="1"/>
  <c r="L17" i="24"/>
  <c r="L11" i="24" s="1"/>
  <c r="L10" i="24" s="1"/>
  <c r="L9" i="24" s="1"/>
  <c r="Q17" i="24"/>
  <c r="Q11" i="24" s="1"/>
  <c r="Q10" i="24" s="1"/>
  <c r="Q9" i="24" s="1"/>
  <c r="J110" i="24"/>
  <c r="J109" i="24" s="1"/>
  <c r="J108" i="24" s="1"/>
  <c r="J107" i="24" s="1"/>
  <c r="N110" i="24"/>
  <c r="N109" i="24" s="1"/>
  <c r="N108" i="24" s="1"/>
  <c r="N107" i="24" s="1"/>
  <c r="N17" i="24"/>
  <c r="N11" i="24" s="1"/>
  <c r="N10" i="24" s="1"/>
  <c r="N9" i="24" s="1"/>
  <c r="P62" i="24"/>
  <c r="P51" i="24" s="1"/>
  <c r="L62" i="24"/>
  <c r="L51" i="24" s="1"/>
  <c r="M73" i="24"/>
  <c r="M72" i="24" s="1"/>
  <c r="M71" i="24" s="1"/>
  <c r="M91" i="24"/>
  <c r="M90" i="24" s="1"/>
  <c r="M89" i="24" s="1"/>
  <c r="L110" i="24"/>
  <c r="L109" i="24" s="1"/>
  <c r="L108" i="24" s="1"/>
  <c r="L107" i="24" s="1"/>
  <c r="R18" i="24"/>
  <c r="Q62" i="24"/>
  <c r="Q51" i="24" s="1"/>
  <c r="M62" i="24"/>
  <c r="M51" i="24" s="1"/>
  <c r="R13" i="25"/>
  <c r="R12" i="25" s="1"/>
  <c r="O17" i="25"/>
  <c r="O11" i="25" s="1"/>
  <c r="O10" i="25" s="1"/>
  <c r="O9" i="25" s="1"/>
  <c r="J17" i="25"/>
  <c r="J11" i="25" s="1"/>
  <c r="J10" i="25" s="1"/>
  <c r="J9" i="25" s="1"/>
  <c r="N17" i="25"/>
  <c r="N11" i="25" s="1"/>
  <c r="N10" i="25" s="1"/>
  <c r="N9" i="25" s="1"/>
  <c r="Q17" i="25"/>
  <c r="Q11" i="25" s="1"/>
  <c r="Q10" i="25" s="1"/>
  <c r="Q9" i="25" s="1"/>
  <c r="R172" i="25"/>
  <c r="R171" i="25" s="1"/>
  <c r="K154" i="25"/>
  <c r="K153" i="25" s="1"/>
  <c r="K152" i="25" s="1"/>
  <c r="K151" i="25" s="1"/>
  <c r="L154" i="25"/>
  <c r="L153" i="25" s="1"/>
  <c r="L152" i="25" s="1"/>
  <c r="L151" i="25" s="1"/>
  <c r="Q154" i="25"/>
  <c r="Q153" i="25" s="1"/>
  <c r="Q152" i="25" s="1"/>
  <c r="Q151" i="25" s="1"/>
  <c r="R167" i="25"/>
  <c r="M154" i="25"/>
  <c r="M153" i="25" s="1"/>
  <c r="M152" i="25" s="1"/>
  <c r="M151" i="25" s="1"/>
  <c r="J154" i="25"/>
  <c r="J153" i="25" s="1"/>
  <c r="J152" i="25" s="1"/>
  <c r="J151" i="25" s="1"/>
  <c r="R159" i="25"/>
  <c r="R63" i="26"/>
  <c r="R52" i="26" s="1"/>
  <c r="P32" i="26"/>
  <c r="P31" i="26" s="1"/>
  <c r="P8" i="26" s="1"/>
  <c r="R34" i="26"/>
  <c r="R33" i="26" s="1"/>
  <c r="R92" i="26"/>
  <c r="R91" i="26" s="1"/>
  <c r="R90" i="26" s="1"/>
  <c r="Q32" i="26"/>
  <c r="Q31" i="26" s="1"/>
  <c r="Q8" i="26" s="1"/>
  <c r="I273" i="26" s="1"/>
  <c r="R179" i="26"/>
  <c r="R178" i="26" s="1"/>
  <c r="R177" i="26" s="1"/>
  <c r="R111" i="26"/>
  <c r="R110" i="26" s="1"/>
  <c r="R109" i="26" s="1"/>
  <c r="R108" i="26" s="1"/>
  <c r="K32" i="26"/>
  <c r="K31" i="26" s="1"/>
  <c r="K8" i="26" s="1"/>
  <c r="I269" i="26" s="1"/>
  <c r="J32" i="26"/>
  <c r="J31" i="26" s="1"/>
  <c r="J8" i="26" s="1"/>
  <c r="N91" i="25"/>
  <c r="N90" i="25" s="1"/>
  <c r="N89" i="25" s="1"/>
  <c r="J91" i="25"/>
  <c r="J90" i="25" s="1"/>
  <c r="J89" i="25" s="1"/>
  <c r="P154" i="25"/>
  <c r="P153" i="25" s="1"/>
  <c r="P152" i="25" s="1"/>
  <c r="P151" i="25" s="1"/>
  <c r="R163" i="25"/>
  <c r="N184" i="25"/>
  <c r="N178" i="25" s="1"/>
  <c r="N177" i="25" s="1"/>
  <c r="N176" i="25" s="1"/>
  <c r="M17" i="25"/>
  <c r="M11" i="25" s="1"/>
  <c r="M10" i="25" s="1"/>
  <c r="M9" i="25" s="1"/>
  <c r="Q91" i="25"/>
  <c r="Q90" i="25" s="1"/>
  <c r="Q89" i="25" s="1"/>
  <c r="P62" i="25"/>
  <c r="P51" i="25" s="1"/>
  <c r="M73" i="25"/>
  <c r="M72" i="25" s="1"/>
  <c r="M71" i="25" s="1"/>
  <c r="L110" i="25"/>
  <c r="L109" i="25" s="1"/>
  <c r="L108" i="25" s="1"/>
  <c r="L107" i="25" s="1"/>
  <c r="R139" i="25"/>
  <c r="M33" i="25"/>
  <c r="M32" i="25" s="1"/>
  <c r="R82" i="25"/>
  <c r="R81" i="25" s="1"/>
  <c r="R115" i="25"/>
  <c r="R155" i="25"/>
  <c r="L91" i="24"/>
  <c r="L90" i="24" s="1"/>
  <c r="L89" i="24" s="1"/>
  <c r="P91" i="24"/>
  <c r="P90" i="24" s="1"/>
  <c r="P89" i="24" s="1"/>
  <c r="R172" i="24"/>
  <c r="R171" i="24" s="1"/>
  <c r="O154" i="24"/>
  <c r="O153" i="24" s="1"/>
  <c r="O152" i="24" s="1"/>
  <c r="O151" i="24" s="1"/>
  <c r="R42" i="24"/>
  <c r="K91" i="24"/>
  <c r="K90" i="24" s="1"/>
  <c r="K89" i="24" s="1"/>
  <c r="Q132" i="24"/>
  <c r="Q126" i="24" s="1"/>
  <c r="Q125" i="24" s="1"/>
  <c r="Q124" i="24" s="1"/>
  <c r="R58" i="24"/>
  <c r="R57" i="24" s="1"/>
  <c r="K73" i="24"/>
  <c r="K72" i="24" s="1"/>
  <c r="K71" i="24" s="1"/>
  <c r="K132" i="24"/>
  <c r="K126" i="24" s="1"/>
  <c r="K125" i="24" s="1"/>
  <c r="K124" i="24" s="1"/>
  <c r="R155" i="24"/>
  <c r="O73" i="24"/>
  <c r="O72" i="24" s="1"/>
  <c r="O71" i="24" s="1"/>
  <c r="J33" i="24"/>
  <c r="J32" i="24" s="1"/>
  <c r="N91" i="24"/>
  <c r="N90" i="24" s="1"/>
  <c r="N89" i="24" s="1"/>
  <c r="O110" i="24"/>
  <c r="O109" i="24" s="1"/>
  <c r="O108" i="24" s="1"/>
  <c r="O107" i="24" s="1"/>
  <c r="L132" i="24"/>
  <c r="L126" i="24" s="1"/>
  <c r="L125" i="24" s="1"/>
  <c r="L124" i="24" s="1"/>
  <c r="O132" i="24"/>
  <c r="O126" i="24" s="1"/>
  <c r="O125" i="24" s="1"/>
  <c r="O124" i="24" s="1"/>
  <c r="K17" i="24"/>
  <c r="K11" i="24" s="1"/>
  <c r="K10" i="24" s="1"/>
  <c r="K9" i="24" s="1"/>
  <c r="R98" i="24"/>
  <c r="R97" i="24" s="1"/>
  <c r="R34" i="24"/>
  <c r="R75" i="24"/>
  <c r="R74" i="24" s="1"/>
  <c r="R26" i="24"/>
  <c r="K33" i="24"/>
  <c r="K32" i="24" s="1"/>
  <c r="O33" i="24"/>
  <c r="O32" i="24" s="1"/>
  <c r="R67" i="24"/>
  <c r="O91" i="24"/>
  <c r="O90" i="24" s="1"/>
  <c r="O89" i="24" s="1"/>
  <c r="M132" i="24"/>
  <c r="M126" i="24" s="1"/>
  <c r="M125" i="24" s="1"/>
  <c r="M124" i="24" s="1"/>
  <c r="P132" i="24"/>
  <c r="P126" i="24" s="1"/>
  <c r="P125" i="24" s="1"/>
  <c r="P124" i="24" s="1"/>
  <c r="Q154" i="24"/>
  <c r="Q153" i="24" s="1"/>
  <c r="Q152" i="24" s="1"/>
  <c r="Q151" i="24" s="1"/>
  <c r="N33" i="24"/>
  <c r="N32" i="24" s="1"/>
  <c r="L33" i="24"/>
  <c r="L32" i="24" s="1"/>
  <c r="J91" i="24"/>
  <c r="J90" i="24" s="1"/>
  <c r="J89" i="24" s="1"/>
  <c r="R115" i="24"/>
  <c r="M154" i="24"/>
  <c r="M153" i="24" s="1"/>
  <c r="M152" i="24" s="1"/>
  <c r="M151" i="24" s="1"/>
  <c r="J154" i="24"/>
  <c r="J153" i="24" s="1"/>
  <c r="J152" i="24" s="1"/>
  <c r="J151" i="24" s="1"/>
  <c r="R190" i="24"/>
  <c r="R8" i="24" s="1"/>
  <c r="R13" i="24"/>
  <c r="R12" i="24" s="1"/>
  <c r="R53" i="24"/>
  <c r="R52" i="24" s="1"/>
  <c r="Q91" i="24"/>
  <c r="Q90" i="24" s="1"/>
  <c r="Q89" i="24" s="1"/>
  <c r="K154" i="24"/>
  <c r="K153" i="24" s="1"/>
  <c r="K152" i="24" s="1"/>
  <c r="K151" i="24" s="1"/>
  <c r="N73" i="24"/>
  <c r="N72" i="24" s="1"/>
  <c r="N71" i="24" s="1"/>
  <c r="R82" i="24"/>
  <c r="R81" i="24" s="1"/>
  <c r="R93" i="24"/>
  <c r="R92" i="24" s="1"/>
  <c r="R133" i="24"/>
  <c r="O91" i="23"/>
  <c r="O90" i="23" s="1"/>
  <c r="O89" i="23" s="1"/>
  <c r="N91" i="23"/>
  <c r="N90" i="23" s="1"/>
  <c r="N89" i="23" s="1"/>
  <c r="P33" i="23"/>
  <c r="P32" i="23" s="1"/>
  <c r="K33" i="23"/>
  <c r="K32" i="23" s="1"/>
  <c r="Q62" i="23"/>
  <c r="Q51" i="23" s="1"/>
  <c r="N62" i="23"/>
  <c r="N51" i="23" s="1"/>
  <c r="L132" i="23"/>
  <c r="L126" i="23" s="1"/>
  <c r="L125" i="23" s="1"/>
  <c r="L124" i="23" s="1"/>
  <c r="O132" i="23"/>
  <c r="O126" i="23" s="1"/>
  <c r="O125" i="23" s="1"/>
  <c r="O124" i="23" s="1"/>
  <c r="M154" i="23"/>
  <c r="M153" i="23" s="1"/>
  <c r="M152" i="23" s="1"/>
  <c r="M151" i="23" s="1"/>
  <c r="R63" i="23"/>
  <c r="L51" i="23"/>
  <c r="R75" i="23"/>
  <c r="R74" i="23" s="1"/>
  <c r="R98" i="23"/>
  <c r="R97" i="23" s="1"/>
  <c r="P11" i="23"/>
  <c r="P10" i="23" s="1"/>
  <c r="P9" i="23" s="1"/>
  <c r="L73" i="23"/>
  <c r="L72" i="23" s="1"/>
  <c r="L71" i="23" s="1"/>
  <c r="Q73" i="23"/>
  <c r="Q72" i="23" s="1"/>
  <c r="Q71" i="23" s="1"/>
  <c r="M91" i="23"/>
  <c r="M90" i="23" s="1"/>
  <c r="M89" i="23" s="1"/>
  <c r="N32" i="23"/>
  <c r="N31" i="23" s="1"/>
  <c r="N30" i="23" s="1"/>
  <c r="R34" i="23"/>
  <c r="Q33" i="23"/>
  <c r="Q32" i="23" s="1"/>
  <c r="R58" i="23"/>
  <c r="R57" i="23" s="1"/>
  <c r="R133" i="23"/>
  <c r="R26" i="23"/>
  <c r="M62" i="23"/>
  <c r="M51" i="23" s="1"/>
  <c r="K132" i="23"/>
  <c r="K126" i="23" s="1"/>
  <c r="K125" i="23" s="1"/>
  <c r="K124" i="23" s="1"/>
  <c r="N132" i="23"/>
  <c r="N126" i="23" s="1"/>
  <c r="N125" i="23" s="1"/>
  <c r="N124" i="23" s="1"/>
  <c r="R155" i="23"/>
  <c r="P154" i="23"/>
  <c r="P153" i="23" s="1"/>
  <c r="P152" i="23" s="1"/>
  <c r="P151" i="23" s="1"/>
  <c r="R189" i="23"/>
  <c r="L154" i="23"/>
  <c r="L153" i="23" s="1"/>
  <c r="L152" i="23" s="1"/>
  <c r="L151" i="23" s="1"/>
  <c r="J51" i="23"/>
  <c r="J91" i="23"/>
  <c r="J90" i="23" s="1"/>
  <c r="J89" i="23" s="1"/>
  <c r="O11" i="23"/>
  <c r="O10" i="23" s="1"/>
  <c r="O9" i="23" s="1"/>
  <c r="Q154" i="23"/>
  <c r="Q153" i="23" s="1"/>
  <c r="Q152" i="23" s="1"/>
  <c r="Q151" i="23" s="1"/>
  <c r="M132" i="23"/>
  <c r="M126" i="23" s="1"/>
  <c r="M125" i="23" s="1"/>
  <c r="M124" i="23" s="1"/>
  <c r="M33" i="23"/>
  <c r="M32" i="23" s="1"/>
  <c r="K91" i="23"/>
  <c r="K90" i="23" s="1"/>
  <c r="K89" i="23" s="1"/>
  <c r="J154" i="23"/>
  <c r="J153" i="23" s="1"/>
  <c r="J152" i="23" s="1"/>
  <c r="J151" i="23" s="1"/>
  <c r="P132" i="23"/>
  <c r="P126" i="23" s="1"/>
  <c r="P125" i="23" s="1"/>
  <c r="P124" i="23" s="1"/>
  <c r="K154" i="23"/>
  <c r="K153" i="23" s="1"/>
  <c r="K152" i="23" s="1"/>
  <c r="K151" i="23" s="1"/>
  <c r="P62" i="23"/>
  <c r="P51" i="23" s="1"/>
  <c r="Q132" i="23"/>
  <c r="Q126" i="23" s="1"/>
  <c r="Q125" i="23" s="1"/>
  <c r="Q124" i="23" s="1"/>
  <c r="R172" i="23"/>
  <c r="R171" i="23" s="1"/>
  <c r="R82" i="23"/>
  <c r="R81" i="23" s="1"/>
  <c r="R139" i="23"/>
  <c r="R115" i="23"/>
  <c r="J132" i="23"/>
  <c r="J126" i="23" s="1"/>
  <c r="J125" i="23" s="1"/>
  <c r="J124" i="23" s="1"/>
  <c r="R163" i="23"/>
  <c r="K91" i="22"/>
  <c r="K90" i="22" s="1"/>
  <c r="K89" i="22" s="1"/>
  <c r="J153" i="22"/>
  <c r="J152" i="22" s="1"/>
  <c r="J151" i="22" s="1"/>
  <c r="N91" i="22"/>
  <c r="N90" i="22" s="1"/>
  <c r="N89" i="22" s="1"/>
  <c r="Q91" i="22"/>
  <c r="Q90" i="22" s="1"/>
  <c r="Q89" i="22" s="1"/>
  <c r="R189" i="22"/>
  <c r="R93" i="22"/>
  <c r="R92" i="22" s="1"/>
  <c r="N154" i="22"/>
  <c r="N153" i="22" s="1"/>
  <c r="N152" i="22" s="1"/>
  <c r="N151" i="22" s="1"/>
  <c r="O33" i="22"/>
  <c r="O32" i="22" s="1"/>
  <c r="M91" i="22"/>
  <c r="M90" i="22" s="1"/>
  <c r="M89" i="22" s="1"/>
  <c r="Q110" i="22"/>
  <c r="Q109" i="22" s="1"/>
  <c r="Q108" i="22" s="1"/>
  <c r="Q107" i="22" s="1"/>
  <c r="R120" i="22"/>
  <c r="R119" i="22" s="1"/>
  <c r="L132" i="22"/>
  <c r="L126" i="22" s="1"/>
  <c r="L125" i="22" s="1"/>
  <c r="L124" i="22" s="1"/>
  <c r="R133" i="22"/>
  <c r="P178" i="22"/>
  <c r="P177" i="22" s="1"/>
  <c r="P176" i="22" s="1"/>
  <c r="J184" i="22"/>
  <c r="J178" i="22" s="1"/>
  <c r="J177" i="22" s="1"/>
  <c r="J176" i="22" s="1"/>
  <c r="R67" i="22"/>
  <c r="N51" i="22"/>
  <c r="R82" i="22"/>
  <c r="R81" i="22" s="1"/>
  <c r="O62" i="22"/>
  <c r="O51" i="22" s="1"/>
  <c r="M132" i="22"/>
  <c r="M126" i="22" s="1"/>
  <c r="M125" i="22" s="1"/>
  <c r="M124" i="22" s="1"/>
  <c r="P132" i="22"/>
  <c r="P126" i="22" s="1"/>
  <c r="P125" i="22" s="1"/>
  <c r="P124" i="22" s="1"/>
  <c r="M154" i="22"/>
  <c r="M153" i="22" s="1"/>
  <c r="M152" i="22" s="1"/>
  <c r="M151" i="22" s="1"/>
  <c r="R47" i="22"/>
  <c r="R46" i="22" s="1"/>
  <c r="K62" i="22"/>
  <c r="K51" i="22" s="1"/>
  <c r="O91" i="22"/>
  <c r="O90" i="22" s="1"/>
  <c r="O89" i="22" s="1"/>
  <c r="N132" i="22"/>
  <c r="N126" i="22" s="1"/>
  <c r="N125" i="22" s="1"/>
  <c r="N124" i="22" s="1"/>
  <c r="Q132" i="22"/>
  <c r="Q126" i="22" s="1"/>
  <c r="Q125" i="22" s="1"/>
  <c r="Q124" i="22" s="1"/>
  <c r="R163" i="22"/>
  <c r="R154" i="22" s="1"/>
  <c r="R153" i="22" s="1"/>
  <c r="R152" i="22" s="1"/>
  <c r="R151" i="22" s="1"/>
  <c r="L33" i="22"/>
  <c r="L32" i="22" s="1"/>
  <c r="J62" i="22"/>
  <c r="J51" i="22" s="1"/>
  <c r="L73" i="22"/>
  <c r="L72" i="22" s="1"/>
  <c r="L71" i="22" s="1"/>
  <c r="K132" i="22"/>
  <c r="K126" i="22" s="1"/>
  <c r="K125" i="22" s="1"/>
  <c r="K124" i="22" s="1"/>
  <c r="R13" i="22"/>
  <c r="R12" i="22" s="1"/>
  <c r="O17" i="22"/>
  <c r="O11" i="22" s="1"/>
  <c r="O10" i="22" s="1"/>
  <c r="O9" i="22" s="1"/>
  <c r="J33" i="22"/>
  <c r="J32" i="22" s="1"/>
  <c r="N33" i="22"/>
  <c r="N32" i="22" s="1"/>
  <c r="N73" i="22"/>
  <c r="N72" i="22" s="1"/>
  <c r="N71" i="22" s="1"/>
  <c r="L109" i="22"/>
  <c r="L108" i="22" s="1"/>
  <c r="L107" i="22" s="1"/>
  <c r="K178" i="22"/>
  <c r="K177" i="22" s="1"/>
  <c r="K176" i="22" s="1"/>
  <c r="P33" i="22"/>
  <c r="P32" i="22" s="1"/>
  <c r="P110" i="22"/>
  <c r="P109" i="22" s="1"/>
  <c r="P108" i="22" s="1"/>
  <c r="P107" i="22" s="1"/>
  <c r="R139" i="22"/>
  <c r="P62" i="22"/>
  <c r="P51" i="22" s="1"/>
  <c r="K154" i="22"/>
  <c r="K153" i="22" s="1"/>
  <c r="K152" i="22" s="1"/>
  <c r="K151" i="22" s="1"/>
  <c r="J109" i="22"/>
  <c r="J108" i="22" s="1"/>
  <c r="J107" i="22" s="1"/>
  <c r="R111" i="22"/>
  <c r="J132" i="22"/>
  <c r="J126" i="22" s="1"/>
  <c r="J125" i="22" s="1"/>
  <c r="J124" i="22" s="1"/>
  <c r="O154" i="22"/>
  <c r="O153" i="22" s="1"/>
  <c r="O152" i="22" s="1"/>
  <c r="O151" i="22" s="1"/>
  <c r="N184" i="22"/>
  <c r="N178" i="22" s="1"/>
  <c r="N177" i="22" s="1"/>
  <c r="N176" i="22" s="1"/>
  <c r="L91" i="22"/>
  <c r="L90" i="22" s="1"/>
  <c r="L89" i="22" s="1"/>
  <c r="M17" i="22"/>
  <c r="M11" i="22" s="1"/>
  <c r="M10" i="22" s="1"/>
  <c r="M9" i="22" s="1"/>
  <c r="N11" i="22"/>
  <c r="N10" i="22" s="1"/>
  <c r="N9" i="22" s="1"/>
  <c r="R22" i="22"/>
  <c r="R17" i="22" s="1"/>
  <c r="M33" i="22"/>
  <c r="M32" i="22" s="1"/>
  <c r="O73" i="22"/>
  <c r="O72" i="22" s="1"/>
  <c r="O71" i="22" s="1"/>
  <c r="J91" i="22"/>
  <c r="J90" i="22" s="1"/>
  <c r="J89" i="22" s="1"/>
  <c r="R38" i="22"/>
  <c r="R33" i="22" s="1"/>
  <c r="P73" i="22"/>
  <c r="P72" i="22" s="1"/>
  <c r="P71" i="22" s="1"/>
  <c r="R17" i="23" l="1"/>
  <c r="I272" i="26"/>
  <c r="R184" i="25"/>
  <c r="R178" i="25" s="1"/>
  <c r="R177" i="25" s="1"/>
  <c r="R176" i="25" s="1"/>
  <c r="I268" i="26"/>
  <c r="R62" i="25"/>
  <c r="R51" i="25" s="1"/>
  <c r="R110" i="23"/>
  <c r="R109" i="23" s="1"/>
  <c r="R108" i="23" s="1"/>
  <c r="R107" i="23" s="1"/>
  <c r="M31" i="22"/>
  <c r="M30" i="22" s="1"/>
  <c r="N31" i="22"/>
  <c r="N30" i="22" s="1"/>
  <c r="L31" i="22"/>
  <c r="L30" i="22" s="1"/>
  <c r="R11" i="23"/>
  <c r="R10" i="23" s="1"/>
  <c r="R9" i="23" s="1"/>
  <c r="Q31" i="24"/>
  <c r="Q30" i="24" s="1"/>
  <c r="M31" i="24"/>
  <c r="M30" i="24" s="1"/>
  <c r="R154" i="24"/>
  <c r="R153" i="24" s="1"/>
  <c r="R152" i="24" s="1"/>
  <c r="R151" i="24" s="1"/>
  <c r="N31" i="25"/>
  <c r="N30" i="25" s="1"/>
  <c r="R17" i="25"/>
  <c r="R11" i="25" s="1"/>
  <c r="R10" i="25" s="1"/>
  <c r="R9" i="25" s="1"/>
  <c r="R33" i="25"/>
  <c r="R32" i="25" s="1"/>
  <c r="R91" i="25"/>
  <c r="R90" i="25" s="1"/>
  <c r="R89" i="25" s="1"/>
  <c r="R73" i="25"/>
  <c r="R72" i="25" s="1"/>
  <c r="R71" i="25" s="1"/>
  <c r="R132" i="25"/>
  <c r="R126" i="25" s="1"/>
  <c r="R125" i="25" s="1"/>
  <c r="R124" i="25" s="1"/>
  <c r="L31" i="25"/>
  <c r="L30" i="25" s="1"/>
  <c r="O31" i="25"/>
  <c r="O30" i="25" s="1"/>
  <c r="J31" i="25"/>
  <c r="J30" i="25" s="1"/>
  <c r="Q31" i="25"/>
  <c r="Q30" i="25" s="1"/>
  <c r="R110" i="25"/>
  <c r="R109" i="25" s="1"/>
  <c r="R108" i="25" s="1"/>
  <c r="R107" i="25" s="1"/>
  <c r="K31" i="25"/>
  <c r="K30" i="25" s="1"/>
  <c r="P31" i="25"/>
  <c r="P30" i="25" s="1"/>
  <c r="Q31" i="22"/>
  <c r="Q30" i="22" s="1"/>
  <c r="R32" i="26"/>
  <c r="R31" i="26" s="1"/>
  <c r="R8" i="26" s="1"/>
  <c r="R132" i="23"/>
  <c r="R126" i="23" s="1"/>
  <c r="R125" i="23" s="1"/>
  <c r="R124" i="23" s="1"/>
  <c r="L31" i="23"/>
  <c r="L30" i="23" s="1"/>
  <c r="R91" i="23"/>
  <c r="R90" i="23" s="1"/>
  <c r="R89" i="23" s="1"/>
  <c r="R33" i="23"/>
  <c r="R32" i="23" s="1"/>
  <c r="R62" i="22"/>
  <c r="R51" i="22" s="1"/>
  <c r="R91" i="22"/>
  <c r="R90" i="22" s="1"/>
  <c r="R89" i="22" s="1"/>
  <c r="R184" i="22"/>
  <c r="R178" i="22" s="1"/>
  <c r="R177" i="22" s="1"/>
  <c r="R176" i="22" s="1"/>
  <c r="R132" i="24"/>
  <c r="R126" i="24" s="1"/>
  <c r="R125" i="24" s="1"/>
  <c r="R124" i="24" s="1"/>
  <c r="K31" i="24"/>
  <c r="K30" i="24" s="1"/>
  <c r="R17" i="24"/>
  <c r="R11" i="24" s="1"/>
  <c r="R10" i="24" s="1"/>
  <c r="R9" i="24" s="1"/>
  <c r="R62" i="24"/>
  <c r="R51" i="24" s="1"/>
  <c r="R33" i="24"/>
  <c r="R32" i="24" s="1"/>
  <c r="R91" i="24"/>
  <c r="R90" i="24" s="1"/>
  <c r="R89" i="24" s="1"/>
  <c r="O31" i="24"/>
  <c r="O30" i="24" s="1"/>
  <c r="P31" i="24"/>
  <c r="P30" i="24" s="1"/>
  <c r="R110" i="24"/>
  <c r="R109" i="24" s="1"/>
  <c r="R108" i="24" s="1"/>
  <c r="R107" i="24" s="1"/>
  <c r="K31" i="23"/>
  <c r="K30" i="23" s="1"/>
  <c r="O31" i="23"/>
  <c r="O30" i="23" s="1"/>
  <c r="R154" i="23"/>
  <c r="R153" i="23" s="1"/>
  <c r="R152" i="23" s="1"/>
  <c r="R151" i="23" s="1"/>
  <c r="R62" i="23"/>
  <c r="R51" i="23" s="1"/>
  <c r="R184" i="23"/>
  <c r="R178" i="23" s="1"/>
  <c r="R177" i="23" s="1"/>
  <c r="R176" i="23" s="1"/>
  <c r="P31" i="23"/>
  <c r="P30" i="23" s="1"/>
  <c r="R73" i="23"/>
  <c r="R72" i="23" s="1"/>
  <c r="R71" i="23" s="1"/>
  <c r="K31" i="22"/>
  <c r="K30" i="22" s="1"/>
  <c r="R73" i="22"/>
  <c r="R72" i="22" s="1"/>
  <c r="R71" i="22" s="1"/>
  <c r="O31" i="22"/>
  <c r="O30" i="22" s="1"/>
  <c r="R110" i="22"/>
  <c r="R109" i="22" s="1"/>
  <c r="R108" i="22" s="1"/>
  <c r="R107" i="22" s="1"/>
  <c r="R11" i="22"/>
  <c r="R10" i="22" s="1"/>
  <c r="R9" i="22" s="1"/>
  <c r="J31" i="22"/>
  <c r="J30" i="22" s="1"/>
  <c r="M31" i="25"/>
  <c r="M30" i="25" s="1"/>
  <c r="N31" i="24"/>
  <c r="N30" i="24" s="1"/>
  <c r="R154" i="25"/>
  <c r="R153" i="25" s="1"/>
  <c r="R152" i="25" s="1"/>
  <c r="R151" i="25" s="1"/>
  <c r="R73" i="24"/>
  <c r="R72" i="24" s="1"/>
  <c r="R71" i="24" s="1"/>
  <c r="J31" i="24"/>
  <c r="J30" i="24" s="1"/>
  <c r="L31" i="24"/>
  <c r="L30" i="24" s="1"/>
  <c r="Q31" i="23"/>
  <c r="Q30" i="23" s="1"/>
  <c r="M31" i="23"/>
  <c r="M30" i="23" s="1"/>
  <c r="J31" i="23"/>
  <c r="J30" i="23" s="1"/>
  <c r="R32" i="22"/>
  <c r="R132" i="22"/>
  <c r="R126" i="22" s="1"/>
  <c r="R125" i="22" s="1"/>
  <c r="R124" i="22" s="1"/>
  <c r="P31" i="22"/>
  <c r="P30" i="22" s="1"/>
  <c r="R31" i="24" l="1"/>
  <c r="R30" i="24" s="1"/>
  <c r="R31" i="25"/>
  <c r="R30" i="25" s="1"/>
  <c r="R31" i="22"/>
  <c r="R30" i="22" s="1"/>
  <c r="R31" i="23"/>
  <c r="R30" i="23" s="1"/>
  <c r="R257" i="20" l="1"/>
  <c r="R228" i="20"/>
  <c r="R227" i="20"/>
  <c r="R226" i="20"/>
  <c r="Q225" i="20"/>
  <c r="P225" i="20"/>
  <c r="O225" i="20"/>
  <c r="N225" i="20"/>
  <c r="M225" i="20"/>
  <c r="L225" i="20"/>
  <c r="K225" i="20"/>
  <c r="J225" i="20"/>
  <c r="R224" i="20"/>
  <c r="R223" i="20"/>
  <c r="R222" i="20"/>
  <c r="R218" i="20"/>
  <c r="R217" i="20"/>
  <c r="R216" i="20"/>
  <c r="R209" i="20"/>
  <c r="R208" i="20"/>
  <c r="R207" i="20"/>
  <c r="Q206" i="20"/>
  <c r="Q205" i="20" s="1"/>
  <c r="P206" i="20"/>
  <c r="P205" i="20" s="1"/>
  <c r="O206" i="20"/>
  <c r="O205" i="20" s="1"/>
  <c r="N206" i="20"/>
  <c r="N205" i="20" s="1"/>
  <c r="M206" i="20"/>
  <c r="M205" i="20" s="1"/>
  <c r="L206" i="20"/>
  <c r="L205" i="20" s="1"/>
  <c r="K206" i="20"/>
  <c r="K205" i="20" s="1"/>
  <c r="J206" i="20"/>
  <c r="J205" i="20" s="1"/>
  <c r="R204" i="20"/>
  <c r="R203" i="20"/>
  <c r="R202" i="20"/>
  <c r="Q201" i="20"/>
  <c r="P201" i="20"/>
  <c r="O201" i="20"/>
  <c r="N201" i="20"/>
  <c r="M201" i="20"/>
  <c r="L201" i="20"/>
  <c r="K201" i="20"/>
  <c r="J201" i="20"/>
  <c r="R200" i="20"/>
  <c r="R199" i="20"/>
  <c r="R198" i="20"/>
  <c r="Q197" i="20"/>
  <c r="P197" i="20"/>
  <c r="O197" i="20"/>
  <c r="N197" i="20"/>
  <c r="M197" i="20"/>
  <c r="L197" i="20"/>
  <c r="K197" i="20"/>
  <c r="J197" i="20"/>
  <c r="R196" i="20"/>
  <c r="R195" i="20"/>
  <c r="R194" i="20"/>
  <c r="Q193" i="20"/>
  <c r="P193" i="20"/>
  <c r="O193" i="20"/>
  <c r="N193" i="20"/>
  <c r="M193" i="20"/>
  <c r="L193" i="20"/>
  <c r="K193" i="20"/>
  <c r="J193" i="20"/>
  <c r="R192" i="20"/>
  <c r="R191" i="20"/>
  <c r="R190" i="20"/>
  <c r="R182" i="20"/>
  <c r="R181" i="20"/>
  <c r="R180" i="20"/>
  <c r="R179" i="20"/>
  <c r="R178" i="20"/>
  <c r="Q177" i="20"/>
  <c r="P177" i="20"/>
  <c r="O177" i="20"/>
  <c r="N177" i="20"/>
  <c r="M177" i="20"/>
  <c r="L177" i="20"/>
  <c r="K177" i="20"/>
  <c r="J177" i="20"/>
  <c r="R176" i="20"/>
  <c r="R175" i="20"/>
  <c r="R174" i="20"/>
  <c r="R173" i="20"/>
  <c r="R172" i="20"/>
  <c r="R130" i="20"/>
  <c r="R129" i="20"/>
  <c r="R128" i="20"/>
  <c r="Q127" i="20"/>
  <c r="Q126" i="20" s="1"/>
  <c r="P127" i="20"/>
  <c r="P126" i="20" s="1"/>
  <c r="O127" i="20"/>
  <c r="O126" i="20" s="1"/>
  <c r="N127" i="20"/>
  <c r="N126" i="20" s="1"/>
  <c r="M127" i="20"/>
  <c r="M126" i="20" s="1"/>
  <c r="L127" i="20"/>
  <c r="L126" i="20" s="1"/>
  <c r="K127" i="20"/>
  <c r="K126" i="20" s="1"/>
  <c r="J127" i="20"/>
  <c r="J126" i="20" s="1"/>
  <c r="R125" i="20"/>
  <c r="R124" i="20"/>
  <c r="R123" i="20"/>
  <c r="Q122" i="20"/>
  <c r="P122" i="20"/>
  <c r="O122" i="20"/>
  <c r="N122" i="20"/>
  <c r="M122" i="20"/>
  <c r="L122" i="20"/>
  <c r="K122" i="20"/>
  <c r="J122" i="20"/>
  <c r="R121" i="20"/>
  <c r="R120" i="20"/>
  <c r="R119" i="20"/>
  <c r="Q118" i="20"/>
  <c r="P118" i="20"/>
  <c r="O118" i="20"/>
  <c r="N118" i="20"/>
  <c r="M118" i="20"/>
  <c r="L118" i="20"/>
  <c r="K118" i="20"/>
  <c r="J118" i="20"/>
  <c r="R113" i="20"/>
  <c r="R112" i="20"/>
  <c r="R111" i="20"/>
  <c r="Q110" i="20"/>
  <c r="Q109" i="20" s="1"/>
  <c r="P110" i="20"/>
  <c r="P109" i="20" s="1"/>
  <c r="O110" i="20"/>
  <c r="O109" i="20" s="1"/>
  <c r="N110" i="20"/>
  <c r="N109" i="20" s="1"/>
  <c r="M110" i="20"/>
  <c r="M109" i="20" s="1"/>
  <c r="L110" i="20"/>
  <c r="L109" i="20" s="1"/>
  <c r="K110" i="20"/>
  <c r="K109" i="20" s="1"/>
  <c r="J110" i="20"/>
  <c r="J109" i="20" s="1"/>
  <c r="R108" i="20"/>
  <c r="R107" i="20"/>
  <c r="R106" i="20"/>
  <c r="Q105" i="20"/>
  <c r="Q104" i="20" s="1"/>
  <c r="P105" i="20"/>
  <c r="P104" i="20" s="1"/>
  <c r="O105" i="20"/>
  <c r="O104" i="20" s="1"/>
  <c r="N105" i="20"/>
  <c r="N104" i="20" s="1"/>
  <c r="M105" i="20"/>
  <c r="M104" i="20" s="1"/>
  <c r="L105" i="20"/>
  <c r="L104" i="20" s="1"/>
  <c r="K105" i="20"/>
  <c r="K104" i="20" s="1"/>
  <c r="J105" i="20"/>
  <c r="J104" i="20" s="1"/>
  <c r="R103" i="20"/>
  <c r="R102" i="20"/>
  <c r="R101" i="20"/>
  <c r="Q100" i="20"/>
  <c r="Q99" i="20" s="1"/>
  <c r="P100" i="20"/>
  <c r="P99" i="20" s="1"/>
  <c r="O100" i="20"/>
  <c r="O99" i="20" s="1"/>
  <c r="N100" i="20"/>
  <c r="N99" i="20" s="1"/>
  <c r="M100" i="20"/>
  <c r="M99" i="20" s="1"/>
  <c r="L100" i="20"/>
  <c r="L99" i="20" s="1"/>
  <c r="K100" i="20"/>
  <c r="K99" i="20" s="1"/>
  <c r="J100" i="20"/>
  <c r="J99" i="20" s="1"/>
  <c r="R95" i="20"/>
  <c r="R94" i="20"/>
  <c r="R93" i="20"/>
  <c r="R92" i="20"/>
  <c r="R91" i="20"/>
  <c r="R90" i="20"/>
  <c r="Q89" i="20"/>
  <c r="Q88" i="20" s="1"/>
  <c r="P89" i="20"/>
  <c r="P88" i="20" s="1"/>
  <c r="O89" i="20"/>
  <c r="O88" i="20" s="1"/>
  <c r="N89" i="20"/>
  <c r="N88" i="20" s="1"/>
  <c r="M89" i="20"/>
  <c r="M88" i="20" s="1"/>
  <c r="L89" i="20"/>
  <c r="L88" i="20" s="1"/>
  <c r="K89" i="20"/>
  <c r="K88" i="20" s="1"/>
  <c r="J89" i="20"/>
  <c r="J88" i="20" s="1"/>
  <c r="R87" i="20"/>
  <c r="R86" i="20"/>
  <c r="R85" i="20"/>
  <c r="R84" i="20"/>
  <c r="R83" i="20"/>
  <c r="Q82" i="20"/>
  <c r="Q81" i="20" s="1"/>
  <c r="P82" i="20"/>
  <c r="P81" i="20" s="1"/>
  <c r="O82" i="20"/>
  <c r="O81" i="20" s="1"/>
  <c r="N82" i="20"/>
  <c r="N81" i="20" s="1"/>
  <c r="M82" i="20"/>
  <c r="M81" i="20" s="1"/>
  <c r="L82" i="20"/>
  <c r="L81" i="20" s="1"/>
  <c r="K82" i="20"/>
  <c r="K81" i="20" s="1"/>
  <c r="J82" i="20"/>
  <c r="J81" i="20" s="1"/>
  <c r="R77" i="20"/>
  <c r="R76" i="20"/>
  <c r="R75" i="20"/>
  <c r="Q74" i="20"/>
  <c r="P74" i="20"/>
  <c r="O74" i="20"/>
  <c r="N74" i="20"/>
  <c r="M74" i="20"/>
  <c r="L74" i="20"/>
  <c r="K74" i="20"/>
  <c r="J74" i="20"/>
  <c r="R73" i="20"/>
  <c r="R72" i="20"/>
  <c r="R71" i="20"/>
  <c r="Q70" i="20"/>
  <c r="P70" i="20"/>
  <c r="O70" i="20"/>
  <c r="N70" i="20"/>
  <c r="M70" i="20"/>
  <c r="L70" i="20"/>
  <c r="K70" i="20"/>
  <c r="J70" i="20"/>
  <c r="R68" i="20"/>
  <c r="R67" i="20"/>
  <c r="R66" i="20"/>
  <c r="Q65" i="20"/>
  <c r="Q64" i="20" s="1"/>
  <c r="P65" i="20"/>
  <c r="P64" i="20" s="1"/>
  <c r="O65" i="20"/>
  <c r="O64" i="20" s="1"/>
  <c r="N65" i="20"/>
  <c r="N64" i="20" s="1"/>
  <c r="M65" i="20"/>
  <c r="M64" i="20" s="1"/>
  <c r="L65" i="20"/>
  <c r="L64" i="20" s="1"/>
  <c r="K65" i="20"/>
  <c r="K64" i="20" s="1"/>
  <c r="J65" i="20"/>
  <c r="J64" i="20" s="1"/>
  <c r="R30" i="20"/>
  <c r="R29" i="20"/>
  <c r="R28" i="20"/>
  <c r="Q27" i="20"/>
  <c r="P27" i="20"/>
  <c r="O27" i="20"/>
  <c r="N27" i="20"/>
  <c r="M27" i="20"/>
  <c r="L27" i="20"/>
  <c r="K27" i="20"/>
  <c r="J27" i="20"/>
  <c r="R26" i="20"/>
  <c r="R25" i="20"/>
  <c r="R24" i="20"/>
  <c r="Q23" i="20"/>
  <c r="P23" i="20"/>
  <c r="O23" i="20"/>
  <c r="N23" i="20"/>
  <c r="M23" i="20"/>
  <c r="L23" i="20"/>
  <c r="K23" i="20"/>
  <c r="J23" i="20"/>
  <c r="R22" i="20"/>
  <c r="R21" i="20"/>
  <c r="R20" i="20"/>
  <c r="R205" i="19"/>
  <c r="R204" i="19"/>
  <c r="R203" i="19"/>
  <c r="Q202" i="19"/>
  <c r="P202" i="19"/>
  <c r="O202" i="19"/>
  <c r="N202" i="19"/>
  <c r="M202" i="19"/>
  <c r="L202" i="19"/>
  <c r="K202" i="19"/>
  <c r="J202" i="19"/>
  <c r="R201" i="19"/>
  <c r="R200" i="19"/>
  <c r="R186" i="19"/>
  <c r="R185" i="19"/>
  <c r="R184" i="19"/>
  <c r="Q183" i="19"/>
  <c r="Q182" i="19" s="1"/>
  <c r="P183" i="19"/>
  <c r="P182" i="19" s="1"/>
  <c r="O183" i="19"/>
  <c r="O182" i="19" s="1"/>
  <c r="N183" i="19"/>
  <c r="N182" i="19" s="1"/>
  <c r="M183" i="19"/>
  <c r="M182" i="19" s="1"/>
  <c r="L183" i="19"/>
  <c r="L182" i="19" s="1"/>
  <c r="K183" i="19"/>
  <c r="K182" i="19" s="1"/>
  <c r="J183" i="19"/>
  <c r="J182" i="19" s="1"/>
  <c r="R181" i="19"/>
  <c r="R180" i="19"/>
  <c r="R179" i="19"/>
  <c r="Q178" i="19"/>
  <c r="P178" i="19"/>
  <c r="O178" i="19"/>
  <c r="N178" i="19"/>
  <c r="M178" i="19"/>
  <c r="L178" i="19"/>
  <c r="K178" i="19"/>
  <c r="J178" i="19"/>
  <c r="R177" i="19"/>
  <c r="R176" i="19"/>
  <c r="R175" i="19"/>
  <c r="Q174" i="19"/>
  <c r="P174" i="19"/>
  <c r="O174" i="19"/>
  <c r="N174" i="19"/>
  <c r="M174" i="19"/>
  <c r="L174" i="19"/>
  <c r="K174" i="19"/>
  <c r="J174" i="19"/>
  <c r="R173" i="19"/>
  <c r="R172" i="19"/>
  <c r="R171" i="19"/>
  <c r="Q170" i="19"/>
  <c r="P170" i="19"/>
  <c r="O170" i="19"/>
  <c r="N170" i="19"/>
  <c r="M170" i="19"/>
  <c r="L170" i="19"/>
  <c r="K170" i="19"/>
  <c r="J170" i="19"/>
  <c r="R169" i="19"/>
  <c r="R168" i="19"/>
  <c r="R167" i="19"/>
  <c r="Q166" i="19"/>
  <c r="P166" i="19"/>
  <c r="O166" i="19"/>
  <c r="N166" i="19"/>
  <c r="M166" i="19"/>
  <c r="L166" i="19"/>
  <c r="K166" i="19"/>
  <c r="J166" i="19"/>
  <c r="R161" i="19"/>
  <c r="R160" i="19"/>
  <c r="R159" i="19"/>
  <c r="R158" i="19"/>
  <c r="R157" i="19"/>
  <c r="Q156" i="19"/>
  <c r="P156" i="19"/>
  <c r="O156" i="19"/>
  <c r="N156" i="19"/>
  <c r="M156" i="19"/>
  <c r="L156" i="19"/>
  <c r="K156" i="19"/>
  <c r="J156" i="19"/>
  <c r="R155" i="19"/>
  <c r="R154" i="19"/>
  <c r="R153" i="19"/>
  <c r="R152" i="19"/>
  <c r="R151" i="19"/>
  <c r="Q150" i="19"/>
  <c r="P150" i="19"/>
  <c r="O150" i="19"/>
  <c r="N150" i="19"/>
  <c r="M150" i="19"/>
  <c r="L150" i="19"/>
  <c r="K150" i="19"/>
  <c r="J150" i="19"/>
  <c r="R149" i="19"/>
  <c r="R148" i="19"/>
  <c r="R147" i="19"/>
  <c r="R146" i="19"/>
  <c r="R145" i="19"/>
  <c r="Q144" i="19"/>
  <c r="P144" i="19"/>
  <c r="O144" i="19"/>
  <c r="N144" i="19"/>
  <c r="M144" i="19"/>
  <c r="L144" i="19"/>
  <c r="K144" i="19"/>
  <c r="J144" i="19"/>
  <c r="R142" i="19"/>
  <c r="R141" i="19"/>
  <c r="R140" i="19"/>
  <c r="Q139" i="19"/>
  <c r="Q138" i="19" s="1"/>
  <c r="P139" i="19"/>
  <c r="P138" i="19" s="1"/>
  <c r="O139" i="19"/>
  <c r="O138" i="19" s="1"/>
  <c r="N139" i="19"/>
  <c r="N138" i="19" s="1"/>
  <c r="M139" i="19"/>
  <c r="M138" i="19" s="1"/>
  <c r="L139" i="19"/>
  <c r="L138" i="19" s="1"/>
  <c r="K139" i="19"/>
  <c r="K138" i="19" s="1"/>
  <c r="J139" i="19"/>
  <c r="J138" i="19" s="1"/>
  <c r="R134" i="19"/>
  <c r="R133" i="19"/>
  <c r="R132" i="19"/>
  <c r="Q131" i="19"/>
  <c r="Q130" i="19" s="1"/>
  <c r="P131" i="19"/>
  <c r="P130" i="19" s="1"/>
  <c r="O131" i="19"/>
  <c r="O130" i="19" s="1"/>
  <c r="N131" i="19"/>
  <c r="N130" i="19" s="1"/>
  <c r="M131" i="19"/>
  <c r="M130" i="19" s="1"/>
  <c r="L131" i="19"/>
  <c r="L130" i="19" s="1"/>
  <c r="K131" i="19"/>
  <c r="K130" i="19" s="1"/>
  <c r="J131" i="19"/>
  <c r="J130" i="19" s="1"/>
  <c r="R129" i="19"/>
  <c r="R128" i="19"/>
  <c r="R127" i="19"/>
  <c r="Q126" i="19"/>
  <c r="P126" i="19"/>
  <c r="O126" i="19"/>
  <c r="N126" i="19"/>
  <c r="M126" i="19"/>
  <c r="L126" i="19"/>
  <c r="K126" i="19"/>
  <c r="J126" i="19"/>
  <c r="R125" i="19"/>
  <c r="R124" i="19"/>
  <c r="R123" i="19"/>
  <c r="Q122" i="19"/>
  <c r="P122" i="19"/>
  <c r="O122" i="19"/>
  <c r="N122" i="19"/>
  <c r="M122" i="19"/>
  <c r="L122" i="19"/>
  <c r="K122" i="19"/>
  <c r="J122" i="19"/>
  <c r="R117" i="19"/>
  <c r="R116" i="19"/>
  <c r="R115" i="19"/>
  <c r="Q114" i="19"/>
  <c r="Q113" i="19" s="1"/>
  <c r="P114" i="19"/>
  <c r="P113" i="19" s="1"/>
  <c r="O114" i="19"/>
  <c r="O113" i="19" s="1"/>
  <c r="N114" i="19"/>
  <c r="N113" i="19" s="1"/>
  <c r="M114" i="19"/>
  <c r="M113" i="19" s="1"/>
  <c r="L114" i="19"/>
  <c r="L113" i="19" s="1"/>
  <c r="K114" i="19"/>
  <c r="K113" i="19" s="1"/>
  <c r="J114" i="19"/>
  <c r="J113" i="19" s="1"/>
  <c r="R112" i="19"/>
  <c r="R111" i="19"/>
  <c r="R110" i="19"/>
  <c r="Q109" i="19"/>
  <c r="Q108" i="19" s="1"/>
  <c r="P109" i="19"/>
  <c r="P108" i="19" s="1"/>
  <c r="O109" i="19"/>
  <c r="O108" i="19" s="1"/>
  <c r="N109" i="19"/>
  <c r="N108" i="19" s="1"/>
  <c r="M109" i="19"/>
  <c r="M108" i="19" s="1"/>
  <c r="L109" i="19"/>
  <c r="L108" i="19" s="1"/>
  <c r="K109" i="19"/>
  <c r="K108" i="19" s="1"/>
  <c r="J109" i="19"/>
  <c r="J108" i="19" s="1"/>
  <c r="R107" i="19"/>
  <c r="R106" i="19"/>
  <c r="R105" i="19"/>
  <c r="Q104" i="19"/>
  <c r="Q103" i="19" s="1"/>
  <c r="P104" i="19"/>
  <c r="P103" i="19" s="1"/>
  <c r="O104" i="19"/>
  <c r="O103" i="19" s="1"/>
  <c r="N104" i="19"/>
  <c r="N103" i="19" s="1"/>
  <c r="M104" i="19"/>
  <c r="M103" i="19" s="1"/>
  <c r="L104" i="19"/>
  <c r="L103" i="19" s="1"/>
  <c r="K104" i="19"/>
  <c r="K103" i="19" s="1"/>
  <c r="J104" i="19"/>
  <c r="J103" i="19" s="1"/>
  <c r="R99" i="19"/>
  <c r="R98" i="19"/>
  <c r="R97" i="19"/>
  <c r="R96" i="19"/>
  <c r="R95" i="19"/>
  <c r="R94" i="19"/>
  <c r="Q93" i="19"/>
  <c r="Q92" i="19" s="1"/>
  <c r="P93" i="19"/>
  <c r="P92" i="19" s="1"/>
  <c r="O93" i="19"/>
  <c r="O92" i="19" s="1"/>
  <c r="N93" i="19"/>
  <c r="N92" i="19" s="1"/>
  <c r="M93" i="19"/>
  <c r="M92" i="19" s="1"/>
  <c r="L93" i="19"/>
  <c r="L92" i="19" s="1"/>
  <c r="K93" i="19"/>
  <c r="K92" i="19" s="1"/>
  <c r="J93" i="19"/>
  <c r="J92" i="19" s="1"/>
  <c r="R91" i="19"/>
  <c r="R90" i="19"/>
  <c r="R89" i="19"/>
  <c r="R88" i="19"/>
  <c r="R87" i="19"/>
  <c r="Q86" i="19"/>
  <c r="Q85" i="19" s="1"/>
  <c r="P86" i="19"/>
  <c r="P85" i="19" s="1"/>
  <c r="O86" i="19"/>
  <c r="O85" i="19" s="1"/>
  <c r="N86" i="19"/>
  <c r="N85" i="19" s="1"/>
  <c r="M86" i="19"/>
  <c r="M85" i="19" s="1"/>
  <c r="L86" i="19"/>
  <c r="L85" i="19" s="1"/>
  <c r="K86" i="19"/>
  <c r="K85" i="19" s="1"/>
  <c r="J86" i="19"/>
  <c r="J85" i="19" s="1"/>
  <c r="R81" i="19"/>
  <c r="R80" i="19"/>
  <c r="R79" i="19"/>
  <c r="Q78" i="19"/>
  <c r="P78" i="19"/>
  <c r="O78" i="19"/>
  <c r="N78" i="19"/>
  <c r="M78" i="19"/>
  <c r="L78" i="19"/>
  <c r="K78" i="19"/>
  <c r="J78" i="19"/>
  <c r="R77" i="19"/>
  <c r="R76" i="19"/>
  <c r="R75" i="19"/>
  <c r="Q74" i="19"/>
  <c r="P74" i="19"/>
  <c r="O74" i="19"/>
  <c r="N74" i="19"/>
  <c r="M74" i="19"/>
  <c r="L74" i="19"/>
  <c r="K74" i="19"/>
  <c r="J74" i="19"/>
  <c r="R72" i="19"/>
  <c r="R71" i="19"/>
  <c r="R70" i="19"/>
  <c r="R69" i="19"/>
  <c r="P84" i="19" l="1"/>
  <c r="P83" i="19" s="1"/>
  <c r="P82" i="19" s="1"/>
  <c r="L84" i="19"/>
  <c r="L83" i="19" s="1"/>
  <c r="L82" i="19" s="1"/>
  <c r="L121" i="19"/>
  <c r="L120" i="19" s="1"/>
  <c r="L119" i="19" s="1"/>
  <c r="L118" i="19" s="1"/>
  <c r="R126" i="19"/>
  <c r="O84" i="19"/>
  <c r="O83" i="19" s="1"/>
  <c r="O82" i="19" s="1"/>
  <c r="M121" i="19"/>
  <c r="M120" i="19" s="1"/>
  <c r="M119" i="19" s="1"/>
  <c r="M118" i="19" s="1"/>
  <c r="K84" i="19"/>
  <c r="K83" i="19" s="1"/>
  <c r="K82" i="19" s="1"/>
  <c r="O121" i="19"/>
  <c r="O120" i="19" s="1"/>
  <c r="O119" i="19" s="1"/>
  <c r="O118" i="19" s="1"/>
  <c r="Q165" i="19"/>
  <c r="Q164" i="19" s="1"/>
  <c r="Q163" i="19" s="1"/>
  <c r="Q162" i="19" s="1"/>
  <c r="R170" i="19"/>
  <c r="Q84" i="19"/>
  <c r="Q83" i="19" s="1"/>
  <c r="Q82" i="19" s="1"/>
  <c r="O102" i="19"/>
  <c r="O101" i="19" s="1"/>
  <c r="O100" i="19" s="1"/>
  <c r="R109" i="19"/>
  <c r="R108" i="19" s="1"/>
  <c r="O73" i="19"/>
  <c r="O117" i="20"/>
  <c r="O116" i="20" s="1"/>
  <c r="O115" i="20" s="1"/>
  <c r="O114" i="20" s="1"/>
  <c r="Q117" i="20"/>
  <c r="Q116" i="20" s="1"/>
  <c r="Q115" i="20" s="1"/>
  <c r="Q114" i="20" s="1"/>
  <c r="R118" i="20"/>
  <c r="P117" i="20"/>
  <c r="P116" i="20" s="1"/>
  <c r="P115" i="20" s="1"/>
  <c r="P114" i="20" s="1"/>
  <c r="Q69" i="20"/>
  <c r="J98" i="20"/>
  <c r="J97" i="20" s="1"/>
  <c r="J96" i="20" s="1"/>
  <c r="R225" i="20"/>
  <c r="P69" i="20"/>
  <c r="K80" i="20"/>
  <c r="K79" i="20" s="1"/>
  <c r="K78" i="20" s="1"/>
  <c r="R206" i="20"/>
  <c r="R205" i="20" s="1"/>
  <c r="N69" i="20"/>
  <c r="L117" i="20"/>
  <c r="L116" i="20" s="1"/>
  <c r="L115" i="20" s="1"/>
  <c r="L114" i="20" s="1"/>
  <c r="J69" i="20"/>
  <c r="O69" i="20"/>
  <c r="L69" i="20"/>
  <c r="M117" i="20"/>
  <c r="M116" i="20" s="1"/>
  <c r="M115" i="20" s="1"/>
  <c r="M114" i="20" s="1"/>
  <c r="J165" i="19"/>
  <c r="J164" i="19" s="1"/>
  <c r="J163" i="19" s="1"/>
  <c r="J162" i="19" s="1"/>
  <c r="R174" i="19"/>
  <c r="R166" i="19"/>
  <c r="R122" i="19"/>
  <c r="Q121" i="19"/>
  <c r="Q120" i="19" s="1"/>
  <c r="Q119" i="19" s="1"/>
  <c r="Q118" i="19" s="1"/>
  <c r="R178" i="19"/>
  <c r="M73" i="19"/>
  <c r="R114" i="19"/>
  <c r="R113" i="19" s="1"/>
  <c r="K121" i="19"/>
  <c r="K120" i="19" s="1"/>
  <c r="K119" i="19" s="1"/>
  <c r="K118" i="19" s="1"/>
  <c r="O165" i="19"/>
  <c r="O164" i="19" s="1"/>
  <c r="O163" i="19" s="1"/>
  <c r="O162" i="19" s="1"/>
  <c r="K73" i="19"/>
  <c r="K143" i="19"/>
  <c r="K137" i="19" s="1"/>
  <c r="K136" i="19" s="1"/>
  <c r="K135" i="19" s="1"/>
  <c r="P165" i="19"/>
  <c r="P164" i="19" s="1"/>
  <c r="P163" i="19" s="1"/>
  <c r="P162" i="19" s="1"/>
  <c r="R183" i="19"/>
  <c r="R182" i="19" s="1"/>
  <c r="Q143" i="19"/>
  <c r="Q137" i="19" s="1"/>
  <c r="Q136" i="19" s="1"/>
  <c r="Q135" i="19" s="1"/>
  <c r="M165" i="19"/>
  <c r="M164" i="19" s="1"/>
  <c r="M163" i="19" s="1"/>
  <c r="M162" i="19" s="1"/>
  <c r="M84" i="19"/>
  <c r="M83" i="19" s="1"/>
  <c r="M82" i="19" s="1"/>
  <c r="R131" i="19"/>
  <c r="R130" i="19" s="1"/>
  <c r="R74" i="19"/>
  <c r="R156" i="19"/>
  <c r="R89" i="20"/>
  <c r="R88" i="20" s="1"/>
  <c r="L80" i="20"/>
  <c r="L79" i="20" s="1"/>
  <c r="L78" i="20" s="1"/>
  <c r="L98" i="20"/>
  <c r="L97" i="20" s="1"/>
  <c r="L96" i="20" s="1"/>
  <c r="M69" i="20"/>
  <c r="N80" i="20"/>
  <c r="N79" i="20" s="1"/>
  <c r="N78" i="20" s="1"/>
  <c r="Q80" i="20"/>
  <c r="Q79" i="20" s="1"/>
  <c r="Q78" i="20" s="1"/>
  <c r="P102" i="19"/>
  <c r="P101" i="19" s="1"/>
  <c r="P100" i="19" s="1"/>
  <c r="J73" i="19"/>
  <c r="J84" i="19"/>
  <c r="J83" i="19" s="1"/>
  <c r="J82" i="19" s="1"/>
  <c r="Q102" i="19"/>
  <c r="Q101" i="19" s="1"/>
  <c r="Q100" i="19" s="1"/>
  <c r="N121" i="19"/>
  <c r="N120" i="19" s="1"/>
  <c r="N119" i="19" s="1"/>
  <c r="N118" i="19" s="1"/>
  <c r="L143" i="19"/>
  <c r="L137" i="19" s="1"/>
  <c r="L136" i="19" s="1"/>
  <c r="L135" i="19" s="1"/>
  <c r="O143" i="19"/>
  <c r="O137" i="19" s="1"/>
  <c r="O136" i="19" s="1"/>
  <c r="O135" i="19" s="1"/>
  <c r="J143" i="19"/>
  <c r="J137" i="19" s="1"/>
  <c r="J136" i="19" s="1"/>
  <c r="J135" i="19" s="1"/>
  <c r="N102" i="19"/>
  <c r="N101" i="19" s="1"/>
  <c r="N100" i="19" s="1"/>
  <c r="P73" i="19"/>
  <c r="P8" i="19" s="1"/>
  <c r="J121" i="19"/>
  <c r="J120" i="19" s="1"/>
  <c r="J119" i="19" s="1"/>
  <c r="J118" i="19" s="1"/>
  <c r="M143" i="19"/>
  <c r="M137" i="19" s="1"/>
  <c r="M136" i="19" s="1"/>
  <c r="M135" i="19" s="1"/>
  <c r="P143" i="19"/>
  <c r="P137" i="19" s="1"/>
  <c r="P136" i="19" s="1"/>
  <c r="P135" i="19" s="1"/>
  <c r="M102" i="19"/>
  <c r="M101" i="19" s="1"/>
  <c r="M100" i="19" s="1"/>
  <c r="R93" i="19"/>
  <c r="R92" i="19" s="1"/>
  <c r="N73" i="19"/>
  <c r="L73" i="19"/>
  <c r="Q73" i="19"/>
  <c r="Q8" i="19" s="1"/>
  <c r="I246" i="19" s="1"/>
  <c r="P121" i="19"/>
  <c r="P120" i="19" s="1"/>
  <c r="P119" i="19" s="1"/>
  <c r="P118" i="19" s="1"/>
  <c r="N143" i="19"/>
  <c r="N137" i="19" s="1"/>
  <c r="N136" i="19" s="1"/>
  <c r="N135" i="19" s="1"/>
  <c r="R78" i="19"/>
  <c r="N84" i="19"/>
  <c r="N83" i="19" s="1"/>
  <c r="N82" i="19" s="1"/>
  <c r="R139" i="19"/>
  <c r="R138" i="19" s="1"/>
  <c r="R150" i="19"/>
  <c r="R23" i="20"/>
  <c r="R70" i="20"/>
  <c r="O80" i="20"/>
  <c r="O79" i="20" s="1"/>
  <c r="O78" i="20" s="1"/>
  <c r="R110" i="20"/>
  <c r="R109" i="20" s="1"/>
  <c r="K117" i="20"/>
  <c r="K116" i="20" s="1"/>
  <c r="K115" i="20" s="1"/>
  <c r="K114" i="20" s="1"/>
  <c r="R127" i="20"/>
  <c r="R126" i="20" s="1"/>
  <c r="M80" i="20"/>
  <c r="M79" i="20" s="1"/>
  <c r="M78" i="20" s="1"/>
  <c r="M98" i="20"/>
  <c r="M97" i="20" s="1"/>
  <c r="M96" i="20" s="1"/>
  <c r="K69" i="20"/>
  <c r="K98" i="20"/>
  <c r="K97" i="20" s="1"/>
  <c r="K96" i="20" s="1"/>
  <c r="J117" i="20"/>
  <c r="J116" i="20" s="1"/>
  <c r="J115" i="20" s="1"/>
  <c r="J114" i="20" s="1"/>
  <c r="R122" i="20"/>
  <c r="R197" i="20"/>
  <c r="R65" i="20"/>
  <c r="R64" i="20" s="1"/>
  <c r="R74" i="20"/>
  <c r="J80" i="20"/>
  <c r="J79" i="20" s="1"/>
  <c r="J78" i="20" s="1"/>
  <c r="R82" i="20"/>
  <c r="R81" i="20" s="1"/>
  <c r="R100" i="20"/>
  <c r="R99" i="20" s="1"/>
  <c r="N117" i="20"/>
  <c r="N116" i="20" s="1"/>
  <c r="N115" i="20" s="1"/>
  <c r="N114" i="20" s="1"/>
  <c r="R201" i="20"/>
  <c r="R193" i="20"/>
  <c r="N98" i="20"/>
  <c r="N97" i="20" s="1"/>
  <c r="N96" i="20" s="1"/>
  <c r="Q98" i="20"/>
  <c r="Q97" i="20" s="1"/>
  <c r="Q96" i="20" s="1"/>
  <c r="R105" i="20"/>
  <c r="R104" i="20" s="1"/>
  <c r="R177" i="20"/>
  <c r="P80" i="20"/>
  <c r="P79" i="20" s="1"/>
  <c r="P78" i="20" s="1"/>
  <c r="O98" i="20"/>
  <c r="O97" i="20" s="1"/>
  <c r="O96" i="20" s="1"/>
  <c r="P98" i="20"/>
  <c r="P97" i="20" s="1"/>
  <c r="P96" i="20" s="1"/>
  <c r="R27" i="20"/>
  <c r="R202" i="19"/>
  <c r="L165" i="19"/>
  <c r="L164" i="19" s="1"/>
  <c r="L163" i="19" s="1"/>
  <c r="L162" i="19" s="1"/>
  <c r="K102" i="19"/>
  <c r="K101" i="19" s="1"/>
  <c r="K100" i="19" s="1"/>
  <c r="N165" i="19"/>
  <c r="N164" i="19" s="1"/>
  <c r="N163" i="19" s="1"/>
  <c r="N162" i="19" s="1"/>
  <c r="R86" i="19"/>
  <c r="R85" i="19" s="1"/>
  <c r="R104" i="19"/>
  <c r="R103" i="19" s="1"/>
  <c r="K165" i="19"/>
  <c r="K164" i="19" s="1"/>
  <c r="K163" i="19" s="1"/>
  <c r="K162" i="19" s="1"/>
  <c r="J102" i="19"/>
  <c r="J101" i="19" s="1"/>
  <c r="J100" i="19" s="1"/>
  <c r="L102" i="19"/>
  <c r="L101" i="19" s="1"/>
  <c r="L100" i="19" s="1"/>
  <c r="R144" i="19"/>
  <c r="L8" i="19" l="1"/>
  <c r="J8" i="19"/>
  <c r="K8" i="19"/>
  <c r="O8" i="19"/>
  <c r="M8" i="19"/>
  <c r="I244" i="19" s="1"/>
  <c r="N8" i="19"/>
  <c r="O8" i="20"/>
  <c r="J8" i="20"/>
  <c r="Q8" i="20"/>
  <c r="M8" i="20"/>
  <c r="I264" i="20" s="1"/>
  <c r="K8" i="20"/>
  <c r="I262" i="20" s="1"/>
  <c r="P8" i="20"/>
  <c r="N8" i="20"/>
  <c r="L8" i="20"/>
  <c r="I263" i="20" s="1"/>
  <c r="R121" i="19"/>
  <c r="R120" i="19" s="1"/>
  <c r="R119" i="19" s="1"/>
  <c r="R118" i="19" s="1"/>
  <c r="I242" i="19"/>
  <c r="R102" i="19"/>
  <c r="R101" i="19" s="1"/>
  <c r="R100" i="19" s="1"/>
  <c r="R165" i="19"/>
  <c r="R164" i="19" s="1"/>
  <c r="R163" i="19" s="1"/>
  <c r="R162" i="19" s="1"/>
  <c r="R117" i="20"/>
  <c r="R116" i="20" s="1"/>
  <c r="R115" i="20" s="1"/>
  <c r="R114" i="20" s="1"/>
  <c r="R80" i="20"/>
  <c r="R79" i="20" s="1"/>
  <c r="R78" i="20" s="1"/>
  <c r="R73" i="19"/>
  <c r="I245" i="19"/>
  <c r="R84" i="19"/>
  <c r="R83" i="19" s="1"/>
  <c r="R82" i="19" s="1"/>
  <c r="R98" i="20"/>
  <c r="R97" i="20" s="1"/>
  <c r="R96" i="20" s="1"/>
  <c r="R69" i="20"/>
  <c r="R143" i="19"/>
  <c r="R137" i="19" s="1"/>
  <c r="R136" i="19" s="1"/>
  <c r="R135" i="19" s="1"/>
  <c r="I243" i="19"/>
  <c r="R8" i="19" l="1"/>
  <c r="R8" i="20"/>
  <c r="I241" i="19"/>
  <c r="I261" i="20"/>
  <c r="R224" i="18" l="1"/>
  <c r="R225" i="18"/>
  <c r="R60" i="18"/>
  <c r="R61" i="18"/>
  <c r="R59" i="18"/>
  <c r="R222" i="18"/>
  <c r="R223" i="18"/>
  <c r="R226" i="18"/>
  <c r="R135" i="18"/>
  <c r="R136" i="18"/>
  <c r="R137" i="18"/>
  <c r="R134" i="18"/>
  <c r="R230" i="18"/>
  <c r="R229" i="18"/>
  <c r="R221" i="18"/>
  <c r="R220" i="18"/>
  <c r="R228" i="18"/>
  <c r="R227" i="18"/>
  <c r="R191" i="18"/>
  <c r="R190" i="18"/>
  <c r="R189" i="18"/>
  <c r="Q188" i="18"/>
  <c r="P188" i="18"/>
  <c r="O188" i="18"/>
  <c r="N188" i="18"/>
  <c r="M188" i="18"/>
  <c r="L188" i="18"/>
  <c r="K188" i="18"/>
  <c r="J188" i="18"/>
  <c r="R187" i="18"/>
  <c r="R186" i="18"/>
  <c r="R185" i="18"/>
  <c r="Q184" i="18"/>
  <c r="P184" i="18"/>
  <c r="O184" i="18"/>
  <c r="N184" i="18"/>
  <c r="M184" i="18"/>
  <c r="L184" i="18"/>
  <c r="K184" i="18"/>
  <c r="J184" i="18"/>
  <c r="R182" i="18"/>
  <c r="R181" i="18"/>
  <c r="R180" i="18"/>
  <c r="R174" i="18"/>
  <c r="R173" i="18"/>
  <c r="R172" i="18"/>
  <c r="Q171" i="18"/>
  <c r="Q170" i="18" s="1"/>
  <c r="P171" i="18"/>
  <c r="P170" i="18" s="1"/>
  <c r="O171" i="18"/>
  <c r="O170" i="18" s="1"/>
  <c r="N171" i="18"/>
  <c r="N170" i="18" s="1"/>
  <c r="M171" i="18"/>
  <c r="M170" i="18" s="1"/>
  <c r="L171" i="18"/>
  <c r="L170" i="18" s="1"/>
  <c r="K171" i="18"/>
  <c r="K170" i="18" s="1"/>
  <c r="J171" i="18"/>
  <c r="J170" i="18" s="1"/>
  <c r="R169" i="18"/>
  <c r="R168" i="18"/>
  <c r="R167" i="18"/>
  <c r="Q166" i="18"/>
  <c r="P166" i="18"/>
  <c r="O166" i="18"/>
  <c r="N166" i="18"/>
  <c r="M166" i="18"/>
  <c r="L166" i="18"/>
  <c r="K166" i="18"/>
  <c r="J166" i="18"/>
  <c r="R165" i="18"/>
  <c r="R164" i="18"/>
  <c r="R163" i="18"/>
  <c r="Q162" i="18"/>
  <c r="P162" i="18"/>
  <c r="O162" i="18"/>
  <c r="N162" i="18"/>
  <c r="M162" i="18"/>
  <c r="L162" i="18"/>
  <c r="K162" i="18"/>
  <c r="J162" i="18"/>
  <c r="R161" i="18"/>
  <c r="R160" i="18"/>
  <c r="R159" i="18"/>
  <c r="Q158" i="18"/>
  <c r="P158" i="18"/>
  <c r="O158" i="18"/>
  <c r="N158" i="18"/>
  <c r="M158" i="18"/>
  <c r="L158" i="18"/>
  <c r="K158" i="18"/>
  <c r="J158" i="18"/>
  <c r="R157" i="18"/>
  <c r="R156" i="18"/>
  <c r="R155" i="18"/>
  <c r="Q154" i="18"/>
  <c r="P154" i="18"/>
  <c r="O154" i="18"/>
  <c r="N154" i="18"/>
  <c r="M154" i="18"/>
  <c r="L154" i="18"/>
  <c r="K154" i="18"/>
  <c r="J154" i="18"/>
  <c r="R149" i="18"/>
  <c r="R148" i="18"/>
  <c r="R147" i="18"/>
  <c r="R146" i="18"/>
  <c r="R145" i="18"/>
  <c r="R143" i="18"/>
  <c r="R142" i="18"/>
  <c r="R141" i="18"/>
  <c r="R140" i="18"/>
  <c r="R139" i="18"/>
  <c r="Q138" i="18"/>
  <c r="P138" i="18"/>
  <c r="O138" i="18"/>
  <c r="N138" i="18"/>
  <c r="M138" i="18"/>
  <c r="L138" i="18"/>
  <c r="K138" i="18"/>
  <c r="J138" i="18"/>
  <c r="R133" i="18"/>
  <c r="R132" i="18" s="1"/>
  <c r="R130" i="18"/>
  <c r="R129" i="18"/>
  <c r="R128" i="18"/>
  <c r="R127" i="18"/>
  <c r="R126" i="18"/>
  <c r="R120" i="18"/>
  <c r="R119" i="18"/>
  <c r="R118" i="18"/>
  <c r="Q117" i="18"/>
  <c r="Q116" i="18" s="1"/>
  <c r="P117" i="18"/>
  <c r="P116" i="18" s="1"/>
  <c r="O117" i="18"/>
  <c r="O116" i="18" s="1"/>
  <c r="N117" i="18"/>
  <c r="N116" i="18" s="1"/>
  <c r="M117" i="18"/>
  <c r="M116" i="18" s="1"/>
  <c r="L117" i="18"/>
  <c r="L116" i="18" s="1"/>
  <c r="K117" i="18"/>
  <c r="K116" i="18" s="1"/>
  <c r="J117" i="18"/>
  <c r="J116" i="18" s="1"/>
  <c r="R115" i="18"/>
  <c r="R114" i="18"/>
  <c r="R113" i="18"/>
  <c r="Q112" i="18"/>
  <c r="P112" i="18"/>
  <c r="O112" i="18"/>
  <c r="N112" i="18"/>
  <c r="M112" i="18"/>
  <c r="L112" i="18"/>
  <c r="K112" i="18"/>
  <c r="J112" i="18"/>
  <c r="R111" i="18"/>
  <c r="R110" i="18"/>
  <c r="R109" i="18"/>
  <c r="Q108" i="18"/>
  <c r="P108" i="18"/>
  <c r="O108" i="18"/>
  <c r="N108" i="18"/>
  <c r="M108" i="18"/>
  <c r="L108" i="18"/>
  <c r="K108" i="18"/>
  <c r="J108" i="18"/>
  <c r="R103" i="18"/>
  <c r="R102" i="18"/>
  <c r="R101" i="18"/>
  <c r="Q100" i="18"/>
  <c r="P100" i="18"/>
  <c r="P99" i="18" s="1"/>
  <c r="O100" i="18"/>
  <c r="O99" i="18" s="1"/>
  <c r="N100" i="18"/>
  <c r="N99" i="18" s="1"/>
  <c r="M100" i="18"/>
  <c r="M99" i="18" s="1"/>
  <c r="L100" i="18"/>
  <c r="L99" i="18" s="1"/>
  <c r="K100" i="18"/>
  <c r="K99" i="18" s="1"/>
  <c r="J100" i="18"/>
  <c r="J99" i="18" s="1"/>
  <c r="Q99" i="18"/>
  <c r="R98" i="18"/>
  <c r="R97" i="18"/>
  <c r="R96" i="18"/>
  <c r="Q95" i="18"/>
  <c r="P95" i="18"/>
  <c r="P94" i="18" s="1"/>
  <c r="O95" i="18"/>
  <c r="O94" i="18" s="1"/>
  <c r="N95" i="18"/>
  <c r="N94" i="18" s="1"/>
  <c r="M95" i="18"/>
  <c r="M94" i="18" s="1"/>
  <c r="L95" i="18"/>
  <c r="L94" i="18" s="1"/>
  <c r="K95" i="18"/>
  <c r="K94" i="18" s="1"/>
  <c r="J95" i="18"/>
  <c r="J94" i="18" s="1"/>
  <c r="Q94" i="18"/>
  <c r="R93" i="18"/>
  <c r="R92" i="18"/>
  <c r="R91" i="18"/>
  <c r="Q90" i="18"/>
  <c r="Q89" i="18" s="1"/>
  <c r="P90" i="18"/>
  <c r="P89" i="18" s="1"/>
  <c r="O90" i="18"/>
  <c r="O89" i="18" s="1"/>
  <c r="N90" i="18"/>
  <c r="N89" i="18" s="1"/>
  <c r="M90" i="18"/>
  <c r="M89" i="18" s="1"/>
  <c r="L90" i="18"/>
  <c r="L89" i="18" s="1"/>
  <c r="K90" i="18"/>
  <c r="K89" i="18" s="1"/>
  <c r="J90" i="18"/>
  <c r="J89" i="18" s="1"/>
  <c r="R85" i="18"/>
  <c r="R84" i="18"/>
  <c r="R83" i="18"/>
  <c r="R82" i="18"/>
  <c r="R81" i="18"/>
  <c r="R80" i="18"/>
  <c r="Q79" i="18"/>
  <c r="Q78" i="18" s="1"/>
  <c r="P79" i="18"/>
  <c r="P78" i="18" s="1"/>
  <c r="O79" i="18"/>
  <c r="O78" i="18" s="1"/>
  <c r="N79" i="18"/>
  <c r="N78" i="18" s="1"/>
  <c r="M79" i="18"/>
  <c r="M78" i="18" s="1"/>
  <c r="L79" i="18"/>
  <c r="L78" i="18" s="1"/>
  <c r="K79" i="18"/>
  <c r="K78" i="18" s="1"/>
  <c r="J79" i="18"/>
  <c r="J78" i="18" s="1"/>
  <c r="R77" i="18"/>
  <c r="R76" i="18"/>
  <c r="R75" i="18"/>
  <c r="R74" i="18"/>
  <c r="R73" i="18"/>
  <c r="Q72" i="18"/>
  <c r="Q71" i="18" s="1"/>
  <c r="P72" i="18"/>
  <c r="P71" i="18" s="1"/>
  <c r="O72" i="18"/>
  <c r="O71" i="18" s="1"/>
  <c r="N72" i="18"/>
  <c r="N71" i="18" s="1"/>
  <c r="M72" i="18"/>
  <c r="M71" i="18" s="1"/>
  <c r="L72" i="18"/>
  <c r="L71" i="18" s="1"/>
  <c r="K72" i="18"/>
  <c r="K71" i="18" s="1"/>
  <c r="J72" i="18"/>
  <c r="J71" i="18" s="1"/>
  <c r="R67" i="18"/>
  <c r="R66" i="18"/>
  <c r="R65" i="18"/>
  <c r="Q64" i="18"/>
  <c r="P64" i="18"/>
  <c r="O64" i="18"/>
  <c r="N64" i="18"/>
  <c r="M64" i="18"/>
  <c r="L64" i="18"/>
  <c r="K64" i="18"/>
  <c r="J64" i="18"/>
  <c r="R63" i="18"/>
  <c r="R62" i="18"/>
  <c r="R58" i="18"/>
  <c r="R55" i="18"/>
  <c r="R25" i="18"/>
  <c r="R24" i="18"/>
  <c r="R23" i="18"/>
  <c r="Q22" i="18"/>
  <c r="P22" i="18"/>
  <c r="O22" i="18"/>
  <c r="N22" i="18"/>
  <c r="M22" i="18"/>
  <c r="L22" i="18"/>
  <c r="K22" i="18"/>
  <c r="J22" i="18"/>
  <c r="R21" i="18"/>
  <c r="R20" i="18"/>
  <c r="R19" i="18"/>
  <c r="Q18" i="18"/>
  <c r="P18" i="18"/>
  <c r="O18" i="18"/>
  <c r="N18" i="18"/>
  <c r="M18" i="18"/>
  <c r="L18" i="18"/>
  <c r="K18" i="18"/>
  <c r="J18" i="18"/>
  <c r="R17" i="18"/>
  <c r="R16" i="18"/>
  <c r="R15" i="18"/>
  <c r="Q14" i="18"/>
  <c r="P14" i="18"/>
  <c r="O14" i="18"/>
  <c r="N14" i="18"/>
  <c r="M14" i="18"/>
  <c r="L14" i="18"/>
  <c r="K14" i="18"/>
  <c r="J14" i="18"/>
  <c r="R12" i="18"/>
  <c r="R11" i="18"/>
  <c r="R10" i="18"/>
  <c r="Q9" i="18"/>
  <c r="Q8" i="18" s="1"/>
  <c r="P9" i="18"/>
  <c r="P8" i="18" s="1"/>
  <c r="O9" i="18"/>
  <c r="O8" i="18" s="1"/>
  <c r="N9" i="18"/>
  <c r="N8" i="18" s="1"/>
  <c r="M9" i="18"/>
  <c r="M8" i="18" s="1"/>
  <c r="L9" i="18"/>
  <c r="L8" i="18" s="1"/>
  <c r="K9" i="18"/>
  <c r="K8" i="18" s="1"/>
  <c r="J9" i="18"/>
  <c r="J8" i="18" s="1"/>
  <c r="P70" i="18" l="1"/>
  <c r="P69" i="18" s="1"/>
  <c r="P68" i="18" s="1"/>
  <c r="M153" i="18"/>
  <c r="M152" i="18" s="1"/>
  <c r="M151" i="18" s="1"/>
  <c r="M150" i="18" s="1"/>
  <c r="N88" i="18"/>
  <c r="N87" i="18" s="1"/>
  <c r="N86" i="18" s="1"/>
  <c r="O88" i="18"/>
  <c r="O87" i="18" s="1"/>
  <c r="O86" i="18" s="1"/>
  <c r="M70" i="18"/>
  <c r="M69" i="18" s="1"/>
  <c r="M68" i="18" s="1"/>
  <c r="N70" i="18"/>
  <c r="N69" i="18" s="1"/>
  <c r="N68" i="18" s="1"/>
  <c r="M13" i="18"/>
  <c r="M7" i="18" s="1"/>
  <c r="M6" i="18" s="1"/>
  <c r="M5" i="18" s="1"/>
  <c r="N107" i="18"/>
  <c r="N106" i="18" s="1"/>
  <c r="N105" i="18" s="1"/>
  <c r="N104" i="18" s="1"/>
  <c r="J153" i="18"/>
  <c r="J152" i="18" s="1"/>
  <c r="J151" i="18" s="1"/>
  <c r="J150" i="18" s="1"/>
  <c r="R100" i="18"/>
  <c r="R99" i="18" s="1"/>
  <c r="R166" i="18"/>
  <c r="L70" i="18"/>
  <c r="L69" i="18" s="1"/>
  <c r="L68" i="18" s="1"/>
  <c r="P183" i="18"/>
  <c r="J107" i="18"/>
  <c r="J106" i="18" s="1"/>
  <c r="J105" i="18" s="1"/>
  <c r="J104" i="18" s="1"/>
  <c r="K107" i="18"/>
  <c r="K106" i="18" s="1"/>
  <c r="K105" i="18" s="1"/>
  <c r="K104" i="18" s="1"/>
  <c r="N153" i="18"/>
  <c r="N152" i="18" s="1"/>
  <c r="N151" i="18" s="1"/>
  <c r="N150" i="18" s="1"/>
  <c r="K13" i="18"/>
  <c r="K7" i="18" s="1"/>
  <c r="K6" i="18" s="1"/>
  <c r="K5" i="18" s="1"/>
  <c r="L107" i="18"/>
  <c r="L106" i="18" s="1"/>
  <c r="L105" i="18" s="1"/>
  <c r="L104" i="18" s="1"/>
  <c r="Q107" i="18"/>
  <c r="Q106" i="18" s="1"/>
  <c r="Q105" i="18" s="1"/>
  <c r="Q104" i="18" s="1"/>
  <c r="P153" i="18"/>
  <c r="P152" i="18" s="1"/>
  <c r="P151" i="18" s="1"/>
  <c r="P150" i="18" s="1"/>
  <c r="R162" i="18"/>
  <c r="R171" i="18"/>
  <c r="R170" i="18" s="1"/>
  <c r="N183" i="18"/>
  <c r="J70" i="18"/>
  <c r="J69" i="18" s="1"/>
  <c r="J68" i="18" s="1"/>
  <c r="J88" i="18"/>
  <c r="J87" i="18" s="1"/>
  <c r="J86" i="18" s="1"/>
  <c r="L88" i="18"/>
  <c r="L87" i="18" s="1"/>
  <c r="L86" i="18" s="1"/>
  <c r="K70" i="18"/>
  <c r="K69" i="18" s="1"/>
  <c r="K68" i="18" s="1"/>
  <c r="L153" i="18"/>
  <c r="L152" i="18" s="1"/>
  <c r="L151" i="18" s="1"/>
  <c r="L150" i="18" s="1"/>
  <c r="Q153" i="18"/>
  <c r="Q152" i="18" s="1"/>
  <c r="Q151" i="18" s="1"/>
  <c r="Q150" i="18" s="1"/>
  <c r="O183" i="18"/>
  <c r="K88" i="18"/>
  <c r="K87" i="18" s="1"/>
  <c r="K86" i="18" s="1"/>
  <c r="Q13" i="18"/>
  <c r="Q7" i="18" s="1"/>
  <c r="Q6" i="18" s="1"/>
  <c r="Q5" i="18" s="1"/>
  <c r="P107" i="18"/>
  <c r="P106" i="18" s="1"/>
  <c r="P105" i="18" s="1"/>
  <c r="P104" i="18" s="1"/>
  <c r="M107" i="18"/>
  <c r="M106" i="18" s="1"/>
  <c r="M105" i="18" s="1"/>
  <c r="M104" i="18" s="1"/>
  <c r="R158" i="18"/>
  <c r="Q70" i="18"/>
  <c r="Q69" i="18" s="1"/>
  <c r="Q68" i="18" s="1"/>
  <c r="R90" i="18"/>
  <c r="R89" i="18" s="1"/>
  <c r="R18" i="18"/>
  <c r="O70" i="18"/>
  <c r="O69" i="18" s="1"/>
  <c r="O68" i="18" s="1"/>
  <c r="L183" i="18"/>
  <c r="R9" i="18"/>
  <c r="R8" i="18" s="1"/>
  <c r="J13" i="18"/>
  <c r="J7" i="18" s="1"/>
  <c r="J6" i="18" s="1"/>
  <c r="J5" i="18" s="1"/>
  <c r="O13" i="18"/>
  <c r="O7" i="18" s="1"/>
  <c r="O6" i="18" s="1"/>
  <c r="O5" i="18" s="1"/>
  <c r="P13" i="18"/>
  <c r="P7" i="18" s="1"/>
  <c r="P6" i="18" s="1"/>
  <c r="P5" i="18" s="1"/>
  <c r="R138" i="18"/>
  <c r="R154" i="18"/>
  <c r="R184" i="18"/>
  <c r="J183" i="18"/>
  <c r="K183" i="18"/>
  <c r="R188" i="18"/>
  <c r="Q183" i="18"/>
  <c r="R117" i="18"/>
  <c r="R116" i="18" s="1"/>
  <c r="R108" i="18"/>
  <c r="R112" i="18"/>
  <c r="R14" i="18"/>
  <c r="R22" i="18"/>
  <c r="N13" i="18"/>
  <c r="N7" i="18" s="1"/>
  <c r="N6" i="18" s="1"/>
  <c r="N5" i="18" s="1"/>
  <c r="R72" i="18"/>
  <c r="R71" i="18" s="1"/>
  <c r="Q88" i="18"/>
  <c r="Q87" i="18" s="1"/>
  <c r="Q86" i="18" s="1"/>
  <c r="K153" i="18"/>
  <c r="K152" i="18" s="1"/>
  <c r="K151" i="18" s="1"/>
  <c r="K150" i="18" s="1"/>
  <c r="R64" i="18"/>
  <c r="P88" i="18"/>
  <c r="P87" i="18" s="1"/>
  <c r="P86" i="18" s="1"/>
  <c r="M183" i="18"/>
  <c r="R79" i="18"/>
  <c r="R78" i="18" s="1"/>
  <c r="R95" i="18"/>
  <c r="R94" i="18" s="1"/>
  <c r="L13" i="18"/>
  <c r="L7" i="18" s="1"/>
  <c r="L6" i="18" s="1"/>
  <c r="L5" i="18" s="1"/>
  <c r="M88" i="18"/>
  <c r="M87" i="18" s="1"/>
  <c r="M86" i="18" s="1"/>
  <c r="O107" i="18"/>
  <c r="O106" i="18" s="1"/>
  <c r="O105" i="18" s="1"/>
  <c r="O104" i="18" s="1"/>
  <c r="O153" i="18"/>
  <c r="O152" i="18" s="1"/>
  <c r="O151" i="18" s="1"/>
  <c r="O150" i="18" s="1"/>
  <c r="R13" i="18" l="1"/>
  <c r="R7" i="18" s="1"/>
  <c r="R6" i="18" s="1"/>
  <c r="R5" i="18" s="1"/>
  <c r="R88" i="18"/>
  <c r="R87" i="18" s="1"/>
  <c r="R86" i="18" s="1"/>
  <c r="R153" i="18"/>
  <c r="R152" i="18" s="1"/>
  <c r="R151" i="18" s="1"/>
  <c r="R150" i="18" s="1"/>
  <c r="R183" i="18"/>
  <c r="R107" i="18"/>
  <c r="R106" i="18" s="1"/>
  <c r="R105" i="18" s="1"/>
  <c r="R104" i="18" s="1"/>
  <c r="R70" i="18"/>
  <c r="R69" i="18" s="1"/>
  <c r="R68" i="18" s="1"/>
  <c r="R124" i="17" l="1"/>
  <c r="R125" i="17"/>
  <c r="R111" i="17"/>
  <c r="R246" i="17"/>
  <c r="R245" i="17"/>
  <c r="R244" i="17"/>
  <c r="R243" i="17"/>
  <c r="R242" i="17"/>
  <c r="R211" i="17"/>
  <c r="R210" i="17"/>
  <c r="R209" i="17"/>
  <c r="Q208" i="17"/>
  <c r="P208" i="17"/>
  <c r="O208" i="17"/>
  <c r="N208" i="17"/>
  <c r="M208" i="17"/>
  <c r="L208" i="17"/>
  <c r="K208" i="17"/>
  <c r="J208" i="17"/>
  <c r="R207" i="17"/>
  <c r="R206" i="17"/>
  <c r="R196" i="17"/>
  <c r="R195" i="17"/>
  <c r="R194" i="17"/>
  <c r="Q193" i="17"/>
  <c r="Q192" i="17" s="1"/>
  <c r="P193" i="17"/>
  <c r="P192" i="17" s="1"/>
  <c r="O193" i="17"/>
  <c r="O192" i="17" s="1"/>
  <c r="N193" i="17"/>
  <c r="N192" i="17" s="1"/>
  <c r="M193" i="17"/>
  <c r="M192" i="17" s="1"/>
  <c r="L193" i="17"/>
  <c r="L192" i="17" s="1"/>
  <c r="K193" i="17"/>
  <c r="K192" i="17" s="1"/>
  <c r="J193" i="17"/>
  <c r="J192" i="17" s="1"/>
  <c r="R191" i="17"/>
  <c r="R190" i="17"/>
  <c r="R189" i="17"/>
  <c r="Q188" i="17"/>
  <c r="P188" i="17"/>
  <c r="O188" i="17"/>
  <c r="N188" i="17"/>
  <c r="M188" i="17"/>
  <c r="L188" i="17"/>
  <c r="K188" i="17"/>
  <c r="J188" i="17"/>
  <c r="R187" i="17"/>
  <c r="R186" i="17"/>
  <c r="R185" i="17"/>
  <c r="Q184" i="17"/>
  <c r="P184" i="17"/>
  <c r="O184" i="17"/>
  <c r="N184" i="17"/>
  <c r="M184" i="17"/>
  <c r="L184" i="17"/>
  <c r="K184" i="17"/>
  <c r="J184" i="17"/>
  <c r="R183" i="17"/>
  <c r="R182" i="17"/>
  <c r="R181" i="17"/>
  <c r="Q180" i="17"/>
  <c r="P180" i="17"/>
  <c r="O180" i="17"/>
  <c r="N180" i="17"/>
  <c r="M180" i="17"/>
  <c r="L180" i="17"/>
  <c r="K180" i="17"/>
  <c r="J180" i="17"/>
  <c r="R179" i="17"/>
  <c r="R178" i="17"/>
  <c r="R177" i="17"/>
  <c r="Q176" i="17"/>
  <c r="P176" i="17"/>
  <c r="O176" i="17"/>
  <c r="N176" i="17"/>
  <c r="M176" i="17"/>
  <c r="L176" i="17"/>
  <c r="K176" i="17"/>
  <c r="J176" i="17"/>
  <c r="R171" i="17"/>
  <c r="R170" i="17"/>
  <c r="R169" i="17"/>
  <c r="R168" i="17"/>
  <c r="R167" i="17"/>
  <c r="Q166" i="17"/>
  <c r="P166" i="17"/>
  <c r="O166" i="17"/>
  <c r="N166" i="17"/>
  <c r="M166" i="17"/>
  <c r="L166" i="17"/>
  <c r="K166" i="17"/>
  <c r="J166" i="17"/>
  <c r="R165" i="17"/>
  <c r="R164" i="17"/>
  <c r="R163" i="17"/>
  <c r="R162" i="17"/>
  <c r="R161" i="17"/>
  <c r="Q160" i="17"/>
  <c r="P160" i="17"/>
  <c r="O160" i="17"/>
  <c r="N160" i="17"/>
  <c r="M160" i="17"/>
  <c r="L160" i="17"/>
  <c r="K160" i="17"/>
  <c r="J160" i="17"/>
  <c r="R159" i="17"/>
  <c r="R158" i="17"/>
  <c r="R157" i="17"/>
  <c r="R156" i="17"/>
  <c r="R155" i="17"/>
  <c r="Q154" i="17"/>
  <c r="P154" i="17"/>
  <c r="O154" i="17"/>
  <c r="N154" i="17"/>
  <c r="M154" i="17"/>
  <c r="L154" i="17"/>
  <c r="K154" i="17"/>
  <c r="J154" i="17"/>
  <c r="R152" i="17"/>
  <c r="R151" i="17"/>
  <c r="R150" i="17"/>
  <c r="Q149" i="17"/>
  <c r="Q148" i="17" s="1"/>
  <c r="P149" i="17"/>
  <c r="P148" i="17" s="1"/>
  <c r="O149" i="17"/>
  <c r="O148" i="17" s="1"/>
  <c r="N149" i="17"/>
  <c r="N148" i="17" s="1"/>
  <c r="M149" i="17"/>
  <c r="M148" i="17" s="1"/>
  <c r="L149" i="17"/>
  <c r="L148" i="17" s="1"/>
  <c r="K149" i="17"/>
  <c r="K148" i="17" s="1"/>
  <c r="J149" i="17"/>
  <c r="J148" i="17" s="1"/>
  <c r="R144" i="17"/>
  <c r="R143" i="17"/>
  <c r="R142" i="17"/>
  <c r="Q141" i="17"/>
  <c r="Q140" i="17" s="1"/>
  <c r="P141" i="17"/>
  <c r="P140" i="17" s="1"/>
  <c r="O141" i="17"/>
  <c r="O140" i="17" s="1"/>
  <c r="N141" i="17"/>
  <c r="N140" i="17" s="1"/>
  <c r="M141" i="17"/>
  <c r="M140" i="17" s="1"/>
  <c r="L141" i="17"/>
  <c r="L140" i="17" s="1"/>
  <c r="K141" i="17"/>
  <c r="K140" i="17" s="1"/>
  <c r="J141" i="17"/>
  <c r="J140" i="17" s="1"/>
  <c r="R139" i="17"/>
  <c r="R138" i="17"/>
  <c r="R137" i="17"/>
  <c r="Q136" i="17"/>
  <c r="P136" i="17"/>
  <c r="O136" i="17"/>
  <c r="N136" i="17"/>
  <c r="M136" i="17"/>
  <c r="L136" i="17"/>
  <c r="K136" i="17"/>
  <c r="J136" i="17"/>
  <c r="R135" i="17"/>
  <c r="R134" i="17"/>
  <c r="R133" i="17"/>
  <c r="Q132" i="17"/>
  <c r="P132" i="17"/>
  <c r="O132" i="17"/>
  <c r="N132" i="17"/>
  <c r="M132" i="17"/>
  <c r="L132" i="17"/>
  <c r="K132" i="17"/>
  <c r="J132" i="17"/>
  <c r="R127" i="17"/>
  <c r="R102" i="17"/>
  <c r="R101" i="17"/>
  <c r="R100" i="17"/>
  <c r="R87" i="17"/>
  <c r="R86" i="17"/>
  <c r="R85" i="17"/>
  <c r="R84" i="17"/>
  <c r="R83" i="17"/>
  <c r="R82" i="17"/>
  <c r="Q81" i="17"/>
  <c r="Q80" i="17" s="1"/>
  <c r="P81" i="17"/>
  <c r="P80" i="17" s="1"/>
  <c r="O81" i="17"/>
  <c r="O80" i="17" s="1"/>
  <c r="N81" i="17"/>
  <c r="N80" i="17" s="1"/>
  <c r="M81" i="17"/>
  <c r="M80" i="17" s="1"/>
  <c r="L81" i="17"/>
  <c r="L80" i="17" s="1"/>
  <c r="K81" i="17"/>
  <c r="K80" i="17" s="1"/>
  <c r="J81" i="17"/>
  <c r="J80" i="17" s="1"/>
  <c r="R79" i="17"/>
  <c r="R78" i="17"/>
  <c r="R77" i="17"/>
  <c r="R76" i="17"/>
  <c r="R75" i="17"/>
  <c r="Q74" i="17"/>
  <c r="Q73" i="17" s="1"/>
  <c r="P74" i="17"/>
  <c r="P73" i="17" s="1"/>
  <c r="O74" i="17"/>
  <c r="O73" i="17" s="1"/>
  <c r="N74" i="17"/>
  <c r="N73" i="17" s="1"/>
  <c r="M74" i="17"/>
  <c r="M73" i="17" s="1"/>
  <c r="L74" i="17"/>
  <c r="L73" i="17" s="1"/>
  <c r="K74" i="17"/>
  <c r="K73" i="17" s="1"/>
  <c r="J74" i="17"/>
  <c r="J73" i="17" s="1"/>
  <c r="R69" i="17"/>
  <c r="R68" i="17"/>
  <c r="R67" i="17"/>
  <c r="Q66" i="17"/>
  <c r="P66" i="17"/>
  <c r="O66" i="17"/>
  <c r="N66" i="17"/>
  <c r="M66" i="17"/>
  <c r="L66" i="17"/>
  <c r="K66" i="17"/>
  <c r="J66" i="17"/>
  <c r="R65" i="17"/>
  <c r="R64" i="17"/>
  <c r="R63" i="17"/>
  <c r="Q62" i="17"/>
  <c r="P62" i="17"/>
  <c r="O62" i="17"/>
  <c r="N62" i="17"/>
  <c r="M62" i="17"/>
  <c r="L62" i="17"/>
  <c r="K62" i="17"/>
  <c r="J62" i="17"/>
  <c r="R60" i="17"/>
  <c r="R59" i="17"/>
  <c r="R58" i="17"/>
  <c r="Q57" i="17"/>
  <c r="Q56" i="17" s="1"/>
  <c r="P57" i="17"/>
  <c r="P56" i="17" s="1"/>
  <c r="O57" i="17"/>
  <c r="O56" i="17" s="1"/>
  <c r="N57" i="17"/>
  <c r="N56" i="17" s="1"/>
  <c r="M57" i="17"/>
  <c r="M56" i="17" s="1"/>
  <c r="L57" i="17"/>
  <c r="L56" i="17" s="1"/>
  <c r="K57" i="17"/>
  <c r="K56" i="17" s="1"/>
  <c r="J57" i="17"/>
  <c r="J56" i="17" s="1"/>
  <c r="R29" i="17"/>
  <c r="R28" i="17"/>
  <c r="R27" i="17"/>
  <c r="Q26" i="17"/>
  <c r="P26" i="17"/>
  <c r="O26" i="17"/>
  <c r="N26" i="17"/>
  <c r="M26" i="17"/>
  <c r="L26" i="17"/>
  <c r="K26" i="17"/>
  <c r="J26" i="17"/>
  <c r="R25" i="17"/>
  <c r="R24" i="17"/>
  <c r="R23" i="17"/>
  <c r="Q22" i="17"/>
  <c r="P22" i="17"/>
  <c r="O22" i="17"/>
  <c r="N22" i="17"/>
  <c r="M22" i="17"/>
  <c r="L22" i="17"/>
  <c r="K22" i="17"/>
  <c r="J22" i="17"/>
  <c r="R21" i="17"/>
  <c r="R20" i="17"/>
  <c r="R19" i="17"/>
  <c r="Q18" i="17"/>
  <c r="P18" i="17"/>
  <c r="O18" i="17"/>
  <c r="N18" i="17"/>
  <c r="M18" i="17"/>
  <c r="L18" i="17"/>
  <c r="K18" i="17"/>
  <c r="J18" i="17"/>
  <c r="R16" i="17"/>
  <c r="R15" i="17"/>
  <c r="R14" i="17"/>
  <c r="Q13" i="17"/>
  <c r="Q12" i="17" s="1"/>
  <c r="P13" i="17"/>
  <c r="P12" i="17" s="1"/>
  <c r="O13" i="17"/>
  <c r="O12" i="17" s="1"/>
  <c r="N13" i="17"/>
  <c r="N12" i="17" s="1"/>
  <c r="M13" i="17"/>
  <c r="M12" i="17" s="1"/>
  <c r="L13" i="17"/>
  <c r="L12" i="17" s="1"/>
  <c r="K13" i="17"/>
  <c r="K12" i="17" s="1"/>
  <c r="J13" i="17"/>
  <c r="J12" i="17" s="1"/>
  <c r="R136" i="17" l="1"/>
  <c r="R13" i="17"/>
  <c r="R12" i="17" s="1"/>
  <c r="P72" i="17"/>
  <c r="P71" i="17" s="1"/>
  <c r="P70" i="17" s="1"/>
  <c r="M131" i="17"/>
  <c r="M130" i="17" s="1"/>
  <c r="M129" i="17" s="1"/>
  <c r="M128" i="17" s="1"/>
  <c r="N131" i="17"/>
  <c r="N130" i="17" s="1"/>
  <c r="N129" i="17" s="1"/>
  <c r="N128" i="17" s="1"/>
  <c r="Q131" i="17"/>
  <c r="Q130" i="17" s="1"/>
  <c r="Q129" i="17" s="1"/>
  <c r="Q128" i="17" s="1"/>
  <c r="R74" i="17"/>
  <c r="R73" i="17" s="1"/>
  <c r="R132" i="17"/>
  <c r="R160" i="17"/>
  <c r="R184" i="17"/>
  <c r="P153" i="17"/>
  <c r="P147" i="17" s="1"/>
  <c r="P146" i="17" s="1"/>
  <c r="P145" i="17" s="1"/>
  <c r="R22" i="17"/>
  <c r="L175" i="17"/>
  <c r="L174" i="17" s="1"/>
  <c r="L173" i="17" s="1"/>
  <c r="L172" i="17" s="1"/>
  <c r="N153" i="17"/>
  <c r="N147" i="17" s="1"/>
  <c r="N146" i="17" s="1"/>
  <c r="N145" i="17" s="1"/>
  <c r="Q153" i="17"/>
  <c r="Q147" i="17" s="1"/>
  <c r="Q146" i="17" s="1"/>
  <c r="Q145" i="17" s="1"/>
  <c r="P175" i="17"/>
  <c r="P174" i="17" s="1"/>
  <c r="P173" i="17" s="1"/>
  <c r="P172" i="17" s="1"/>
  <c r="O17" i="17"/>
  <c r="O11" i="17" s="1"/>
  <c r="O10" i="17" s="1"/>
  <c r="O9" i="17" s="1"/>
  <c r="M175" i="17"/>
  <c r="M174" i="17" s="1"/>
  <c r="M173" i="17" s="1"/>
  <c r="M172" i="17" s="1"/>
  <c r="R149" i="17"/>
  <c r="R148" i="17" s="1"/>
  <c r="O153" i="17"/>
  <c r="O147" i="17" s="1"/>
  <c r="O146" i="17" s="1"/>
  <c r="O145" i="17" s="1"/>
  <c r="R193" i="17"/>
  <c r="R192" i="17" s="1"/>
  <c r="L17" i="17"/>
  <c r="L11" i="17" s="1"/>
  <c r="L10" i="17" s="1"/>
  <c r="L9" i="17" s="1"/>
  <c r="N17" i="17"/>
  <c r="N11" i="17" s="1"/>
  <c r="N10" i="17" s="1"/>
  <c r="N9" i="17" s="1"/>
  <c r="L131" i="17"/>
  <c r="L130" i="17" s="1"/>
  <c r="L129" i="17" s="1"/>
  <c r="L128" i="17" s="1"/>
  <c r="R166" i="17"/>
  <c r="K175" i="17"/>
  <c r="K174" i="17" s="1"/>
  <c r="K173" i="17" s="1"/>
  <c r="K172" i="17" s="1"/>
  <c r="R176" i="17"/>
  <c r="R208" i="17"/>
  <c r="J72" i="17"/>
  <c r="J71" i="17" s="1"/>
  <c r="J70" i="17" s="1"/>
  <c r="O175" i="17"/>
  <c r="O174" i="17" s="1"/>
  <c r="O173" i="17" s="1"/>
  <c r="O172" i="17" s="1"/>
  <c r="Q72" i="17"/>
  <c r="Q71" i="17" s="1"/>
  <c r="Q70" i="17" s="1"/>
  <c r="K17" i="17"/>
  <c r="K11" i="17" s="1"/>
  <c r="K10" i="17" s="1"/>
  <c r="K9" i="17" s="1"/>
  <c r="K72" i="17"/>
  <c r="K71" i="17" s="1"/>
  <c r="K70" i="17" s="1"/>
  <c r="J175" i="17"/>
  <c r="J174" i="17" s="1"/>
  <c r="J173" i="17" s="1"/>
  <c r="J172" i="17" s="1"/>
  <c r="O72" i="17"/>
  <c r="O71" i="17" s="1"/>
  <c r="O70" i="17" s="1"/>
  <c r="Q17" i="17"/>
  <c r="Q11" i="17" s="1"/>
  <c r="Q10" i="17" s="1"/>
  <c r="Q9" i="17" s="1"/>
  <c r="N61" i="17"/>
  <c r="N8" i="17" s="1"/>
  <c r="O131" i="17"/>
  <c r="O130" i="17" s="1"/>
  <c r="O129" i="17" s="1"/>
  <c r="O128" i="17" s="1"/>
  <c r="M17" i="17"/>
  <c r="M11" i="17" s="1"/>
  <c r="M10" i="17" s="1"/>
  <c r="M9" i="17" s="1"/>
  <c r="R57" i="17"/>
  <c r="R56" i="17" s="1"/>
  <c r="M72" i="17"/>
  <c r="M71" i="17" s="1"/>
  <c r="M70" i="17" s="1"/>
  <c r="K131" i="17"/>
  <c r="K130" i="17" s="1"/>
  <c r="K129" i="17" s="1"/>
  <c r="K128" i="17" s="1"/>
  <c r="J153" i="17"/>
  <c r="J147" i="17" s="1"/>
  <c r="J146" i="17" s="1"/>
  <c r="J145" i="17" s="1"/>
  <c r="J131" i="17"/>
  <c r="J130" i="17" s="1"/>
  <c r="J129" i="17" s="1"/>
  <c r="J128" i="17" s="1"/>
  <c r="K153" i="17"/>
  <c r="K147" i="17" s="1"/>
  <c r="K146" i="17" s="1"/>
  <c r="K145" i="17" s="1"/>
  <c r="P131" i="17"/>
  <c r="P130" i="17" s="1"/>
  <c r="P129" i="17" s="1"/>
  <c r="P128" i="17" s="1"/>
  <c r="R141" i="17"/>
  <c r="R140" i="17" s="1"/>
  <c r="R154" i="17"/>
  <c r="J61" i="17"/>
  <c r="J8" i="17" s="1"/>
  <c r="R18" i="17"/>
  <c r="O61" i="17"/>
  <c r="O8" i="17" s="1"/>
  <c r="R26" i="17"/>
  <c r="P17" i="17"/>
  <c r="P11" i="17" s="1"/>
  <c r="P10" i="17" s="1"/>
  <c r="P9" i="17" s="1"/>
  <c r="Q61" i="17"/>
  <c r="Q8" i="17" s="1"/>
  <c r="P61" i="17"/>
  <c r="P8" i="17" s="1"/>
  <c r="L61" i="17"/>
  <c r="L8" i="17" s="1"/>
  <c r="R81" i="17"/>
  <c r="R80" i="17" s="1"/>
  <c r="R66" i="17"/>
  <c r="L72" i="17"/>
  <c r="L71" i="17" s="1"/>
  <c r="L70" i="17" s="1"/>
  <c r="N72" i="17"/>
  <c r="N71" i="17" s="1"/>
  <c r="N70" i="17" s="1"/>
  <c r="Q175" i="17"/>
  <c r="Q174" i="17" s="1"/>
  <c r="Q173" i="17" s="1"/>
  <c r="Q172" i="17" s="1"/>
  <c r="N175" i="17"/>
  <c r="N174" i="17" s="1"/>
  <c r="N173" i="17" s="1"/>
  <c r="N172" i="17" s="1"/>
  <c r="R62" i="17"/>
  <c r="L153" i="17"/>
  <c r="L147" i="17" s="1"/>
  <c r="L146" i="17" s="1"/>
  <c r="L145" i="17" s="1"/>
  <c r="R188" i="17"/>
  <c r="J17" i="17"/>
  <c r="J11" i="17" s="1"/>
  <c r="J10" i="17" s="1"/>
  <c r="J9" i="17" s="1"/>
  <c r="K61" i="17"/>
  <c r="K8" i="17" s="1"/>
  <c r="M61" i="17"/>
  <c r="M8" i="17" s="1"/>
  <c r="M153" i="17"/>
  <c r="M147" i="17" s="1"/>
  <c r="M146" i="17" s="1"/>
  <c r="M145" i="17" s="1"/>
  <c r="R180" i="17"/>
  <c r="I257" i="17" l="1"/>
  <c r="I256" i="17" s="1"/>
  <c r="R131" i="17"/>
  <c r="R72" i="17"/>
  <c r="R71" i="17" s="1"/>
  <c r="R70" i="17" s="1"/>
  <c r="I253" i="17"/>
  <c r="R17" i="17"/>
  <c r="R11" i="17" s="1"/>
  <c r="R10" i="17" s="1"/>
  <c r="R9" i="17" s="1"/>
  <c r="I254" i="17"/>
  <c r="I255" i="17"/>
  <c r="R153" i="17"/>
  <c r="R147" i="17" s="1"/>
  <c r="R146" i="17" s="1"/>
  <c r="R145" i="17" s="1"/>
  <c r="R175" i="17"/>
  <c r="R174" i="17" s="1"/>
  <c r="R173" i="17" s="1"/>
  <c r="R172" i="17" s="1"/>
  <c r="R130" i="17"/>
  <c r="R129" i="17" s="1"/>
  <c r="R128" i="17" s="1"/>
  <c r="R61" i="17"/>
  <c r="R8" i="17" s="1"/>
  <c r="I252" i="17" l="1"/>
  <c r="R219" i="16"/>
  <c r="R190" i="16"/>
  <c r="R189" i="16"/>
  <c r="R188" i="16"/>
  <c r="Q187" i="16"/>
  <c r="P187" i="16"/>
  <c r="O187" i="16"/>
  <c r="N187" i="16"/>
  <c r="M187" i="16"/>
  <c r="L187" i="16"/>
  <c r="K187" i="16"/>
  <c r="J187" i="16"/>
  <c r="R186" i="16"/>
  <c r="R185" i="16"/>
  <c r="R184" i="16"/>
  <c r="Q183" i="16"/>
  <c r="P183" i="16"/>
  <c r="O183" i="16"/>
  <c r="N183" i="16"/>
  <c r="M183" i="16"/>
  <c r="L183" i="16"/>
  <c r="K183" i="16"/>
  <c r="J183" i="16"/>
  <c r="R181" i="16"/>
  <c r="R180" i="16"/>
  <c r="Q178" i="16"/>
  <c r="Q177" i="16" s="1"/>
  <c r="P178" i="16"/>
  <c r="P177" i="16" s="1"/>
  <c r="O178" i="16"/>
  <c r="O177" i="16" s="1"/>
  <c r="N178" i="16"/>
  <c r="N177" i="16" s="1"/>
  <c r="M178" i="16"/>
  <c r="M177" i="16" s="1"/>
  <c r="L178" i="16"/>
  <c r="L177" i="16" s="1"/>
  <c r="K178" i="16"/>
  <c r="K177" i="16" s="1"/>
  <c r="J178" i="16"/>
  <c r="J177" i="16" s="1"/>
  <c r="R173" i="16"/>
  <c r="R172" i="16"/>
  <c r="R171" i="16"/>
  <c r="Q170" i="16"/>
  <c r="Q169" i="16" s="1"/>
  <c r="P170" i="16"/>
  <c r="P169" i="16" s="1"/>
  <c r="O170" i="16"/>
  <c r="O169" i="16" s="1"/>
  <c r="N170" i="16"/>
  <c r="N169" i="16" s="1"/>
  <c r="M170" i="16"/>
  <c r="M169" i="16" s="1"/>
  <c r="L170" i="16"/>
  <c r="L169" i="16" s="1"/>
  <c r="K170" i="16"/>
  <c r="K169" i="16" s="1"/>
  <c r="J170" i="16"/>
  <c r="J169" i="16" s="1"/>
  <c r="R168" i="16"/>
  <c r="R167" i="16"/>
  <c r="R166" i="16"/>
  <c r="Q165" i="16"/>
  <c r="P165" i="16"/>
  <c r="O165" i="16"/>
  <c r="N165" i="16"/>
  <c r="M165" i="16"/>
  <c r="L165" i="16"/>
  <c r="K165" i="16"/>
  <c r="J165" i="16"/>
  <c r="R164" i="16"/>
  <c r="R163" i="16"/>
  <c r="R162" i="16"/>
  <c r="Q161" i="16"/>
  <c r="P161" i="16"/>
  <c r="O161" i="16"/>
  <c r="N161" i="16"/>
  <c r="M161" i="16"/>
  <c r="L161" i="16"/>
  <c r="K161" i="16"/>
  <c r="J161" i="16"/>
  <c r="R160" i="16"/>
  <c r="R159" i="16"/>
  <c r="R158" i="16"/>
  <c r="Q157" i="16"/>
  <c r="P157" i="16"/>
  <c r="O157" i="16"/>
  <c r="N157" i="16"/>
  <c r="M157" i="16"/>
  <c r="L157" i="16"/>
  <c r="K157" i="16"/>
  <c r="J157" i="16"/>
  <c r="R156" i="16"/>
  <c r="R155" i="16"/>
  <c r="R154" i="16"/>
  <c r="Q153" i="16"/>
  <c r="P153" i="16"/>
  <c r="O153" i="16"/>
  <c r="N153" i="16"/>
  <c r="M153" i="16"/>
  <c r="L153" i="16"/>
  <c r="K153" i="16"/>
  <c r="J153" i="16"/>
  <c r="R148" i="16"/>
  <c r="R147" i="16"/>
  <c r="R146" i="16"/>
  <c r="R145" i="16"/>
  <c r="R144" i="16"/>
  <c r="Q143" i="16"/>
  <c r="P143" i="16"/>
  <c r="O143" i="16"/>
  <c r="N143" i="16"/>
  <c r="M143" i="16"/>
  <c r="L143" i="16"/>
  <c r="K143" i="16"/>
  <c r="J143" i="16"/>
  <c r="R142" i="16"/>
  <c r="R141" i="16"/>
  <c r="R140" i="16"/>
  <c r="R139" i="16"/>
  <c r="R138" i="16"/>
  <c r="Q137" i="16"/>
  <c r="P137" i="16"/>
  <c r="O137" i="16"/>
  <c r="N137" i="16"/>
  <c r="M137" i="16"/>
  <c r="L137" i="16"/>
  <c r="K137" i="16"/>
  <c r="J137" i="16"/>
  <c r="R136" i="16"/>
  <c r="R135" i="16"/>
  <c r="R134" i="16"/>
  <c r="R133" i="16"/>
  <c r="R132" i="16"/>
  <c r="Q131" i="16"/>
  <c r="P131" i="16"/>
  <c r="O131" i="16"/>
  <c r="N131" i="16"/>
  <c r="M131" i="16"/>
  <c r="L131" i="16"/>
  <c r="K131" i="16"/>
  <c r="J131" i="16"/>
  <c r="R129" i="16"/>
  <c r="R128" i="16"/>
  <c r="R127" i="16"/>
  <c r="Q126" i="16"/>
  <c r="Q125" i="16" s="1"/>
  <c r="P126" i="16"/>
  <c r="P125" i="16" s="1"/>
  <c r="O126" i="16"/>
  <c r="O125" i="16" s="1"/>
  <c r="N126" i="16"/>
  <c r="N125" i="16" s="1"/>
  <c r="M126" i="16"/>
  <c r="M125" i="16" s="1"/>
  <c r="L126" i="16"/>
  <c r="L125" i="16" s="1"/>
  <c r="K126" i="16"/>
  <c r="K125" i="16" s="1"/>
  <c r="J126" i="16"/>
  <c r="J125" i="16" s="1"/>
  <c r="R121" i="16"/>
  <c r="R120" i="16"/>
  <c r="R106" i="16"/>
  <c r="R105" i="16"/>
  <c r="R104" i="16"/>
  <c r="Q103" i="16"/>
  <c r="Q102" i="16" s="1"/>
  <c r="P103" i="16"/>
  <c r="P102" i="16" s="1"/>
  <c r="O103" i="16"/>
  <c r="O102" i="16" s="1"/>
  <c r="N103" i="16"/>
  <c r="N102" i="16" s="1"/>
  <c r="M103" i="16"/>
  <c r="M102" i="16" s="1"/>
  <c r="L103" i="16"/>
  <c r="L102" i="16" s="1"/>
  <c r="K103" i="16"/>
  <c r="K102" i="16" s="1"/>
  <c r="J103" i="16"/>
  <c r="J102" i="16" s="1"/>
  <c r="R101" i="16"/>
  <c r="R100" i="16"/>
  <c r="R99" i="16"/>
  <c r="Q98" i="16"/>
  <c r="Q97" i="16" s="1"/>
  <c r="P98" i="16"/>
  <c r="P97" i="16" s="1"/>
  <c r="O98" i="16"/>
  <c r="O97" i="16" s="1"/>
  <c r="N98" i="16"/>
  <c r="N97" i="16" s="1"/>
  <c r="M98" i="16"/>
  <c r="M97" i="16" s="1"/>
  <c r="L98" i="16"/>
  <c r="L97" i="16" s="1"/>
  <c r="K98" i="16"/>
  <c r="K97" i="16" s="1"/>
  <c r="J98" i="16"/>
  <c r="J97" i="16" s="1"/>
  <c r="R96" i="16"/>
  <c r="R95" i="16"/>
  <c r="R94" i="16"/>
  <c r="Q93" i="16"/>
  <c r="Q92" i="16" s="1"/>
  <c r="P93" i="16"/>
  <c r="P92" i="16" s="1"/>
  <c r="O93" i="16"/>
  <c r="O92" i="16" s="1"/>
  <c r="N93" i="16"/>
  <c r="N92" i="16" s="1"/>
  <c r="M93" i="16"/>
  <c r="M92" i="16" s="1"/>
  <c r="L93" i="16"/>
  <c r="L92" i="16" s="1"/>
  <c r="K93" i="16"/>
  <c r="K92" i="16" s="1"/>
  <c r="J93" i="16"/>
  <c r="J92" i="16" s="1"/>
  <c r="R88" i="16"/>
  <c r="R87" i="16"/>
  <c r="R86" i="16"/>
  <c r="R85" i="16"/>
  <c r="R84" i="16"/>
  <c r="R83" i="16"/>
  <c r="Q82" i="16"/>
  <c r="Q81" i="16" s="1"/>
  <c r="P82" i="16"/>
  <c r="P81" i="16" s="1"/>
  <c r="O82" i="16"/>
  <c r="O81" i="16" s="1"/>
  <c r="N82" i="16"/>
  <c r="N81" i="16" s="1"/>
  <c r="M82" i="16"/>
  <c r="M81" i="16" s="1"/>
  <c r="L82" i="16"/>
  <c r="L81" i="16" s="1"/>
  <c r="K82" i="16"/>
  <c r="K81" i="16" s="1"/>
  <c r="J82" i="16"/>
  <c r="J81" i="16" s="1"/>
  <c r="R80" i="16"/>
  <c r="R79" i="16"/>
  <c r="R78" i="16"/>
  <c r="R77" i="16"/>
  <c r="R76" i="16"/>
  <c r="Q75" i="16"/>
  <c r="Q74" i="16" s="1"/>
  <c r="P75" i="16"/>
  <c r="P74" i="16" s="1"/>
  <c r="O75" i="16"/>
  <c r="O74" i="16" s="1"/>
  <c r="N75" i="16"/>
  <c r="N74" i="16" s="1"/>
  <c r="M75" i="16"/>
  <c r="M74" i="16" s="1"/>
  <c r="L75" i="16"/>
  <c r="L74" i="16" s="1"/>
  <c r="K75" i="16"/>
  <c r="K74" i="16" s="1"/>
  <c r="J75" i="16"/>
  <c r="J74" i="16" s="1"/>
  <c r="R70" i="16"/>
  <c r="R69" i="16"/>
  <c r="R68" i="16"/>
  <c r="Q67" i="16"/>
  <c r="P67" i="16"/>
  <c r="O67" i="16"/>
  <c r="N67" i="16"/>
  <c r="M67" i="16"/>
  <c r="L67" i="16"/>
  <c r="K67" i="16"/>
  <c r="J67" i="16"/>
  <c r="R60" i="16"/>
  <c r="R59" i="16"/>
  <c r="R58" i="16"/>
  <c r="Q57" i="16"/>
  <c r="Q56" i="16" s="1"/>
  <c r="P57" i="16"/>
  <c r="P56" i="16" s="1"/>
  <c r="O57" i="16"/>
  <c r="O56" i="16" s="1"/>
  <c r="N57" i="16"/>
  <c r="N56" i="16" s="1"/>
  <c r="M57" i="16"/>
  <c r="M56" i="16" s="1"/>
  <c r="L57" i="16"/>
  <c r="L56" i="16" s="1"/>
  <c r="K57" i="16"/>
  <c r="K56" i="16" s="1"/>
  <c r="J57" i="16"/>
  <c r="J56" i="16" s="1"/>
  <c r="R29" i="16"/>
  <c r="R28" i="16"/>
  <c r="R27" i="16"/>
  <c r="Q26" i="16"/>
  <c r="P26" i="16"/>
  <c r="O26" i="16"/>
  <c r="N26" i="16"/>
  <c r="M26" i="16"/>
  <c r="L26" i="16"/>
  <c r="K26" i="16"/>
  <c r="J26" i="16"/>
  <c r="R25" i="16"/>
  <c r="R24" i="16"/>
  <c r="R23" i="16"/>
  <c r="Q22" i="16"/>
  <c r="P22" i="16"/>
  <c r="O22" i="16"/>
  <c r="N22" i="16"/>
  <c r="M22" i="16"/>
  <c r="L22" i="16"/>
  <c r="K22" i="16"/>
  <c r="J22" i="16"/>
  <c r="R21" i="16"/>
  <c r="R20" i="16"/>
  <c r="R19" i="16"/>
  <c r="Q18" i="16"/>
  <c r="P18" i="16"/>
  <c r="O18" i="16"/>
  <c r="N18" i="16"/>
  <c r="M18" i="16"/>
  <c r="L18" i="16"/>
  <c r="K18" i="16"/>
  <c r="J18" i="16"/>
  <c r="R16" i="16"/>
  <c r="R15" i="16"/>
  <c r="R14" i="16"/>
  <c r="Q13" i="16"/>
  <c r="Q12" i="16" s="1"/>
  <c r="P13" i="16"/>
  <c r="P12" i="16" s="1"/>
  <c r="O13" i="16"/>
  <c r="O12" i="16" s="1"/>
  <c r="N13" i="16"/>
  <c r="N12" i="16" s="1"/>
  <c r="M13" i="16"/>
  <c r="M12" i="16" s="1"/>
  <c r="L13" i="16"/>
  <c r="L12" i="16" s="1"/>
  <c r="K13" i="16"/>
  <c r="K12" i="16" s="1"/>
  <c r="J13" i="16"/>
  <c r="J12" i="16" s="1"/>
  <c r="J182" i="16" l="1"/>
  <c r="J176" i="16" s="1"/>
  <c r="J175" i="16" s="1"/>
  <c r="J174" i="16" s="1"/>
  <c r="O182" i="16"/>
  <c r="O176" i="16" s="1"/>
  <c r="O175" i="16" s="1"/>
  <c r="O174" i="16" s="1"/>
  <c r="R178" i="16"/>
  <c r="R177" i="16" s="1"/>
  <c r="K130" i="16"/>
  <c r="K124" i="16" s="1"/>
  <c r="K123" i="16" s="1"/>
  <c r="K122" i="16" s="1"/>
  <c r="R187" i="16"/>
  <c r="N182" i="16"/>
  <c r="N176" i="16" s="1"/>
  <c r="N175" i="16" s="1"/>
  <c r="N174" i="16" s="1"/>
  <c r="O73" i="16"/>
  <c r="O72" i="16" s="1"/>
  <c r="O71" i="16" s="1"/>
  <c r="R103" i="16"/>
  <c r="R102" i="16" s="1"/>
  <c r="R153" i="16"/>
  <c r="K182" i="16"/>
  <c r="K176" i="16" s="1"/>
  <c r="K175" i="16" s="1"/>
  <c r="K174" i="16" s="1"/>
  <c r="R126" i="16"/>
  <c r="R125" i="16" s="1"/>
  <c r="R161" i="16"/>
  <c r="P182" i="16"/>
  <c r="P176" i="16" s="1"/>
  <c r="P175" i="16" s="1"/>
  <c r="P174" i="16" s="1"/>
  <c r="R93" i="16"/>
  <c r="R92" i="16" s="1"/>
  <c r="P17" i="16"/>
  <c r="P11" i="16" s="1"/>
  <c r="P10" i="16" s="1"/>
  <c r="P9" i="16" s="1"/>
  <c r="O91" i="16"/>
  <c r="O90" i="16" s="1"/>
  <c r="O89" i="16" s="1"/>
  <c r="P91" i="16"/>
  <c r="P90" i="16" s="1"/>
  <c r="P89" i="16" s="1"/>
  <c r="M73" i="16"/>
  <c r="M72" i="16" s="1"/>
  <c r="M71" i="16" s="1"/>
  <c r="K91" i="16"/>
  <c r="K90" i="16" s="1"/>
  <c r="K89" i="16" s="1"/>
  <c r="R98" i="16"/>
  <c r="R97" i="16" s="1"/>
  <c r="Q17" i="16"/>
  <c r="Q11" i="16" s="1"/>
  <c r="Q10" i="16" s="1"/>
  <c r="Q9" i="16" s="1"/>
  <c r="J130" i="16"/>
  <c r="J124" i="16" s="1"/>
  <c r="J123" i="16" s="1"/>
  <c r="J122" i="16" s="1"/>
  <c r="R165" i="16"/>
  <c r="N130" i="16"/>
  <c r="N124" i="16" s="1"/>
  <c r="N123" i="16" s="1"/>
  <c r="N122" i="16" s="1"/>
  <c r="R170" i="16"/>
  <c r="R169" i="16" s="1"/>
  <c r="Q152" i="16"/>
  <c r="Q151" i="16" s="1"/>
  <c r="Q150" i="16" s="1"/>
  <c r="Q149" i="16" s="1"/>
  <c r="N152" i="16"/>
  <c r="N151" i="16" s="1"/>
  <c r="N150" i="16" s="1"/>
  <c r="N149" i="16" s="1"/>
  <c r="M152" i="16"/>
  <c r="M151" i="16" s="1"/>
  <c r="M150" i="16" s="1"/>
  <c r="M149" i="16" s="1"/>
  <c r="N73" i="16"/>
  <c r="N72" i="16" s="1"/>
  <c r="N71" i="16" s="1"/>
  <c r="J17" i="16"/>
  <c r="J11" i="16" s="1"/>
  <c r="J10" i="16" s="1"/>
  <c r="J9" i="16" s="1"/>
  <c r="N17" i="16"/>
  <c r="N11" i="16" s="1"/>
  <c r="N10" i="16" s="1"/>
  <c r="N9" i="16" s="1"/>
  <c r="K17" i="16"/>
  <c r="K11" i="16" s="1"/>
  <c r="K10" i="16" s="1"/>
  <c r="K9" i="16" s="1"/>
  <c r="J73" i="16"/>
  <c r="J72" i="16" s="1"/>
  <c r="J71" i="16" s="1"/>
  <c r="R13" i="16"/>
  <c r="R12" i="16" s="1"/>
  <c r="O17" i="16"/>
  <c r="O11" i="16" s="1"/>
  <c r="O10" i="16" s="1"/>
  <c r="O9" i="16" s="1"/>
  <c r="L73" i="16"/>
  <c r="L72" i="16" s="1"/>
  <c r="L71" i="16" s="1"/>
  <c r="N91" i="16"/>
  <c r="N90" i="16" s="1"/>
  <c r="N89" i="16" s="1"/>
  <c r="L91" i="16"/>
  <c r="L90" i="16" s="1"/>
  <c r="L89" i="16" s="1"/>
  <c r="R82" i="16"/>
  <c r="R81" i="16" s="1"/>
  <c r="O130" i="16"/>
  <c r="O124" i="16" s="1"/>
  <c r="O123" i="16" s="1"/>
  <c r="O122" i="16" s="1"/>
  <c r="P130" i="16"/>
  <c r="P124" i="16" s="1"/>
  <c r="P123" i="16" s="1"/>
  <c r="P122" i="16" s="1"/>
  <c r="R183" i="16"/>
  <c r="R26" i="16"/>
  <c r="P73" i="16"/>
  <c r="P72" i="16" s="1"/>
  <c r="P71" i="16" s="1"/>
  <c r="R143" i="16"/>
  <c r="P152" i="16"/>
  <c r="P151" i="16" s="1"/>
  <c r="P150" i="16" s="1"/>
  <c r="P149" i="16" s="1"/>
  <c r="M182" i="16"/>
  <c r="M176" i="16" s="1"/>
  <c r="M175" i="16" s="1"/>
  <c r="M174" i="16" s="1"/>
  <c r="K73" i="16"/>
  <c r="K72" i="16" s="1"/>
  <c r="K71" i="16" s="1"/>
  <c r="M91" i="16"/>
  <c r="M90" i="16" s="1"/>
  <c r="M89" i="16" s="1"/>
  <c r="R57" i="16"/>
  <c r="R56" i="16" s="1"/>
  <c r="R67" i="16"/>
  <c r="Q73" i="16"/>
  <c r="Q72" i="16" s="1"/>
  <c r="Q71" i="16" s="1"/>
  <c r="L152" i="16"/>
  <c r="L151" i="16" s="1"/>
  <c r="L150" i="16" s="1"/>
  <c r="L149" i="16" s="1"/>
  <c r="R131" i="16"/>
  <c r="L130" i="16"/>
  <c r="L124" i="16" s="1"/>
  <c r="L123" i="16" s="1"/>
  <c r="L122" i="16" s="1"/>
  <c r="M17" i="16"/>
  <c r="M11" i="16" s="1"/>
  <c r="M10" i="16" s="1"/>
  <c r="M9" i="16" s="1"/>
  <c r="M130" i="16"/>
  <c r="M124" i="16" s="1"/>
  <c r="M123" i="16" s="1"/>
  <c r="M122" i="16" s="1"/>
  <c r="R157" i="16"/>
  <c r="L182" i="16"/>
  <c r="L176" i="16" s="1"/>
  <c r="L175" i="16" s="1"/>
  <c r="L174" i="16" s="1"/>
  <c r="Q182" i="16"/>
  <c r="Q176" i="16" s="1"/>
  <c r="Q175" i="16" s="1"/>
  <c r="Q174" i="16" s="1"/>
  <c r="J91" i="16"/>
  <c r="J90" i="16" s="1"/>
  <c r="J89" i="16" s="1"/>
  <c r="O152" i="16"/>
  <c r="O151" i="16" s="1"/>
  <c r="O150" i="16" s="1"/>
  <c r="O149" i="16" s="1"/>
  <c r="K152" i="16"/>
  <c r="K151" i="16" s="1"/>
  <c r="K150" i="16" s="1"/>
  <c r="K149" i="16" s="1"/>
  <c r="R18" i="16"/>
  <c r="R75" i="16"/>
  <c r="R74" i="16" s="1"/>
  <c r="Q91" i="16"/>
  <c r="Q90" i="16" s="1"/>
  <c r="Q89" i="16" s="1"/>
  <c r="R137" i="16"/>
  <c r="J152" i="16"/>
  <c r="J151" i="16" s="1"/>
  <c r="J150" i="16" s="1"/>
  <c r="J149" i="16" s="1"/>
  <c r="L17" i="16"/>
  <c r="L11" i="16" s="1"/>
  <c r="L10" i="16" s="1"/>
  <c r="L9" i="16" s="1"/>
  <c r="Q130" i="16"/>
  <c r="Q124" i="16" s="1"/>
  <c r="Q123" i="16" s="1"/>
  <c r="Q122" i="16" s="1"/>
  <c r="R22" i="16"/>
  <c r="K8" i="16" l="1"/>
  <c r="I224" i="16" s="1"/>
  <c r="I223" i="16" s="1"/>
  <c r="L8" i="16"/>
  <c r="I225" i="16" s="1"/>
  <c r="N8" i="16"/>
  <c r="M8" i="16"/>
  <c r="I226" i="16" s="1"/>
  <c r="Q8" i="16"/>
  <c r="O8" i="16"/>
  <c r="J8" i="16"/>
  <c r="P8" i="16"/>
  <c r="R182" i="16"/>
  <c r="R176" i="16" s="1"/>
  <c r="R175" i="16" s="1"/>
  <c r="R174" i="16" s="1"/>
  <c r="R152" i="16"/>
  <c r="R151" i="16" s="1"/>
  <c r="R150" i="16" s="1"/>
  <c r="R149" i="16" s="1"/>
  <c r="R91" i="16"/>
  <c r="R90" i="16" s="1"/>
  <c r="R89" i="16" s="1"/>
  <c r="R73" i="16"/>
  <c r="R72" i="16" s="1"/>
  <c r="R71" i="16" s="1"/>
  <c r="R130" i="16"/>
  <c r="R124" i="16" s="1"/>
  <c r="R123" i="16" s="1"/>
  <c r="R122" i="16" s="1"/>
  <c r="R17" i="16"/>
  <c r="R11" i="16" s="1"/>
  <c r="R10" i="16" s="1"/>
  <c r="R9" i="16" s="1"/>
  <c r="R8" i="16" l="1"/>
  <c r="R228" i="15"/>
  <c r="R227" i="15"/>
  <c r="R226" i="15"/>
  <c r="R225" i="15"/>
  <c r="R224" i="15"/>
  <c r="R194" i="15"/>
  <c r="R193" i="15"/>
  <c r="R192" i="15"/>
  <c r="Q191" i="15"/>
  <c r="P191" i="15"/>
  <c r="O191" i="15"/>
  <c r="N191" i="15"/>
  <c r="M191" i="15"/>
  <c r="L191" i="15"/>
  <c r="K191" i="15"/>
  <c r="J191" i="15"/>
  <c r="R190" i="15"/>
  <c r="R189" i="15"/>
  <c r="R188" i="15"/>
  <c r="R183" i="15"/>
  <c r="R182" i="15"/>
  <c r="R187" i="15"/>
  <c r="R176" i="15"/>
  <c r="R175" i="15"/>
  <c r="R174" i="15"/>
  <c r="Q173" i="15"/>
  <c r="Q172" i="15" s="1"/>
  <c r="P173" i="15"/>
  <c r="P172" i="15" s="1"/>
  <c r="O173" i="15"/>
  <c r="O172" i="15" s="1"/>
  <c r="N173" i="15"/>
  <c r="N172" i="15" s="1"/>
  <c r="M173" i="15"/>
  <c r="M172" i="15" s="1"/>
  <c r="L173" i="15"/>
  <c r="L172" i="15" s="1"/>
  <c r="K173" i="15"/>
  <c r="K172" i="15" s="1"/>
  <c r="J173" i="15"/>
  <c r="J172" i="15" s="1"/>
  <c r="R171" i="15"/>
  <c r="R170" i="15"/>
  <c r="R169" i="15"/>
  <c r="Q168" i="15"/>
  <c r="P168" i="15"/>
  <c r="O168" i="15"/>
  <c r="N168" i="15"/>
  <c r="M168" i="15"/>
  <c r="L168" i="15"/>
  <c r="K168" i="15"/>
  <c r="J168" i="15"/>
  <c r="R167" i="15"/>
  <c r="R166" i="15"/>
  <c r="R165" i="15"/>
  <c r="Q164" i="15"/>
  <c r="P164" i="15"/>
  <c r="O164" i="15"/>
  <c r="N164" i="15"/>
  <c r="M164" i="15"/>
  <c r="L164" i="15"/>
  <c r="K164" i="15"/>
  <c r="J164" i="15"/>
  <c r="R163" i="15"/>
  <c r="R162" i="15"/>
  <c r="R161" i="15"/>
  <c r="Q160" i="15"/>
  <c r="P160" i="15"/>
  <c r="O160" i="15"/>
  <c r="N160" i="15"/>
  <c r="M160" i="15"/>
  <c r="L160" i="15"/>
  <c r="K160" i="15"/>
  <c r="J160" i="15"/>
  <c r="R159" i="15"/>
  <c r="R158" i="15"/>
  <c r="R157" i="15"/>
  <c r="Q156" i="15"/>
  <c r="P156" i="15"/>
  <c r="O156" i="15"/>
  <c r="N156" i="15"/>
  <c r="M156" i="15"/>
  <c r="L156" i="15"/>
  <c r="K156" i="15"/>
  <c r="J156" i="15"/>
  <c r="R151" i="15"/>
  <c r="R150" i="15"/>
  <c r="R149" i="15"/>
  <c r="R148" i="15"/>
  <c r="R147" i="15"/>
  <c r="Q146" i="15"/>
  <c r="P146" i="15"/>
  <c r="O146" i="15"/>
  <c r="N146" i="15"/>
  <c r="M146" i="15"/>
  <c r="L146" i="15"/>
  <c r="K146" i="15"/>
  <c r="J146" i="15"/>
  <c r="R145" i="15"/>
  <c r="R144" i="15"/>
  <c r="R143" i="15"/>
  <c r="R142" i="15"/>
  <c r="R141" i="15"/>
  <c r="Q140" i="15"/>
  <c r="P140" i="15"/>
  <c r="O140" i="15"/>
  <c r="N140" i="15"/>
  <c r="M140" i="15"/>
  <c r="L140" i="15"/>
  <c r="K140" i="15"/>
  <c r="J140" i="15"/>
  <c r="R139" i="15"/>
  <c r="R138" i="15"/>
  <c r="R137" i="15"/>
  <c r="R136" i="15"/>
  <c r="R135" i="15"/>
  <c r="Q134" i="15"/>
  <c r="P134" i="15"/>
  <c r="O134" i="15"/>
  <c r="N134" i="15"/>
  <c r="M134" i="15"/>
  <c r="L134" i="15"/>
  <c r="K134" i="15"/>
  <c r="J134" i="15"/>
  <c r="R132" i="15"/>
  <c r="R131" i="15"/>
  <c r="R130" i="15"/>
  <c r="Q129" i="15"/>
  <c r="Q128" i="15" s="1"/>
  <c r="P129" i="15"/>
  <c r="P128" i="15" s="1"/>
  <c r="O129" i="15"/>
  <c r="O128" i="15" s="1"/>
  <c r="N129" i="15"/>
  <c r="N128" i="15" s="1"/>
  <c r="M129" i="15"/>
  <c r="M128" i="15" s="1"/>
  <c r="L129" i="15"/>
  <c r="L128" i="15" s="1"/>
  <c r="K129" i="15"/>
  <c r="K128" i="15" s="1"/>
  <c r="J129" i="15"/>
  <c r="J128" i="15" s="1"/>
  <c r="R124" i="15"/>
  <c r="R123" i="15"/>
  <c r="R113" i="15"/>
  <c r="R106" i="15"/>
  <c r="R105" i="15"/>
  <c r="R104" i="15"/>
  <c r="Q103" i="15"/>
  <c r="Q102" i="15" s="1"/>
  <c r="P103" i="15"/>
  <c r="P102" i="15" s="1"/>
  <c r="O103" i="15"/>
  <c r="O102" i="15" s="1"/>
  <c r="N103" i="15"/>
  <c r="N102" i="15" s="1"/>
  <c r="M103" i="15"/>
  <c r="M102" i="15" s="1"/>
  <c r="L103" i="15"/>
  <c r="L102" i="15" s="1"/>
  <c r="K103" i="15"/>
  <c r="K102" i="15" s="1"/>
  <c r="J103" i="15"/>
  <c r="J102" i="15" s="1"/>
  <c r="R101" i="15"/>
  <c r="R100" i="15"/>
  <c r="R99" i="15"/>
  <c r="Q98" i="15"/>
  <c r="Q97" i="15" s="1"/>
  <c r="P98" i="15"/>
  <c r="P97" i="15" s="1"/>
  <c r="O98" i="15"/>
  <c r="O97" i="15" s="1"/>
  <c r="N98" i="15"/>
  <c r="N97" i="15" s="1"/>
  <c r="M98" i="15"/>
  <c r="M97" i="15" s="1"/>
  <c r="L98" i="15"/>
  <c r="L97" i="15" s="1"/>
  <c r="K98" i="15"/>
  <c r="K97" i="15" s="1"/>
  <c r="J98" i="15"/>
  <c r="J97" i="15" s="1"/>
  <c r="R96" i="15"/>
  <c r="R95" i="15"/>
  <c r="R94" i="15"/>
  <c r="Q93" i="15"/>
  <c r="Q92" i="15" s="1"/>
  <c r="P93" i="15"/>
  <c r="P92" i="15" s="1"/>
  <c r="O93" i="15"/>
  <c r="O92" i="15" s="1"/>
  <c r="N93" i="15"/>
  <c r="N92" i="15" s="1"/>
  <c r="M93" i="15"/>
  <c r="M92" i="15" s="1"/>
  <c r="L93" i="15"/>
  <c r="L92" i="15" s="1"/>
  <c r="K93" i="15"/>
  <c r="K92" i="15" s="1"/>
  <c r="J93" i="15"/>
  <c r="J92" i="15" s="1"/>
  <c r="R88" i="15"/>
  <c r="R87" i="15"/>
  <c r="R86" i="15"/>
  <c r="R85" i="15"/>
  <c r="R84" i="15"/>
  <c r="R83" i="15"/>
  <c r="Q82" i="15"/>
  <c r="Q81" i="15" s="1"/>
  <c r="P82" i="15"/>
  <c r="P81" i="15" s="1"/>
  <c r="O82" i="15"/>
  <c r="O81" i="15" s="1"/>
  <c r="N82" i="15"/>
  <c r="N81" i="15" s="1"/>
  <c r="M82" i="15"/>
  <c r="M81" i="15" s="1"/>
  <c r="L82" i="15"/>
  <c r="L81" i="15" s="1"/>
  <c r="K82" i="15"/>
  <c r="K81" i="15" s="1"/>
  <c r="J82" i="15"/>
  <c r="J81" i="15" s="1"/>
  <c r="R80" i="15"/>
  <c r="R79" i="15"/>
  <c r="R78" i="15"/>
  <c r="R77" i="15"/>
  <c r="R76" i="15"/>
  <c r="Q75" i="15"/>
  <c r="Q74" i="15" s="1"/>
  <c r="P75" i="15"/>
  <c r="P74" i="15" s="1"/>
  <c r="O75" i="15"/>
  <c r="O74" i="15" s="1"/>
  <c r="N75" i="15"/>
  <c r="N74" i="15" s="1"/>
  <c r="M75" i="15"/>
  <c r="M74" i="15" s="1"/>
  <c r="L75" i="15"/>
  <c r="L74" i="15" s="1"/>
  <c r="K75" i="15"/>
  <c r="K74" i="15" s="1"/>
  <c r="J75" i="15"/>
  <c r="J74" i="15" s="1"/>
  <c r="R70" i="15"/>
  <c r="R69" i="15"/>
  <c r="R68" i="15"/>
  <c r="Q67" i="15"/>
  <c r="P67" i="15"/>
  <c r="O67" i="15"/>
  <c r="N67" i="15"/>
  <c r="M67" i="15"/>
  <c r="L67" i="15"/>
  <c r="K67" i="15"/>
  <c r="J67" i="15"/>
  <c r="R66" i="15"/>
  <c r="R65" i="15"/>
  <c r="R64" i="15"/>
  <c r="Q63" i="15"/>
  <c r="P63" i="15"/>
  <c r="O63" i="15"/>
  <c r="N63" i="15"/>
  <c r="M63" i="15"/>
  <c r="L63" i="15"/>
  <c r="K63" i="15"/>
  <c r="J63" i="15"/>
  <c r="R61" i="15"/>
  <c r="R60" i="15"/>
  <c r="R59" i="15"/>
  <c r="Q58" i="15"/>
  <c r="Q57" i="15" s="1"/>
  <c r="P58" i="15"/>
  <c r="P57" i="15" s="1"/>
  <c r="O58" i="15"/>
  <c r="O57" i="15" s="1"/>
  <c r="N58" i="15"/>
  <c r="N57" i="15" s="1"/>
  <c r="M58" i="15"/>
  <c r="M57" i="15" s="1"/>
  <c r="L58" i="15"/>
  <c r="L57" i="15" s="1"/>
  <c r="K58" i="15"/>
  <c r="K57" i="15" s="1"/>
  <c r="J58" i="15"/>
  <c r="J57" i="15" s="1"/>
  <c r="R56" i="15"/>
  <c r="R55" i="15"/>
  <c r="R54" i="15"/>
  <c r="Q53" i="15"/>
  <c r="Q52" i="15" s="1"/>
  <c r="P53" i="15"/>
  <c r="P52" i="15" s="1"/>
  <c r="O53" i="15"/>
  <c r="O52" i="15" s="1"/>
  <c r="N53" i="15"/>
  <c r="N52" i="15" s="1"/>
  <c r="M53" i="15"/>
  <c r="M52" i="15" s="1"/>
  <c r="L53" i="15"/>
  <c r="L52" i="15" s="1"/>
  <c r="K53" i="15"/>
  <c r="K52" i="15" s="1"/>
  <c r="J53" i="15"/>
  <c r="J52" i="15" s="1"/>
  <c r="R50" i="15"/>
  <c r="R49" i="15"/>
  <c r="R48" i="15"/>
  <c r="Q47" i="15"/>
  <c r="Q46" i="15" s="1"/>
  <c r="P47" i="15"/>
  <c r="P46" i="15" s="1"/>
  <c r="O47" i="15"/>
  <c r="O46" i="15" s="1"/>
  <c r="N47" i="15"/>
  <c r="N46" i="15" s="1"/>
  <c r="M47" i="15"/>
  <c r="M46" i="15" s="1"/>
  <c r="L47" i="15"/>
  <c r="L46" i="15" s="1"/>
  <c r="K47" i="15"/>
  <c r="K46" i="15" s="1"/>
  <c r="J47" i="15"/>
  <c r="J46" i="15" s="1"/>
  <c r="R45" i="15"/>
  <c r="R44" i="15"/>
  <c r="R43" i="15"/>
  <c r="Q42" i="15"/>
  <c r="P42" i="15"/>
  <c r="O42" i="15"/>
  <c r="N42" i="15"/>
  <c r="M42" i="15"/>
  <c r="L42" i="15"/>
  <c r="K42" i="15"/>
  <c r="J42" i="15"/>
  <c r="R41" i="15"/>
  <c r="R40" i="15"/>
  <c r="R39" i="15"/>
  <c r="Q38" i="15"/>
  <c r="P38" i="15"/>
  <c r="O38" i="15"/>
  <c r="N38" i="15"/>
  <c r="M38" i="15"/>
  <c r="L38" i="15"/>
  <c r="K38" i="15"/>
  <c r="J38" i="15"/>
  <c r="R37" i="15"/>
  <c r="R36" i="15"/>
  <c r="R35" i="15"/>
  <c r="Q34" i="15"/>
  <c r="P34" i="15"/>
  <c r="O34" i="15"/>
  <c r="N34" i="15"/>
  <c r="M34" i="15"/>
  <c r="L34" i="15"/>
  <c r="K34" i="15"/>
  <c r="J34" i="15"/>
  <c r="R29" i="15"/>
  <c r="R28" i="15"/>
  <c r="R27" i="15"/>
  <c r="Q26" i="15"/>
  <c r="P26" i="15"/>
  <c r="O26" i="15"/>
  <c r="N26" i="15"/>
  <c r="M26" i="15"/>
  <c r="L26" i="15"/>
  <c r="K26" i="15"/>
  <c r="J26" i="15"/>
  <c r="R25" i="15"/>
  <c r="R24" i="15"/>
  <c r="R23" i="15"/>
  <c r="Q22" i="15"/>
  <c r="P22" i="15"/>
  <c r="O22" i="15"/>
  <c r="N22" i="15"/>
  <c r="M22" i="15"/>
  <c r="L22" i="15"/>
  <c r="K22" i="15"/>
  <c r="J22" i="15"/>
  <c r="R21" i="15"/>
  <c r="R20" i="15"/>
  <c r="R19" i="15"/>
  <c r="Q18" i="15"/>
  <c r="P18" i="15"/>
  <c r="O18" i="15"/>
  <c r="N18" i="15"/>
  <c r="M18" i="15"/>
  <c r="L18" i="15"/>
  <c r="K18" i="15"/>
  <c r="J18" i="15"/>
  <c r="R16" i="15"/>
  <c r="R15" i="15"/>
  <c r="R14" i="15"/>
  <c r="Q13" i="15"/>
  <c r="Q12" i="15" s="1"/>
  <c r="P13" i="15"/>
  <c r="P12" i="15" s="1"/>
  <c r="O13" i="15"/>
  <c r="O12" i="15" s="1"/>
  <c r="N13" i="15"/>
  <c r="N12" i="15" s="1"/>
  <c r="M13" i="15"/>
  <c r="M12" i="15" s="1"/>
  <c r="L13" i="15"/>
  <c r="L12" i="15" s="1"/>
  <c r="K13" i="15"/>
  <c r="K12" i="15" s="1"/>
  <c r="J13" i="15"/>
  <c r="J12" i="15" s="1"/>
  <c r="R156" i="15" l="1"/>
  <c r="R42" i="15"/>
  <c r="R93" i="15"/>
  <c r="R92" i="15" s="1"/>
  <c r="R129" i="15"/>
  <c r="R128" i="15" s="1"/>
  <c r="K91" i="15"/>
  <c r="K90" i="15" s="1"/>
  <c r="K89" i="15" s="1"/>
  <c r="R26" i="15"/>
  <c r="R53" i="15"/>
  <c r="R52" i="15" s="1"/>
  <c r="L91" i="15"/>
  <c r="L90" i="15" s="1"/>
  <c r="L89" i="15" s="1"/>
  <c r="Q17" i="15"/>
  <c r="Q11" i="15" s="1"/>
  <c r="Q10" i="15" s="1"/>
  <c r="Q9" i="15" s="1"/>
  <c r="J62" i="15"/>
  <c r="J51" i="15" s="1"/>
  <c r="N62" i="15"/>
  <c r="N51" i="15" s="1"/>
  <c r="R160" i="15"/>
  <c r="L155" i="15"/>
  <c r="L154" i="15" s="1"/>
  <c r="L153" i="15" s="1"/>
  <c r="L152" i="15" s="1"/>
  <c r="R22" i="15"/>
  <c r="K155" i="15"/>
  <c r="K154" i="15" s="1"/>
  <c r="K153" i="15" s="1"/>
  <c r="K152" i="15" s="1"/>
  <c r="N133" i="15"/>
  <c r="N127" i="15" s="1"/>
  <c r="N126" i="15" s="1"/>
  <c r="N125" i="15" s="1"/>
  <c r="M17" i="15"/>
  <c r="M11" i="15" s="1"/>
  <c r="M10" i="15" s="1"/>
  <c r="M9" i="15" s="1"/>
  <c r="J17" i="15"/>
  <c r="J11" i="15" s="1"/>
  <c r="J10" i="15" s="1"/>
  <c r="J9" i="15" s="1"/>
  <c r="N17" i="15"/>
  <c r="N11" i="15" s="1"/>
  <c r="N10" i="15" s="1"/>
  <c r="N9" i="15" s="1"/>
  <c r="M33" i="15"/>
  <c r="M32" i="15" s="1"/>
  <c r="J33" i="15"/>
  <c r="J32" i="15" s="1"/>
  <c r="R13" i="15"/>
  <c r="R12" i="15" s="1"/>
  <c r="M155" i="15"/>
  <c r="M154" i="15" s="1"/>
  <c r="M153" i="15" s="1"/>
  <c r="M152" i="15" s="1"/>
  <c r="R75" i="15"/>
  <c r="R74" i="15" s="1"/>
  <c r="K133" i="15"/>
  <c r="K127" i="15" s="1"/>
  <c r="K126" i="15" s="1"/>
  <c r="K125" i="15" s="1"/>
  <c r="Q133" i="15"/>
  <c r="Q127" i="15" s="1"/>
  <c r="Q126" i="15" s="1"/>
  <c r="Q125" i="15" s="1"/>
  <c r="R173" i="15"/>
  <c r="R172" i="15" s="1"/>
  <c r="O62" i="15"/>
  <c r="O51" i="15" s="1"/>
  <c r="O91" i="15"/>
  <c r="O90" i="15" s="1"/>
  <c r="O89" i="15" s="1"/>
  <c r="J133" i="15"/>
  <c r="J127" i="15" s="1"/>
  <c r="J126" i="15" s="1"/>
  <c r="J125" i="15" s="1"/>
  <c r="P73" i="15"/>
  <c r="P72" i="15" s="1"/>
  <c r="P71" i="15" s="1"/>
  <c r="P62" i="15"/>
  <c r="P51" i="15" s="1"/>
  <c r="M73" i="15"/>
  <c r="M72" i="15" s="1"/>
  <c r="M71" i="15" s="1"/>
  <c r="L33" i="15"/>
  <c r="L32" i="15" s="1"/>
  <c r="Q33" i="15"/>
  <c r="Q32" i="15" s="1"/>
  <c r="L62" i="15"/>
  <c r="L51" i="15" s="1"/>
  <c r="Q62" i="15"/>
  <c r="Q51" i="15" s="1"/>
  <c r="R134" i="15"/>
  <c r="R191" i="15"/>
  <c r="R103" i="15"/>
  <c r="R102" i="15" s="1"/>
  <c r="R140" i="15"/>
  <c r="R164" i="15"/>
  <c r="O73" i="15"/>
  <c r="O72" i="15" s="1"/>
  <c r="O71" i="15" s="1"/>
  <c r="J73" i="15"/>
  <c r="J72" i="15" s="1"/>
  <c r="J71" i="15" s="1"/>
  <c r="J91" i="15"/>
  <c r="J90" i="15" s="1"/>
  <c r="J89" i="15" s="1"/>
  <c r="R18" i="15"/>
  <c r="O17" i="15"/>
  <c r="O11" i="15" s="1"/>
  <c r="O10" i="15" s="1"/>
  <c r="O9" i="15" s="1"/>
  <c r="R67" i="15"/>
  <c r="K73" i="15"/>
  <c r="K72" i="15" s="1"/>
  <c r="K71" i="15" s="1"/>
  <c r="O133" i="15"/>
  <c r="O127" i="15" s="1"/>
  <c r="O126" i="15" s="1"/>
  <c r="O125" i="15" s="1"/>
  <c r="J155" i="15"/>
  <c r="J154" i="15" s="1"/>
  <c r="J153" i="15" s="1"/>
  <c r="J152" i="15" s="1"/>
  <c r="N155" i="15"/>
  <c r="N154" i="15" s="1"/>
  <c r="N153" i="15" s="1"/>
  <c r="N152" i="15" s="1"/>
  <c r="N73" i="15"/>
  <c r="N72" i="15" s="1"/>
  <c r="N71" i="15" s="1"/>
  <c r="N33" i="15"/>
  <c r="N32" i="15" s="1"/>
  <c r="Q73" i="15"/>
  <c r="Q72" i="15" s="1"/>
  <c r="Q71" i="15" s="1"/>
  <c r="K17" i="15"/>
  <c r="K11" i="15" s="1"/>
  <c r="K10" i="15" s="1"/>
  <c r="K9" i="15" s="1"/>
  <c r="M62" i="15"/>
  <c r="M51" i="15" s="1"/>
  <c r="L17" i="15"/>
  <c r="L11" i="15" s="1"/>
  <c r="L10" i="15" s="1"/>
  <c r="L9" i="15" s="1"/>
  <c r="R47" i="15"/>
  <c r="R46" i="15" s="1"/>
  <c r="M91" i="15"/>
  <c r="M90" i="15" s="1"/>
  <c r="M89" i="15" s="1"/>
  <c r="P155" i="15"/>
  <c r="P154" i="15" s="1"/>
  <c r="P153" i="15" s="1"/>
  <c r="P152" i="15" s="1"/>
  <c r="R168" i="15"/>
  <c r="Q91" i="15"/>
  <c r="Q90" i="15" s="1"/>
  <c r="Q89" i="15" s="1"/>
  <c r="R38" i="15"/>
  <c r="R34" i="15"/>
  <c r="O33" i="15"/>
  <c r="O32" i="15" s="1"/>
  <c r="R63" i="15"/>
  <c r="P133" i="15"/>
  <c r="P127" i="15" s="1"/>
  <c r="P126" i="15" s="1"/>
  <c r="P125" i="15" s="1"/>
  <c r="Q155" i="15"/>
  <c r="Q154" i="15" s="1"/>
  <c r="Q153" i="15" s="1"/>
  <c r="Q152" i="15" s="1"/>
  <c r="R146" i="15"/>
  <c r="R98" i="15"/>
  <c r="R97" i="15" s="1"/>
  <c r="L73" i="15"/>
  <c r="L72" i="15" s="1"/>
  <c r="L71" i="15" s="1"/>
  <c r="P91" i="15"/>
  <c r="P90" i="15" s="1"/>
  <c r="P89" i="15" s="1"/>
  <c r="O155" i="15"/>
  <c r="O154" i="15" s="1"/>
  <c r="O153" i="15" s="1"/>
  <c r="O152" i="15" s="1"/>
  <c r="L133" i="15"/>
  <c r="L127" i="15" s="1"/>
  <c r="L126" i="15" s="1"/>
  <c r="L125" i="15" s="1"/>
  <c r="R58" i="15"/>
  <c r="R57" i="15" s="1"/>
  <c r="K62" i="15"/>
  <c r="K51" i="15" s="1"/>
  <c r="R82" i="15"/>
  <c r="R81" i="15" s="1"/>
  <c r="M133" i="15"/>
  <c r="M127" i="15" s="1"/>
  <c r="M126" i="15" s="1"/>
  <c r="M125" i="15" s="1"/>
  <c r="K33" i="15"/>
  <c r="K32" i="15" s="1"/>
  <c r="P17" i="15"/>
  <c r="P11" i="15" s="1"/>
  <c r="P10" i="15" s="1"/>
  <c r="P9" i="15" s="1"/>
  <c r="P33" i="15"/>
  <c r="P32" i="15" s="1"/>
  <c r="N91" i="15"/>
  <c r="N90" i="15" s="1"/>
  <c r="N89" i="15" s="1"/>
  <c r="R73" i="15" l="1"/>
  <c r="R72" i="15" s="1"/>
  <c r="R71" i="15" s="1"/>
  <c r="R33" i="15"/>
  <c r="R32" i="15" s="1"/>
  <c r="J31" i="15"/>
  <c r="J30" i="15" s="1"/>
  <c r="O8" i="15"/>
  <c r="K8" i="15"/>
  <c r="I233" i="15" s="1"/>
  <c r="Q8" i="15"/>
  <c r="N8" i="15"/>
  <c r="R91" i="15"/>
  <c r="R90" i="15" s="1"/>
  <c r="R89" i="15" s="1"/>
  <c r="R155" i="15"/>
  <c r="R154" i="15" s="1"/>
  <c r="R153" i="15" s="1"/>
  <c r="R152" i="15" s="1"/>
  <c r="M8" i="15"/>
  <c r="I235" i="15" s="1"/>
  <c r="L8" i="15"/>
  <c r="I234" i="15" s="1"/>
  <c r="P8" i="15"/>
  <c r="R17" i="15"/>
  <c r="R11" i="15" s="1"/>
  <c r="R10" i="15" s="1"/>
  <c r="R9" i="15" s="1"/>
  <c r="J8" i="15"/>
  <c r="R133" i="15"/>
  <c r="R127" i="15" s="1"/>
  <c r="R126" i="15" s="1"/>
  <c r="R125" i="15" s="1"/>
  <c r="R62" i="15"/>
  <c r="R51" i="15" s="1"/>
  <c r="N31" i="15"/>
  <c r="N30" i="15" s="1"/>
  <c r="P31" i="15"/>
  <c r="P30" i="15" s="1"/>
  <c r="L31" i="15"/>
  <c r="L30" i="15" s="1"/>
  <c r="O31" i="15"/>
  <c r="O30" i="15" s="1"/>
  <c r="K31" i="15"/>
  <c r="K30" i="15" s="1"/>
  <c r="M31" i="15"/>
  <c r="M30" i="15" s="1"/>
  <c r="Q31" i="15"/>
  <c r="Q30" i="15" s="1"/>
  <c r="I232" i="15" l="1"/>
  <c r="R8" i="15"/>
  <c r="R31" i="15"/>
  <c r="R30" i="15" s="1"/>
  <c r="Q225" i="14"/>
  <c r="Q224" i="14"/>
  <c r="Q223" i="14"/>
  <c r="Q222" i="14"/>
  <c r="Q192" i="14"/>
  <c r="Q191" i="14"/>
  <c r="Q190" i="14"/>
  <c r="P189" i="14"/>
  <c r="O189" i="14"/>
  <c r="N189" i="14"/>
  <c r="M189" i="14"/>
  <c r="L189" i="14"/>
  <c r="K189" i="14"/>
  <c r="J189" i="14"/>
  <c r="Q188" i="14"/>
  <c r="Q187" i="14"/>
  <c r="Q186" i="14"/>
  <c r="P185" i="14"/>
  <c r="O185" i="14"/>
  <c r="N185" i="14"/>
  <c r="M185" i="14"/>
  <c r="L185" i="14"/>
  <c r="K185" i="14"/>
  <c r="J185" i="14"/>
  <c r="Q183" i="14"/>
  <c r="Q182" i="14"/>
  <c r="P180" i="14"/>
  <c r="P179" i="14" s="1"/>
  <c r="O180" i="14"/>
  <c r="O179" i="14" s="1"/>
  <c r="N180" i="14"/>
  <c r="N179" i="14" s="1"/>
  <c r="M180" i="14"/>
  <c r="M179" i="14" s="1"/>
  <c r="L180" i="14"/>
  <c r="L179" i="14" s="1"/>
  <c r="K180" i="14"/>
  <c r="K179" i="14" s="1"/>
  <c r="J180" i="14"/>
  <c r="J179" i="14" s="1"/>
  <c r="Q175" i="14"/>
  <c r="Q174" i="14"/>
  <c r="Q173" i="14"/>
  <c r="P172" i="14"/>
  <c r="P171" i="14" s="1"/>
  <c r="O172" i="14"/>
  <c r="O171" i="14" s="1"/>
  <c r="N172" i="14"/>
  <c r="N171" i="14" s="1"/>
  <c r="M172" i="14"/>
  <c r="M171" i="14" s="1"/>
  <c r="L172" i="14"/>
  <c r="L171" i="14" s="1"/>
  <c r="K172" i="14"/>
  <c r="K171" i="14" s="1"/>
  <c r="J172" i="14"/>
  <c r="J171" i="14" s="1"/>
  <c r="Q170" i="14"/>
  <c r="Q169" i="14"/>
  <c r="Q168" i="14"/>
  <c r="P167" i="14"/>
  <c r="O167" i="14"/>
  <c r="N167" i="14"/>
  <c r="M167" i="14"/>
  <c r="L167" i="14"/>
  <c r="K167" i="14"/>
  <c r="J167" i="14"/>
  <c r="Q166" i="14"/>
  <c r="Q165" i="14"/>
  <c r="Q164" i="14"/>
  <c r="P163" i="14"/>
  <c r="O163" i="14"/>
  <c r="N163" i="14"/>
  <c r="M163" i="14"/>
  <c r="L163" i="14"/>
  <c r="K163" i="14"/>
  <c r="J163" i="14"/>
  <c r="Q162" i="14"/>
  <c r="Q161" i="14"/>
  <c r="Q160" i="14"/>
  <c r="P159" i="14"/>
  <c r="O159" i="14"/>
  <c r="N159" i="14"/>
  <c r="M159" i="14"/>
  <c r="L159" i="14"/>
  <c r="K159" i="14"/>
  <c r="J159" i="14"/>
  <c r="Q158" i="14"/>
  <c r="Q157" i="14"/>
  <c r="Q156" i="14"/>
  <c r="P155" i="14"/>
  <c r="O155" i="14"/>
  <c r="N155" i="14"/>
  <c r="M155" i="14"/>
  <c r="L155" i="14"/>
  <c r="K155" i="14"/>
  <c r="J155" i="14"/>
  <c r="Q150" i="14"/>
  <c r="Q149" i="14"/>
  <c r="Q148" i="14"/>
  <c r="Q147" i="14"/>
  <c r="Q146" i="14"/>
  <c r="P145" i="14"/>
  <c r="O145" i="14"/>
  <c r="N145" i="14"/>
  <c r="M145" i="14"/>
  <c r="L145" i="14"/>
  <c r="K145" i="14"/>
  <c r="J145" i="14"/>
  <c r="Q144" i="14"/>
  <c r="Q143" i="14"/>
  <c r="Q142" i="14"/>
  <c r="Q141" i="14"/>
  <c r="Q140" i="14"/>
  <c r="P139" i="14"/>
  <c r="O139" i="14"/>
  <c r="N139" i="14"/>
  <c r="M139" i="14"/>
  <c r="L139" i="14"/>
  <c r="K139" i="14"/>
  <c r="J139" i="14"/>
  <c r="Q138" i="14"/>
  <c r="Q137" i="14"/>
  <c r="Q136" i="14"/>
  <c r="Q135" i="14"/>
  <c r="Q134" i="14"/>
  <c r="P133" i="14"/>
  <c r="O133" i="14"/>
  <c r="N133" i="14"/>
  <c r="N132" i="14" s="1"/>
  <c r="M133" i="14"/>
  <c r="L133" i="14"/>
  <c r="K133" i="14"/>
  <c r="J133" i="14"/>
  <c r="Q131" i="14"/>
  <c r="Q130" i="14"/>
  <c r="Q129" i="14"/>
  <c r="P128" i="14"/>
  <c r="P127" i="14" s="1"/>
  <c r="O128" i="14"/>
  <c r="O127" i="14" s="1"/>
  <c r="N128" i="14"/>
  <c r="N127" i="14" s="1"/>
  <c r="M128" i="14"/>
  <c r="M127" i="14" s="1"/>
  <c r="L128" i="14"/>
  <c r="L127" i="14" s="1"/>
  <c r="K128" i="14"/>
  <c r="K127" i="14" s="1"/>
  <c r="J128" i="14"/>
  <c r="J127" i="14" s="1"/>
  <c r="Q123" i="14"/>
  <c r="Q122" i="14"/>
  <c r="Q121" i="14"/>
  <c r="P120" i="14"/>
  <c r="P119" i="14" s="1"/>
  <c r="O120" i="14"/>
  <c r="O119" i="14" s="1"/>
  <c r="N120" i="14"/>
  <c r="N119" i="14" s="1"/>
  <c r="M120" i="14"/>
  <c r="M119" i="14" s="1"/>
  <c r="L120" i="14"/>
  <c r="L119" i="14" s="1"/>
  <c r="K120" i="14"/>
  <c r="K119" i="14" s="1"/>
  <c r="J120" i="14"/>
  <c r="J119" i="14" s="1"/>
  <c r="Q118" i="14"/>
  <c r="Q117" i="14"/>
  <c r="Q116" i="14"/>
  <c r="P115" i="14"/>
  <c r="O115" i="14"/>
  <c r="N115" i="14"/>
  <c r="M115" i="14"/>
  <c r="L115" i="14"/>
  <c r="K115" i="14"/>
  <c r="J115" i="14"/>
  <c r="Q114" i="14"/>
  <c r="Q113" i="14"/>
  <c r="Q112" i="14"/>
  <c r="P111" i="14"/>
  <c r="O111" i="14"/>
  <c r="N111" i="14"/>
  <c r="M111" i="14"/>
  <c r="L111" i="14"/>
  <c r="K111" i="14"/>
  <c r="J111" i="14"/>
  <c r="Q106" i="14"/>
  <c r="Q105" i="14"/>
  <c r="Q104" i="14"/>
  <c r="P103" i="14"/>
  <c r="P102" i="14" s="1"/>
  <c r="O103" i="14"/>
  <c r="O102" i="14" s="1"/>
  <c r="N103" i="14"/>
  <c r="N102" i="14" s="1"/>
  <c r="M103" i="14"/>
  <c r="M102" i="14" s="1"/>
  <c r="L103" i="14"/>
  <c r="L102" i="14" s="1"/>
  <c r="K103" i="14"/>
  <c r="K102" i="14" s="1"/>
  <c r="J103" i="14"/>
  <c r="J102" i="14" s="1"/>
  <c r="Q101" i="14"/>
  <c r="Q100" i="14"/>
  <c r="Q99" i="14"/>
  <c r="P98" i="14"/>
  <c r="P97" i="14" s="1"/>
  <c r="O98" i="14"/>
  <c r="O97" i="14" s="1"/>
  <c r="N98" i="14"/>
  <c r="N97" i="14" s="1"/>
  <c r="M98" i="14"/>
  <c r="M97" i="14" s="1"/>
  <c r="L98" i="14"/>
  <c r="L97" i="14" s="1"/>
  <c r="K98" i="14"/>
  <c r="K97" i="14" s="1"/>
  <c r="J98" i="14"/>
  <c r="J97" i="14" s="1"/>
  <c r="Q96" i="14"/>
  <c r="Q95" i="14"/>
  <c r="Q94" i="14"/>
  <c r="P93" i="14"/>
  <c r="P92" i="14" s="1"/>
  <c r="O93" i="14"/>
  <c r="O92" i="14" s="1"/>
  <c r="N93" i="14"/>
  <c r="N92" i="14" s="1"/>
  <c r="M93" i="14"/>
  <c r="M92" i="14" s="1"/>
  <c r="L93" i="14"/>
  <c r="L92" i="14" s="1"/>
  <c r="K93" i="14"/>
  <c r="K92" i="14" s="1"/>
  <c r="J93" i="14"/>
  <c r="J92" i="14" s="1"/>
  <c r="Q88" i="14"/>
  <c r="Q87" i="14"/>
  <c r="Q86" i="14"/>
  <c r="Q85" i="14"/>
  <c r="Q84" i="14"/>
  <c r="Q83" i="14"/>
  <c r="P82" i="14"/>
  <c r="P81" i="14" s="1"/>
  <c r="O82" i="14"/>
  <c r="O81" i="14" s="1"/>
  <c r="N82" i="14"/>
  <c r="N81" i="14" s="1"/>
  <c r="M82" i="14"/>
  <c r="M81" i="14" s="1"/>
  <c r="L82" i="14"/>
  <c r="L81" i="14" s="1"/>
  <c r="K82" i="14"/>
  <c r="K81" i="14" s="1"/>
  <c r="J82" i="14"/>
  <c r="J81" i="14" s="1"/>
  <c r="Q80" i="14"/>
  <c r="Q79" i="14"/>
  <c r="Q78" i="14"/>
  <c r="Q77" i="14"/>
  <c r="Q76" i="14"/>
  <c r="P75" i="14"/>
  <c r="P74" i="14" s="1"/>
  <c r="O75" i="14"/>
  <c r="O74" i="14" s="1"/>
  <c r="N75" i="14"/>
  <c r="N74" i="14" s="1"/>
  <c r="M75" i="14"/>
  <c r="M74" i="14" s="1"/>
  <c r="L75" i="14"/>
  <c r="L74" i="14" s="1"/>
  <c r="K75" i="14"/>
  <c r="K74" i="14" s="1"/>
  <c r="J75" i="14"/>
  <c r="J74" i="14" s="1"/>
  <c r="Q70" i="14"/>
  <c r="Q69" i="14"/>
  <c r="Q68" i="14"/>
  <c r="Q67" i="14" s="1"/>
  <c r="P67" i="14"/>
  <c r="O67" i="14"/>
  <c r="N67" i="14"/>
  <c r="M67" i="14"/>
  <c r="L67" i="14"/>
  <c r="K67" i="14"/>
  <c r="J67" i="14"/>
  <c r="Q66" i="14"/>
  <c r="Q65" i="14"/>
  <c r="Q64" i="14"/>
  <c r="P63" i="14"/>
  <c r="O63" i="14"/>
  <c r="N63" i="14"/>
  <c r="M63" i="14"/>
  <c r="L63" i="14"/>
  <c r="K63" i="14"/>
  <c r="J63" i="14"/>
  <c r="Q61" i="14"/>
  <c r="Q60" i="14"/>
  <c r="Q59" i="14"/>
  <c r="P58" i="14"/>
  <c r="P57" i="14" s="1"/>
  <c r="O58" i="14"/>
  <c r="O57" i="14" s="1"/>
  <c r="N58" i="14"/>
  <c r="N57" i="14" s="1"/>
  <c r="M58" i="14"/>
  <c r="M57" i="14" s="1"/>
  <c r="L58" i="14"/>
  <c r="L57" i="14" s="1"/>
  <c r="K58" i="14"/>
  <c r="K57" i="14" s="1"/>
  <c r="J58" i="14"/>
  <c r="J57" i="14" s="1"/>
  <c r="Q56" i="14"/>
  <c r="Q55" i="14"/>
  <c r="Q54" i="14"/>
  <c r="P53" i="14"/>
  <c r="P52" i="14" s="1"/>
  <c r="O53" i="14"/>
  <c r="O52" i="14" s="1"/>
  <c r="N53" i="14"/>
  <c r="N52" i="14" s="1"/>
  <c r="M53" i="14"/>
  <c r="M52" i="14" s="1"/>
  <c r="L53" i="14"/>
  <c r="L52" i="14" s="1"/>
  <c r="K53" i="14"/>
  <c r="K52" i="14" s="1"/>
  <c r="J53" i="14"/>
  <c r="J52" i="14" s="1"/>
  <c r="Q50" i="14"/>
  <c r="Q49" i="14"/>
  <c r="Q48" i="14"/>
  <c r="P47" i="14"/>
  <c r="P46" i="14" s="1"/>
  <c r="O47" i="14"/>
  <c r="O46" i="14" s="1"/>
  <c r="N47" i="14"/>
  <c r="N46" i="14" s="1"/>
  <c r="M47" i="14"/>
  <c r="M46" i="14" s="1"/>
  <c r="L47" i="14"/>
  <c r="L46" i="14" s="1"/>
  <c r="K47" i="14"/>
  <c r="K46" i="14" s="1"/>
  <c r="J47" i="14"/>
  <c r="J46" i="14" s="1"/>
  <c r="Q45" i="14"/>
  <c r="Q44" i="14"/>
  <c r="Q43" i="14"/>
  <c r="P42" i="14"/>
  <c r="O42" i="14"/>
  <c r="N42" i="14"/>
  <c r="M42" i="14"/>
  <c r="L42" i="14"/>
  <c r="K42" i="14"/>
  <c r="J42" i="14"/>
  <c r="Q41" i="14"/>
  <c r="Q40" i="14"/>
  <c r="Q39" i="14"/>
  <c r="P38" i="14"/>
  <c r="O38" i="14"/>
  <c r="N38" i="14"/>
  <c r="M38" i="14"/>
  <c r="L38" i="14"/>
  <c r="K38" i="14"/>
  <c r="J38" i="14"/>
  <c r="Q37" i="14"/>
  <c r="Q36" i="14"/>
  <c r="Q35" i="14"/>
  <c r="P34" i="14"/>
  <c r="O34" i="14"/>
  <c r="N34" i="14"/>
  <c r="M34" i="14"/>
  <c r="L34" i="14"/>
  <c r="K34" i="14"/>
  <c r="J34" i="14"/>
  <c r="Q29" i="14"/>
  <c r="Q28" i="14"/>
  <c r="Q27" i="14"/>
  <c r="P26" i="14"/>
  <c r="O26" i="14"/>
  <c r="N26" i="14"/>
  <c r="M26" i="14"/>
  <c r="L26" i="14"/>
  <c r="K26" i="14"/>
  <c r="J26" i="14"/>
  <c r="Q25" i="14"/>
  <c r="Q24" i="14"/>
  <c r="Q23" i="14"/>
  <c r="P22" i="14"/>
  <c r="O22" i="14"/>
  <c r="N22" i="14"/>
  <c r="M22" i="14"/>
  <c r="L22" i="14"/>
  <c r="K22" i="14"/>
  <c r="J22" i="14"/>
  <c r="Q21" i="14"/>
  <c r="Q20" i="14"/>
  <c r="Q19" i="14"/>
  <c r="P18" i="14"/>
  <c r="O18" i="14"/>
  <c r="N18" i="14"/>
  <c r="M18" i="14"/>
  <c r="L18" i="14"/>
  <c r="K18" i="14"/>
  <c r="J18" i="14"/>
  <c r="Q16" i="14"/>
  <c r="Q15" i="14"/>
  <c r="Q14" i="14"/>
  <c r="P13" i="14"/>
  <c r="P12" i="14" s="1"/>
  <c r="O13" i="14"/>
  <c r="O12" i="14" s="1"/>
  <c r="N13" i="14"/>
  <c r="N12" i="14" s="1"/>
  <c r="M13" i="14"/>
  <c r="M12" i="14" s="1"/>
  <c r="L13" i="14"/>
  <c r="L12" i="14" s="1"/>
  <c r="K13" i="14"/>
  <c r="K12" i="14" s="1"/>
  <c r="J13" i="14"/>
  <c r="J12" i="14" s="1"/>
  <c r="Q145" i="14" l="1"/>
  <c r="Q167" i="14"/>
  <c r="Q13" i="14"/>
  <c r="Q12" i="14" s="1"/>
  <c r="Q34" i="14"/>
  <c r="M184" i="14"/>
  <c r="Q155" i="14"/>
  <c r="Q172" i="14"/>
  <c r="Q171" i="14" s="1"/>
  <c r="Q53" i="14"/>
  <c r="Q52" i="14" s="1"/>
  <c r="Q180" i="14"/>
  <c r="Q179" i="14" s="1"/>
  <c r="Q185" i="14"/>
  <c r="Q58" i="14"/>
  <c r="Q57" i="14" s="1"/>
  <c r="Q98" i="14"/>
  <c r="Q97" i="14" s="1"/>
  <c r="Q189" i="14"/>
  <c r="O184" i="14"/>
  <c r="L110" i="14"/>
  <c r="L109" i="14" s="1"/>
  <c r="L108" i="14" s="1"/>
  <c r="L107" i="14" s="1"/>
  <c r="N73" i="14"/>
  <c r="N72" i="14" s="1"/>
  <c r="N71" i="14" s="1"/>
  <c r="K154" i="14"/>
  <c r="K153" i="14" s="1"/>
  <c r="K152" i="14" s="1"/>
  <c r="K151" i="14" s="1"/>
  <c r="L17" i="14"/>
  <c r="L11" i="14" s="1"/>
  <c r="L10" i="14" s="1"/>
  <c r="L9" i="14" s="1"/>
  <c r="N62" i="14"/>
  <c r="N51" i="14" s="1"/>
  <c r="K73" i="14"/>
  <c r="K72" i="14" s="1"/>
  <c r="K71" i="14" s="1"/>
  <c r="Q111" i="14"/>
  <c r="O110" i="14"/>
  <c r="O109" i="14" s="1"/>
  <c r="O108" i="14" s="1"/>
  <c r="O107" i="14" s="1"/>
  <c r="Q8" i="14"/>
  <c r="Q139" i="14"/>
  <c r="O132" i="14"/>
  <c r="O126" i="14" s="1"/>
  <c r="O125" i="14" s="1"/>
  <c r="O124" i="14" s="1"/>
  <c r="Q163" i="14"/>
  <c r="M110" i="14"/>
  <c r="M109" i="14" s="1"/>
  <c r="M108" i="14" s="1"/>
  <c r="M107" i="14" s="1"/>
  <c r="K184" i="14"/>
  <c r="K178" i="14" s="1"/>
  <c r="K177" i="14" s="1"/>
  <c r="K176" i="14" s="1"/>
  <c r="M17" i="14"/>
  <c r="M11" i="14" s="1"/>
  <c r="M10" i="14" s="1"/>
  <c r="M9" i="14" s="1"/>
  <c r="K62" i="14"/>
  <c r="K51" i="14" s="1"/>
  <c r="Q128" i="14"/>
  <c r="Q127" i="14" s="1"/>
  <c r="J154" i="14"/>
  <c r="J153" i="14" s="1"/>
  <c r="J152" i="14" s="1"/>
  <c r="J151" i="14" s="1"/>
  <c r="L184" i="14"/>
  <c r="L178" i="14" s="1"/>
  <c r="L177" i="14" s="1"/>
  <c r="L176" i="14" s="1"/>
  <c r="Q133" i="14"/>
  <c r="J91" i="14"/>
  <c r="J90" i="14" s="1"/>
  <c r="J89" i="14" s="1"/>
  <c r="Q115" i="14"/>
  <c r="M73" i="14"/>
  <c r="M72" i="14" s="1"/>
  <c r="M71" i="14" s="1"/>
  <c r="P132" i="14"/>
  <c r="P126" i="14" s="1"/>
  <c r="P125" i="14" s="1"/>
  <c r="P124" i="14" s="1"/>
  <c r="L33" i="14"/>
  <c r="L32" i="14" s="1"/>
  <c r="Q38" i="14"/>
  <c r="Q75" i="14"/>
  <c r="Q74" i="14" s="1"/>
  <c r="Q82" i="14"/>
  <c r="Q81" i="14" s="1"/>
  <c r="O91" i="14"/>
  <c r="O90" i="14" s="1"/>
  <c r="O89" i="14" s="1"/>
  <c r="K91" i="14"/>
  <c r="K90" i="14" s="1"/>
  <c r="K89" i="14" s="1"/>
  <c r="M33" i="14"/>
  <c r="M32" i="14" s="1"/>
  <c r="Q42" i="14"/>
  <c r="P154" i="14"/>
  <c r="P153" i="14" s="1"/>
  <c r="P152" i="14" s="1"/>
  <c r="P151" i="14" s="1"/>
  <c r="Q18" i="14"/>
  <c r="N33" i="14"/>
  <c r="N32" i="14" s="1"/>
  <c r="M62" i="14"/>
  <c r="M51" i="14" s="1"/>
  <c r="J62" i="14"/>
  <c r="J51" i="14" s="1"/>
  <c r="Q93" i="14"/>
  <c r="Q92" i="14" s="1"/>
  <c r="N126" i="14"/>
  <c r="N125" i="14" s="1"/>
  <c r="N124" i="14" s="1"/>
  <c r="P110" i="14"/>
  <c r="P109" i="14" s="1"/>
  <c r="P108" i="14" s="1"/>
  <c r="P107" i="14" s="1"/>
  <c r="P17" i="14"/>
  <c r="P11" i="14" s="1"/>
  <c r="P10" i="14" s="1"/>
  <c r="P9" i="14" s="1"/>
  <c r="Q26" i="14"/>
  <c r="O33" i="14"/>
  <c r="O32" i="14" s="1"/>
  <c r="Q47" i="14"/>
  <c r="Q46" i="14" s="1"/>
  <c r="Q103" i="14"/>
  <c r="Q102" i="14" s="1"/>
  <c r="J110" i="14"/>
  <c r="J109" i="14" s="1"/>
  <c r="J108" i="14" s="1"/>
  <c r="J107" i="14" s="1"/>
  <c r="P91" i="14"/>
  <c r="P90" i="14" s="1"/>
  <c r="P89" i="14" s="1"/>
  <c r="J33" i="14"/>
  <c r="J32" i="14" s="1"/>
  <c r="N154" i="14"/>
  <c r="N153" i="14" s="1"/>
  <c r="N152" i="14" s="1"/>
  <c r="N151" i="14" s="1"/>
  <c r="J17" i="14"/>
  <c r="J11" i="14" s="1"/>
  <c r="J10" i="14" s="1"/>
  <c r="J9" i="14" s="1"/>
  <c r="N17" i="14"/>
  <c r="N11" i="14" s="1"/>
  <c r="N10" i="14" s="1"/>
  <c r="N9" i="14" s="1"/>
  <c r="M91" i="14"/>
  <c r="M90" i="14" s="1"/>
  <c r="M89" i="14" s="1"/>
  <c r="K110" i="14"/>
  <c r="K109" i="14" s="1"/>
  <c r="K108" i="14" s="1"/>
  <c r="K107" i="14" s="1"/>
  <c r="M132" i="14"/>
  <c r="M126" i="14" s="1"/>
  <c r="M125" i="14" s="1"/>
  <c r="M124" i="14" s="1"/>
  <c r="K17" i="14"/>
  <c r="K11" i="14" s="1"/>
  <c r="K10" i="14" s="1"/>
  <c r="K9" i="14" s="1"/>
  <c r="O62" i="14"/>
  <c r="O51" i="14" s="1"/>
  <c r="P73" i="14"/>
  <c r="P72" i="14" s="1"/>
  <c r="P71" i="14" s="1"/>
  <c r="Q159" i="14"/>
  <c r="P184" i="14"/>
  <c r="P178" i="14" s="1"/>
  <c r="P177" i="14" s="1"/>
  <c r="P176" i="14" s="1"/>
  <c r="Q22" i="14"/>
  <c r="K33" i="14"/>
  <c r="K32" i="14" s="1"/>
  <c r="O73" i="14"/>
  <c r="O72" i="14" s="1"/>
  <c r="O71" i="14" s="1"/>
  <c r="N110" i="14"/>
  <c r="N109" i="14" s="1"/>
  <c r="N108" i="14" s="1"/>
  <c r="N107" i="14" s="1"/>
  <c r="O17" i="14"/>
  <c r="O11" i="14" s="1"/>
  <c r="O10" i="14" s="1"/>
  <c r="O9" i="14" s="1"/>
  <c r="L62" i="14"/>
  <c r="L51" i="14" s="1"/>
  <c r="P62" i="14"/>
  <c r="P51" i="14" s="1"/>
  <c r="J73" i="14"/>
  <c r="J72" i="14" s="1"/>
  <c r="J71" i="14" s="1"/>
  <c r="L73" i="14"/>
  <c r="L72" i="14" s="1"/>
  <c r="L71" i="14" s="1"/>
  <c r="J184" i="14"/>
  <c r="J178" i="14" s="1"/>
  <c r="J177" i="14" s="1"/>
  <c r="J176" i="14" s="1"/>
  <c r="N184" i="14"/>
  <c r="N178" i="14" s="1"/>
  <c r="N177" i="14" s="1"/>
  <c r="N176" i="14" s="1"/>
  <c r="M178" i="14"/>
  <c r="M177" i="14" s="1"/>
  <c r="M176" i="14" s="1"/>
  <c r="J132" i="14"/>
  <c r="J126" i="14" s="1"/>
  <c r="J125" i="14" s="1"/>
  <c r="J124" i="14" s="1"/>
  <c r="O154" i="14"/>
  <c r="O153" i="14" s="1"/>
  <c r="O152" i="14" s="1"/>
  <c r="O151" i="14" s="1"/>
  <c r="L154" i="14"/>
  <c r="L153" i="14" s="1"/>
  <c r="L152" i="14" s="1"/>
  <c r="L151" i="14" s="1"/>
  <c r="Q63" i="14"/>
  <c r="Q62" i="14" s="1"/>
  <c r="N91" i="14"/>
  <c r="N90" i="14" s="1"/>
  <c r="N89" i="14" s="1"/>
  <c r="K132" i="14"/>
  <c r="K126" i="14" s="1"/>
  <c r="K125" i="14" s="1"/>
  <c r="K124" i="14" s="1"/>
  <c r="M154" i="14"/>
  <c r="M153" i="14" s="1"/>
  <c r="M152" i="14" s="1"/>
  <c r="M151" i="14" s="1"/>
  <c r="Q120" i="14"/>
  <c r="Q119" i="14" s="1"/>
  <c r="L132" i="14"/>
  <c r="L126" i="14" s="1"/>
  <c r="L125" i="14" s="1"/>
  <c r="L124" i="14" s="1"/>
  <c r="O178" i="14"/>
  <c r="O177" i="14" s="1"/>
  <c r="O176" i="14" s="1"/>
  <c r="P33" i="14"/>
  <c r="P32" i="14" s="1"/>
  <c r="L91" i="14"/>
  <c r="L90" i="14" s="1"/>
  <c r="L89" i="14" s="1"/>
  <c r="Q110" i="14" l="1"/>
  <c r="Q51" i="14"/>
  <c r="Q184" i="14"/>
  <c r="Q178" i="14" s="1"/>
  <c r="Q177" i="14" s="1"/>
  <c r="Q176" i="14" s="1"/>
  <c r="N31" i="14"/>
  <c r="N30" i="14" s="1"/>
  <c r="Q154" i="14"/>
  <c r="Q153" i="14" s="1"/>
  <c r="Q152" i="14" s="1"/>
  <c r="Q151" i="14" s="1"/>
  <c r="Q73" i="14"/>
  <c r="Q72" i="14" s="1"/>
  <c r="Q71" i="14" s="1"/>
  <c r="Q91" i="14"/>
  <c r="Q90" i="14" s="1"/>
  <c r="Q89" i="14" s="1"/>
  <c r="Q132" i="14"/>
  <c r="Q126" i="14" s="1"/>
  <c r="Q125" i="14" s="1"/>
  <c r="Q124" i="14" s="1"/>
  <c r="Q109" i="14"/>
  <c r="Q108" i="14" s="1"/>
  <c r="Q107" i="14" s="1"/>
  <c r="Q33" i="14"/>
  <c r="Q32" i="14" s="1"/>
  <c r="Q31" i="14" s="1"/>
  <c r="Q30" i="14" s="1"/>
  <c r="Q17" i="14"/>
  <c r="Q11" i="14" s="1"/>
  <c r="Q10" i="14" s="1"/>
  <c r="Q9" i="14" s="1"/>
  <c r="M31" i="14"/>
  <c r="M30" i="14" s="1"/>
  <c r="J31" i="14"/>
  <c r="J30" i="14" s="1"/>
  <c r="K31" i="14"/>
  <c r="K30" i="14" s="1"/>
  <c r="L31" i="14"/>
  <c r="L30" i="14" s="1"/>
  <c r="P31" i="14"/>
  <c r="P30" i="14" s="1"/>
  <c r="O31" i="14"/>
  <c r="O30" i="14" s="1"/>
  <c r="R223" i="13"/>
  <c r="R177" i="13"/>
  <c r="R176" i="13"/>
  <c r="R175" i="13"/>
  <c r="Q174" i="13"/>
  <c r="Q173" i="13" s="1"/>
  <c r="P174" i="13"/>
  <c r="P173" i="13" s="1"/>
  <c r="O174" i="13"/>
  <c r="O173" i="13" s="1"/>
  <c r="N174" i="13"/>
  <c r="N173" i="13" s="1"/>
  <c r="M174" i="13"/>
  <c r="M173" i="13" s="1"/>
  <c r="L174" i="13"/>
  <c r="L173" i="13" s="1"/>
  <c r="K174" i="13"/>
  <c r="K173" i="13" s="1"/>
  <c r="R172" i="13"/>
  <c r="R171" i="13"/>
  <c r="R170" i="13"/>
  <c r="Q169" i="13"/>
  <c r="P169" i="13"/>
  <c r="O169" i="13"/>
  <c r="N169" i="13"/>
  <c r="M169" i="13"/>
  <c r="L169" i="13"/>
  <c r="K169" i="13"/>
  <c r="R168" i="13"/>
  <c r="R167" i="13"/>
  <c r="R166" i="13"/>
  <c r="Q165" i="13"/>
  <c r="P165" i="13"/>
  <c r="O165" i="13"/>
  <c r="N165" i="13"/>
  <c r="M165" i="13"/>
  <c r="L165" i="13"/>
  <c r="K165" i="13"/>
  <c r="K8" i="13" s="1"/>
  <c r="R164" i="13"/>
  <c r="R163" i="13"/>
  <c r="R162" i="13"/>
  <c r="R150" i="13"/>
  <c r="R149" i="13"/>
  <c r="R148" i="13"/>
  <c r="R147" i="13"/>
  <c r="R146" i="13"/>
  <c r="Q145" i="13"/>
  <c r="P145" i="13"/>
  <c r="O145" i="13"/>
  <c r="N145" i="13"/>
  <c r="M145" i="13"/>
  <c r="L145" i="13"/>
  <c r="K145" i="13"/>
  <c r="J145" i="13"/>
  <c r="R144" i="13"/>
  <c r="R143" i="13"/>
  <c r="R142" i="13"/>
  <c r="R141" i="13"/>
  <c r="R140" i="13"/>
  <c r="Q139" i="13"/>
  <c r="P139" i="13"/>
  <c r="O139" i="13"/>
  <c r="N139" i="13"/>
  <c r="M139" i="13"/>
  <c r="L139" i="13"/>
  <c r="K139" i="13"/>
  <c r="J139" i="13"/>
  <c r="R138" i="13"/>
  <c r="R137" i="13"/>
  <c r="R136" i="13"/>
  <c r="R135" i="13"/>
  <c r="R134" i="13"/>
  <c r="Q133" i="13"/>
  <c r="P133" i="13"/>
  <c r="O133" i="13"/>
  <c r="N133" i="13"/>
  <c r="M133" i="13"/>
  <c r="L133" i="13"/>
  <c r="K133" i="13"/>
  <c r="J133" i="13"/>
  <c r="R131" i="13"/>
  <c r="R130" i="13"/>
  <c r="R129" i="13"/>
  <c r="Q128" i="13"/>
  <c r="Q127" i="13" s="1"/>
  <c r="P128" i="13"/>
  <c r="P127" i="13" s="1"/>
  <c r="O128" i="13"/>
  <c r="O127" i="13" s="1"/>
  <c r="N128" i="13"/>
  <c r="N127" i="13" s="1"/>
  <c r="M128" i="13"/>
  <c r="M127" i="13" s="1"/>
  <c r="L128" i="13"/>
  <c r="L127" i="13" s="1"/>
  <c r="K128" i="13"/>
  <c r="K127" i="13" s="1"/>
  <c r="J128" i="13"/>
  <c r="J127" i="13" s="1"/>
  <c r="R123" i="13"/>
  <c r="R122" i="13"/>
  <c r="R121" i="13"/>
  <c r="Q120" i="13"/>
  <c r="Q119" i="13" s="1"/>
  <c r="P120" i="13"/>
  <c r="P119" i="13" s="1"/>
  <c r="O120" i="13"/>
  <c r="O119" i="13" s="1"/>
  <c r="N120" i="13"/>
  <c r="N119" i="13" s="1"/>
  <c r="M120" i="13"/>
  <c r="M119" i="13" s="1"/>
  <c r="L120" i="13"/>
  <c r="L119" i="13" s="1"/>
  <c r="K120" i="13"/>
  <c r="K119" i="13" s="1"/>
  <c r="J120" i="13"/>
  <c r="J119" i="13" s="1"/>
  <c r="R118" i="13"/>
  <c r="R117" i="13"/>
  <c r="R116" i="13"/>
  <c r="Q115" i="13"/>
  <c r="P115" i="13"/>
  <c r="O115" i="13"/>
  <c r="N115" i="13"/>
  <c r="M115" i="13"/>
  <c r="L115" i="13"/>
  <c r="K115" i="13"/>
  <c r="J115" i="13"/>
  <c r="R114" i="13"/>
  <c r="R113" i="13"/>
  <c r="R112" i="13"/>
  <c r="Q111" i="13"/>
  <c r="P111" i="13"/>
  <c r="O111" i="13"/>
  <c r="N111" i="13"/>
  <c r="M111" i="13"/>
  <c r="L111" i="13"/>
  <c r="K111" i="13"/>
  <c r="J111" i="13"/>
  <c r="R106" i="13"/>
  <c r="R105" i="13"/>
  <c r="R104" i="13"/>
  <c r="Q103" i="13"/>
  <c r="Q102" i="13" s="1"/>
  <c r="P103" i="13"/>
  <c r="P102" i="13" s="1"/>
  <c r="O103" i="13"/>
  <c r="O102" i="13" s="1"/>
  <c r="N103" i="13"/>
  <c r="N102" i="13" s="1"/>
  <c r="M103" i="13"/>
  <c r="M102" i="13" s="1"/>
  <c r="L103" i="13"/>
  <c r="L102" i="13" s="1"/>
  <c r="K103" i="13"/>
  <c r="K102" i="13" s="1"/>
  <c r="J103" i="13"/>
  <c r="J102" i="13" s="1"/>
  <c r="R101" i="13"/>
  <c r="R100" i="13"/>
  <c r="R99" i="13"/>
  <c r="Q98" i="13"/>
  <c r="Q97" i="13" s="1"/>
  <c r="P98" i="13"/>
  <c r="P97" i="13" s="1"/>
  <c r="O98" i="13"/>
  <c r="O97" i="13" s="1"/>
  <c r="N98" i="13"/>
  <c r="N97" i="13" s="1"/>
  <c r="M98" i="13"/>
  <c r="M97" i="13" s="1"/>
  <c r="L98" i="13"/>
  <c r="L97" i="13" s="1"/>
  <c r="K98" i="13"/>
  <c r="K97" i="13" s="1"/>
  <c r="J98" i="13"/>
  <c r="J97" i="13" s="1"/>
  <c r="R96" i="13"/>
  <c r="R95" i="13"/>
  <c r="R94" i="13"/>
  <c r="Q93" i="13"/>
  <c r="Q92" i="13" s="1"/>
  <c r="P93" i="13"/>
  <c r="P92" i="13" s="1"/>
  <c r="O93" i="13"/>
  <c r="O92" i="13" s="1"/>
  <c r="N93" i="13"/>
  <c r="N92" i="13" s="1"/>
  <c r="M93" i="13"/>
  <c r="M92" i="13" s="1"/>
  <c r="L93" i="13"/>
  <c r="L92" i="13" s="1"/>
  <c r="K93" i="13"/>
  <c r="K92" i="13" s="1"/>
  <c r="J93" i="13"/>
  <c r="J92" i="13" s="1"/>
  <c r="R88" i="13"/>
  <c r="R87" i="13"/>
  <c r="R86" i="13"/>
  <c r="R85" i="13"/>
  <c r="R84" i="13"/>
  <c r="R83" i="13"/>
  <c r="Q82" i="13"/>
  <c r="Q81" i="13" s="1"/>
  <c r="P82" i="13"/>
  <c r="P81" i="13" s="1"/>
  <c r="O82" i="13"/>
  <c r="O81" i="13" s="1"/>
  <c r="N82" i="13"/>
  <c r="N81" i="13" s="1"/>
  <c r="M82" i="13"/>
  <c r="M81" i="13" s="1"/>
  <c r="L82" i="13"/>
  <c r="L81" i="13" s="1"/>
  <c r="K82" i="13"/>
  <c r="K81" i="13" s="1"/>
  <c r="J82" i="13"/>
  <c r="J81" i="13" s="1"/>
  <c r="R80" i="13"/>
  <c r="R79" i="13"/>
  <c r="R78" i="13"/>
  <c r="R77" i="13"/>
  <c r="R76" i="13"/>
  <c r="Q75" i="13"/>
  <c r="Q74" i="13" s="1"/>
  <c r="P75" i="13"/>
  <c r="P74" i="13" s="1"/>
  <c r="O75" i="13"/>
  <c r="O74" i="13" s="1"/>
  <c r="N75" i="13"/>
  <c r="N74" i="13" s="1"/>
  <c r="M75" i="13"/>
  <c r="M74" i="13" s="1"/>
  <c r="L75" i="13"/>
  <c r="L74" i="13" s="1"/>
  <c r="K75" i="13"/>
  <c r="K74" i="13" s="1"/>
  <c r="J75" i="13"/>
  <c r="J74" i="13" s="1"/>
  <c r="R70" i="13"/>
  <c r="R69" i="13"/>
  <c r="R68" i="13"/>
  <c r="Q67" i="13"/>
  <c r="P67" i="13"/>
  <c r="O67" i="13"/>
  <c r="N67" i="13"/>
  <c r="M67" i="13"/>
  <c r="L67" i="13"/>
  <c r="K67" i="13"/>
  <c r="J67" i="13"/>
  <c r="R66" i="13"/>
  <c r="R65" i="13"/>
  <c r="R64" i="13"/>
  <c r="Q63" i="13"/>
  <c r="P63" i="13"/>
  <c r="O63" i="13"/>
  <c r="N63" i="13"/>
  <c r="M63" i="13"/>
  <c r="L63" i="13"/>
  <c r="K63" i="13"/>
  <c r="J63" i="13"/>
  <c r="R61" i="13"/>
  <c r="R60" i="13"/>
  <c r="R59" i="13"/>
  <c r="Q58" i="13"/>
  <c r="Q57" i="13" s="1"/>
  <c r="P58" i="13"/>
  <c r="P57" i="13" s="1"/>
  <c r="O58" i="13"/>
  <c r="O57" i="13" s="1"/>
  <c r="N58" i="13"/>
  <c r="N57" i="13" s="1"/>
  <c r="M58" i="13"/>
  <c r="M57" i="13" s="1"/>
  <c r="L58" i="13"/>
  <c r="L57" i="13" s="1"/>
  <c r="K58" i="13"/>
  <c r="K57" i="13" s="1"/>
  <c r="J58" i="13"/>
  <c r="J57" i="13" s="1"/>
  <c r="R56" i="13"/>
  <c r="R55" i="13"/>
  <c r="R54" i="13"/>
  <c r="Q53" i="13"/>
  <c r="Q52" i="13" s="1"/>
  <c r="P53" i="13"/>
  <c r="P52" i="13" s="1"/>
  <c r="O53" i="13"/>
  <c r="O52" i="13" s="1"/>
  <c r="N53" i="13"/>
  <c r="N52" i="13" s="1"/>
  <c r="M53" i="13"/>
  <c r="M52" i="13" s="1"/>
  <c r="L53" i="13"/>
  <c r="L52" i="13" s="1"/>
  <c r="K53" i="13"/>
  <c r="K52" i="13" s="1"/>
  <c r="J53" i="13"/>
  <c r="J52" i="13" s="1"/>
  <c r="R50" i="13"/>
  <c r="R49" i="13"/>
  <c r="R48" i="13"/>
  <c r="Q47" i="13"/>
  <c r="Q46" i="13" s="1"/>
  <c r="P47" i="13"/>
  <c r="P46" i="13" s="1"/>
  <c r="O47" i="13"/>
  <c r="O46" i="13" s="1"/>
  <c r="N47" i="13"/>
  <c r="N46" i="13" s="1"/>
  <c r="M47" i="13"/>
  <c r="M46" i="13" s="1"/>
  <c r="L47" i="13"/>
  <c r="L46" i="13" s="1"/>
  <c r="K47" i="13"/>
  <c r="K46" i="13" s="1"/>
  <c r="J47" i="13"/>
  <c r="J46" i="13" s="1"/>
  <c r="R45" i="13"/>
  <c r="R44" i="13"/>
  <c r="R43" i="13"/>
  <c r="Q42" i="13"/>
  <c r="P42" i="13"/>
  <c r="O42" i="13"/>
  <c r="N42" i="13"/>
  <c r="M42" i="13"/>
  <c r="L42" i="13"/>
  <c r="K42" i="13"/>
  <c r="J42" i="13"/>
  <c r="R41" i="13"/>
  <c r="R40" i="13"/>
  <c r="R39" i="13"/>
  <c r="Q38" i="13"/>
  <c r="P38" i="13"/>
  <c r="O38" i="13"/>
  <c r="N38" i="13"/>
  <c r="M38" i="13"/>
  <c r="L38" i="13"/>
  <c r="K38" i="13"/>
  <c r="J38" i="13"/>
  <c r="R37" i="13"/>
  <c r="R36" i="13"/>
  <c r="R35" i="13"/>
  <c r="Q34" i="13"/>
  <c r="P34" i="13"/>
  <c r="O34" i="13"/>
  <c r="N34" i="13"/>
  <c r="M34" i="13"/>
  <c r="L34" i="13"/>
  <c r="K34" i="13"/>
  <c r="J34" i="13"/>
  <c r="R29" i="13"/>
  <c r="R28" i="13"/>
  <c r="R27" i="13"/>
  <c r="Q26" i="13"/>
  <c r="P26" i="13"/>
  <c r="O26" i="13"/>
  <c r="N26" i="13"/>
  <c r="M26" i="13"/>
  <c r="L26" i="13"/>
  <c r="K26" i="13"/>
  <c r="J26" i="13"/>
  <c r="R25" i="13"/>
  <c r="R24" i="13"/>
  <c r="R23" i="13"/>
  <c r="Q22" i="13"/>
  <c r="P22" i="13"/>
  <c r="O22" i="13"/>
  <c r="N22" i="13"/>
  <c r="M22" i="13"/>
  <c r="L22" i="13"/>
  <c r="K22" i="13"/>
  <c r="J22" i="13"/>
  <c r="R21" i="13"/>
  <c r="R20" i="13"/>
  <c r="R19" i="13"/>
  <c r="Q18" i="13"/>
  <c r="P18" i="13"/>
  <c r="O18" i="13"/>
  <c r="N18" i="13"/>
  <c r="M18" i="13"/>
  <c r="L18" i="13"/>
  <c r="K18" i="13"/>
  <c r="J18" i="13"/>
  <c r="R16" i="13"/>
  <c r="R15" i="13"/>
  <c r="R14" i="13"/>
  <c r="Q13" i="13"/>
  <c r="Q12" i="13" s="1"/>
  <c r="P13" i="13"/>
  <c r="P12" i="13" s="1"/>
  <c r="O13" i="13"/>
  <c r="O12" i="13" s="1"/>
  <c r="N13" i="13"/>
  <c r="N12" i="13" s="1"/>
  <c r="M13" i="13"/>
  <c r="M12" i="13" s="1"/>
  <c r="L13" i="13"/>
  <c r="L12" i="13" s="1"/>
  <c r="K13" i="13"/>
  <c r="K12" i="13" s="1"/>
  <c r="J13" i="13"/>
  <c r="J12" i="13" s="1"/>
  <c r="J73" i="13" l="1"/>
  <c r="J72" i="13" s="1"/>
  <c r="J71" i="13" s="1"/>
  <c r="L110" i="13"/>
  <c r="L109" i="13" s="1"/>
  <c r="L108" i="13" s="1"/>
  <c r="L107" i="13" s="1"/>
  <c r="P17" i="13"/>
  <c r="K62" i="13"/>
  <c r="L8" i="13"/>
  <c r="I234" i="13" s="1"/>
  <c r="P110" i="13"/>
  <c r="P109" i="13" s="1"/>
  <c r="P108" i="13" s="1"/>
  <c r="P107" i="13" s="1"/>
  <c r="P132" i="13"/>
  <c r="P126" i="13" s="1"/>
  <c r="P125" i="13" s="1"/>
  <c r="P124" i="13" s="1"/>
  <c r="N132" i="13"/>
  <c r="N126" i="13" s="1"/>
  <c r="N125" i="13" s="1"/>
  <c r="N124" i="13" s="1"/>
  <c r="R26" i="13"/>
  <c r="M73" i="13"/>
  <c r="M72" i="13" s="1"/>
  <c r="M71" i="13" s="1"/>
  <c r="O132" i="13"/>
  <c r="O126" i="13" s="1"/>
  <c r="O125" i="13" s="1"/>
  <c r="O124" i="13" s="1"/>
  <c r="J132" i="13"/>
  <c r="N8" i="13"/>
  <c r="O33" i="13"/>
  <c r="O32" i="13" s="1"/>
  <c r="R75" i="13"/>
  <c r="R74" i="13" s="1"/>
  <c r="O8" i="13"/>
  <c r="J110" i="13"/>
  <c r="J109" i="13" s="1"/>
  <c r="J108" i="13" s="1"/>
  <c r="J107" i="13" s="1"/>
  <c r="Q132" i="13"/>
  <c r="Q126" i="13" s="1"/>
  <c r="Q125" i="13" s="1"/>
  <c r="Q124" i="13" s="1"/>
  <c r="P8" i="13"/>
  <c r="Q17" i="13"/>
  <c r="Q8" i="13"/>
  <c r="I237" i="13" s="1"/>
  <c r="I236" i="13" s="1"/>
  <c r="I233" i="13"/>
  <c r="L132" i="13"/>
  <c r="L126" i="13" s="1"/>
  <c r="L125" i="13" s="1"/>
  <c r="L124" i="13" s="1"/>
  <c r="M8" i="13"/>
  <c r="I235" i="13" s="1"/>
  <c r="L17" i="13"/>
  <c r="L11" i="13" s="1"/>
  <c r="L10" i="13" s="1"/>
  <c r="M17" i="13"/>
  <c r="M11" i="13" s="1"/>
  <c r="M10" i="13" s="1"/>
  <c r="O110" i="13"/>
  <c r="O109" i="13" s="1"/>
  <c r="O108" i="13" s="1"/>
  <c r="O107" i="13" s="1"/>
  <c r="R98" i="13"/>
  <c r="R97" i="13" s="1"/>
  <c r="R103" i="13"/>
  <c r="R102" i="13" s="1"/>
  <c r="R139" i="13"/>
  <c r="P62" i="13"/>
  <c r="P51" i="13" s="1"/>
  <c r="R93" i="13"/>
  <c r="R92" i="13" s="1"/>
  <c r="L91" i="13"/>
  <c r="L90" i="13" s="1"/>
  <c r="L89" i="13" s="1"/>
  <c r="L62" i="13"/>
  <c r="L51" i="13" s="1"/>
  <c r="Q62" i="13"/>
  <c r="Q51" i="13" s="1"/>
  <c r="Q31" i="13" s="1"/>
  <c r="Q30" i="13" s="1"/>
  <c r="K91" i="13"/>
  <c r="K90" i="13" s="1"/>
  <c r="K89" i="13" s="1"/>
  <c r="J17" i="13"/>
  <c r="J11" i="13" s="1"/>
  <c r="J10" i="13" s="1"/>
  <c r="J9" i="13" s="1"/>
  <c r="R42" i="13"/>
  <c r="M62" i="13"/>
  <c r="M51" i="13" s="1"/>
  <c r="J62" i="13"/>
  <c r="J51" i="13" s="1"/>
  <c r="K110" i="13"/>
  <c r="K109" i="13" s="1"/>
  <c r="K108" i="13" s="1"/>
  <c r="K107" i="13" s="1"/>
  <c r="N73" i="13"/>
  <c r="N72" i="13" s="1"/>
  <c r="N71" i="13" s="1"/>
  <c r="M33" i="13"/>
  <c r="M32" i="13" s="1"/>
  <c r="Q33" i="13"/>
  <c r="Q32" i="13" s="1"/>
  <c r="N33" i="13"/>
  <c r="N32" i="13" s="1"/>
  <c r="R120" i="13"/>
  <c r="R119" i="13" s="1"/>
  <c r="R47" i="13"/>
  <c r="R46" i="13" s="1"/>
  <c r="K51" i="13"/>
  <c r="P73" i="13"/>
  <c r="P72" i="13" s="1"/>
  <c r="P71" i="13" s="1"/>
  <c r="L73" i="13"/>
  <c r="L72" i="13" s="1"/>
  <c r="L71" i="13" s="1"/>
  <c r="M110" i="13"/>
  <c r="M109" i="13" s="1"/>
  <c r="M108" i="13" s="1"/>
  <c r="M107" i="13" s="1"/>
  <c r="R115" i="13"/>
  <c r="J126" i="13"/>
  <c r="J125" i="13" s="1"/>
  <c r="J124" i="13" s="1"/>
  <c r="O62" i="13"/>
  <c r="O51" i="13" s="1"/>
  <c r="Q73" i="13"/>
  <c r="Q72" i="13" s="1"/>
  <c r="Q71" i="13" s="1"/>
  <c r="Q91" i="13"/>
  <c r="Q90" i="13" s="1"/>
  <c r="Q89" i="13" s="1"/>
  <c r="N110" i="13"/>
  <c r="N109" i="13" s="1"/>
  <c r="N108" i="13" s="1"/>
  <c r="N107" i="13" s="1"/>
  <c r="M132" i="13"/>
  <c r="M126" i="13" s="1"/>
  <c r="M125" i="13" s="1"/>
  <c r="M124" i="13" s="1"/>
  <c r="K33" i="13"/>
  <c r="K32" i="13" s="1"/>
  <c r="N17" i="13"/>
  <c r="N11" i="13" s="1"/>
  <c r="N10" i="13" s="1"/>
  <c r="N9" i="13" s="1"/>
  <c r="N62" i="13"/>
  <c r="N51" i="13" s="1"/>
  <c r="M91" i="13"/>
  <c r="M90" i="13" s="1"/>
  <c r="M89" i="13" s="1"/>
  <c r="R18" i="13"/>
  <c r="O17" i="13"/>
  <c r="O11" i="13" s="1"/>
  <c r="O10" i="13" s="1"/>
  <c r="O9" i="13" s="1"/>
  <c r="K73" i="13"/>
  <c r="K72" i="13" s="1"/>
  <c r="K71" i="13" s="1"/>
  <c r="R174" i="13"/>
  <c r="R173" i="13" s="1"/>
  <c r="J91" i="13"/>
  <c r="J90" i="13" s="1"/>
  <c r="J89" i="13" s="1"/>
  <c r="L33" i="13"/>
  <c r="L32" i="13" s="1"/>
  <c r="R58" i="13"/>
  <c r="R57" i="13" s="1"/>
  <c r="R67" i="13"/>
  <c r="R82" i="13"/>
  <c r="R81" i="13" s="1"/>
  <c r="R73" i="13" s="1"/>
  <c r="R72" i="13" s="1"/>
  <c r="R71" i="13" s="1"/>
  <c r="P11" i="13"/>
  <c r="P10" i="13" s="1"/>
  <c r="P9" i="13" s="1"/>
  <c r="Q11" i="13"/>
  <c r="Q10" i="13" s="1"/>
  <c r="Q9" i="13" s="1"/>
  <c r="K17" i="13"/>
  <c r="K11" i="13" s="1"/>
  <c r="K10" i="13" s="1"/>
  <c r="O73" i="13"/>
  <c r="O72" i="13" s="1"/>
  <c r="O71" i="13" s="1"/>
  <c r="N91" i="13"/>
  <c r="N90" i="13" s="1"/>
  <c r="N89" i="13" s="1"/>
  <c r="O91" i="13"/>
  <c r="O90" i="13" s="1"/>
  <c r="O89" i="13" s="1"/>
  <c r="Q110" i="13"/>
  <c r="Q109" i="13" s="1"/>
  <c r="Q108" i="13" s="1"/>
  <c r="Q107" i="13" s="1"/>
  <c r="K132" i="13"/>
  <c r="K126" i="13" s="1"/>
  <c r="K125" i="13" s="1"/>
  <c r="K124" i="13" s="1"/>
  <c r="R53" i="13"/>
  <c r="R52" i="13" s="1"/>
  <c r="R128" i="13"/>
  <c r="R127" i="13" s="1"/>
  <c r="R145" i="13"/>
  <c r="R133" i="13"/>
  <c r="R165" i="13"/>
  <c r="R34" i="13"/>
  <c r="R169" i="13"/>
  <c r="R63" i="13"/>
  <c r="R111" i="13"/>
  <c r="R22" i="13"/>
  <c r="J33" i="13"/>
  <c r="J32" i="13" s="1"/>
  <c r="R38" i="13"/>
  <c r="P91" i="13"/>
  <c r="P90" i="13" s="1"/>
  <c r="P89" i="13" s="1"/>
  <c r="R13" i="13"/>
  <c r="R12" i="13" s="1"/>
  <c r="P33" i="13"/>
  <c r="P32" i="13" s="1"/>
  <c r="I232" i="13" l="1"/>
  <c r="R17" i="13"/>
  <c r="M9" i="13"/>
  <c r="K9" i="13"/>
  <c r="L9" i="13"/>
  <c r="K31" i="13"/>
  <c r="K30" i="13" s="1"/>
  <c r="R91" i="13"/>
  <c r="R90" i="13" s="1"/>
  <c r="R89" i="13" s="1"/>
  <c r="P31" i="13"/>
  <c r="P30" i="13" s="1"/>
  <c r="J31" i="13"/>
  <c r="J30" i="13" s="1"/>
  <c r="R132" i="13"/>
  <c r="R126" i="13" s="1"/>
  <c r="R125" i="13" s="1"/>
  <c r="R124" i="13" s="1"/>
  <c r="R8" i="13"/>
  <c r="L31" i="13"/>
  <c r="L30" i="13" s="1"/>
  <c r="N31" i="13"/>
  <c r="N30" i="13" s="1"/>
  <c r="O31" i="13"/>
  <c r="O30" i="13" s="1"/>
  <c r="M31" i="13"/>
  <c r="M30" i="13" s="1"/>
  <c r="R110" i="13"/>
  <c r="R109" i="13" s="1"/>
  <c r="R108" i="13" s="1"/>
  <c r="R107" i="13" s="1"/>
  <c r="R62" i="13"/>
  <c r="R51" i="13" s="1"/>
  <c r="R33" i="13"/>
  <c r="R32" i="13" s="1"/>
  <c r="R11" i="13"/>
  <c r="R10" i="13" s="1"/>
  <c r="R9" i="13" s="1"/>
  <c r="R31" i="13" l="1"/>
  <c r="R30" i="13" s="1"/>
  <c r="R187" i="12" l="1"/>
  <c r="R188" i="12"/>
  <c r="R189" i="12"/>
  <c r="R227" i="12"/>
  <c r="R228" i="12"/>
  <c r="R229" i="12"/>
  <c r="R226" i="12"/>
  <c r="R224" i="12"/>
  <c r="R223" i="12"/>
  <c r="R222" i="12"/>
  <c r="Q221" i="12"/>
  <c r="P221" i="12"/>
  <c r="O221" i="12"/>
  <c r="N221" i="12"/>
  <c r="M221" i="12"/>
  <c r="L221" i="12"/>
  <c r="K221" i="12"/>
  <c r="J221" i="12"/>
  <c r="R220" i="12"/>
  <c r="R219" i="12"/>
  <c r="R218" i="12"/>
  <c r="Q217" i="12"/>
  <c r="P217" i="12"/>
  <c r="O217" i="12"/>
  <c r="N217" i="12"/>
  <c r="M217" i="12"/>
  <c r="L217" i="12"/>
  <c r="K217" i="12"/>
  <c r="J217" i="12"/>
  <c r="R216" i="12"/>
  <c r="R215" i="12"/>
  <c r="R214" i="12"/>
  <c r="Q213" i="12"/>
  <c r="P213" i="12"/>
  <c r="O213" i="12"/>
  <c r="N213" i="12"/>
  <c r="M213" i="12"/>
  <c r="L213" i="12"/>
  <c r="K213" i="12"/>
  <c r="J213" i="12"/>
  <c r="R212" i="12"/>
  <c r="R211" i="12"/>
  <c r="R210" i="12"/>
  <c r="Q209" i="12"/>
  <c r="P209" i="12"/>
  <c r="O209" i="12"/>
  <c r="N209" i="12"/>
  <c r="M209" i="12"/>
  <c r="L209" i="12"/>
  <c r="K209" i="12"/>
  <c r="J209" i="12"/>
  <c r="R207" i="12"/>
  <c r="R206" i="12"/>
  <c r="R205" i="12"/>
  <c r="R204" i="12"/>
  <c r="R203" i="12"/>
  <c r="R196" i="12"/>
  <c r="R195" i="12"/>
  <c r="R194" i="12"/>
  <c r="Q193" i="12"/>
  <c r="P193" i="12"/>
  <c r="O193" i="12"/>
  <c r="N193" i="12"/>
  <c r="M193" i="12"/>
  <c r="L193" i="12"/>
  <c r="K193" i="12"/>
  <c r="J193" i="12"/>
  <c r="R192" i="12"/>
  <c r="R191" i="12"/>
  <c r="R190" i="12"/>
  <c r="R186" i="12"/>
  <c r="R185" i="12"/>
  <c r="R176" i="12"/>
  <c r="R175" i="12"/>
  <c r="R174" i="12"/>
  <c r="Q173" i="12"/>
  <c r="Q172" i="12" s="1"/>
  <c r="P173" i="12"/>
  <c r="P172" i="12" s="1"/>
  <c r="O173" i="12"/>
  <c r="O172" i="12" s="1"/>
  <c r="N173" i="12"/>
  <c r="N172" i="12" s="1"/>
  <c r="M173" i="12"/>
  <c r="M172" i="12" s="1"/>
  <c r="L173" i="12"/>
  <c r="L172" i="12" s="1"/>
  <c r="K173" i="12"/>
  <c r="K172" i="12" s="1"/>
  <c r="J173" i="12"/>
  <c r="J172" i="12" s="1"/>
  <c r="R171" i="12"/>
  <c r="R170" i="12"/>
  <c r="R169" i="12"/>
  <c r="Q168" i="12"/>
  <c r="P168" i="12"/>
  <c r="O168" i="12"/>
  <c r="N168" i="12"/>
  <c r="M168" i="12"/>
  <c r="L168" i="12"/>
  <c r="K168" i="12"/>
  <c r="J168" i="12"/>
  <c r="R167" i="12"/>
  <c r="R166" i="12"/>
  <c r="R165" i="12"/>
  <c r="Q164" i="12"/>
  <c r="P164" i="12"/>
  <c r="O164" i="12"/>
  <c r="N164" i="12"/>
  <c r="M164" i="12"/>
  <c r="L164" i="12"/>
  <c r="K164" i="12"/>
  <c r="J164" i="12"/>
  <c r="R163" i="12"/>
  <c r="R162" i="12"/>
  <c r="R161" i="12"/>
  <c r="Q160" i="12"/>
  <c r="P160" i="12"/>
  <c r="O160" i="12"/>
  <c r="N160" i="12"/>
  <c r="M160" i="12"/>
  <c r="L160" i="12"/>
  <c r="K160" i="12"/>
  <c r="J160" i="12"/>
  <c r="R159" i="12"/>
  <c r="R158" i="12"/>
  <c r="R157" i="12"/>
  <c r="Q156" i="12"/>
  <c r="P156" i="12"/>
  <c r="O156" i="12"/>
  <c r="N156" i="12"/>
  <c r="M156" i="12"/>
  <c r="L156" i="12"/>
  <c r="K156" i="12"/>
  <c r="J156" i="12"/>
  <c r="R151" i="12"/>
  <c r="R150" i="12"/>
  <c r="R149" i="12"/>
  <c r="R148" i="12"/>
  <c r="R147" i="12"/>
  <c r="Q146" i="12"/>
  <c r="P146" i="12"/>
  <c r="O146" i="12"/>
  <c r="N146" i="12"/>
  <c r="M146" i="12"/>
  <c r="L146" i="12"/>
  <c r="K146" i="12"/>
  <c r="J146" i="12"/>
  <c r="R145" i="12"/>
  <c r="R144" i="12"/>
  <c r="R143" i="12"/>
  <c r="R142" i="12"/>
  <c r="R141" i="12"/>
  <c r="Q140" i="12"/>
  <c r="P140" i="12"/>
  <c r="O140" i="12"/>
  <c r="N140" i="12"/>
  <c r="M140" i="12"/>
  <c r="L140" i="12"/>
  <c r="K140" i="12"/>
  <c r="J140" i="12"/>
  <c r="R139" i="12"/>
  <c r="R138" i="12"/>
  <c r="R137" i="12"/>
  <c r="R136" i="12"/>
  <c r="R135" i="12"/>
  <c r="Q134" i="12"/>
  <c r="P134" i="12"/>
  <c r="O134" i="12"/>
  <c r="N134" i="12"/>
  <c r="M134" i="12"/>
  <c r="L134" i="12"/>
  <c r="K134" i="12"/>
  <c r="J134" i="12"/>
  <c r="R132" i="12"/>
  <c r="R131" i="12"/>
  <c r="R130" i="12"/>
  <c r="Q129" i="12"/>
  <c r="P129" i="12"/>
  <c r="P128" i="12" s="1"/>
  <c r="O129" i="12"/>
  <c r="O128" i="12" s="1"/>
  <c r="N129" i="12"/>
  <c r="N128" i="12" s="1"/>
  <c r="M129" i="12"/>
  <c r="M128" i="12" s="1"/>
  <c r="L129" i="12"/>
  <c r="L128" i="12" s="1"/>
  <c r="K129" i="12"/>
  <c r="K128" i="12" s="1"/>
  <c r="J129" i="12"/>
  <c r="J128" i="12" s="1"/>
  <c r="Q128" i="12"/>
  <c r="R124" i="12"/>
  <c r="R123" i="12"/>
  <c r="R122" i="12"/>
  <c r="Q121" i="12"/>
  <c r="P121" i="12"/>
  <c r="P120" i="12" s="1"/>
  <c r="O121" i="12"/>
  <c r="O120" i="12" s="1"/>
  <c r="N121" i="12"/>
  <c r="N120" i="12" s="1"/>
  <c r="M121" i="12"/>
  <c r="M120" i="12" s="1"/>
  <c r="L121" i="12"/>
  <c r="L120" i="12" s="1"/>
  <c r="K121" i="12"/>
  <c r="K120" i="12" s="1"/>
  <c r="J121" i="12"/>
  <c r="J120" i="12" s="1"/>
  <c r="Q120" i="12"/>
  <c r="R119" i="12"/>
  <c r="R118" i="12"/>
  <c r="R117" i="12"/>
  <c r="Q116" i="12"/>
  <c r="P116" i="12"/>
  <c r="O116" i="12"/>
  <c r="N116" i="12"/>
  <c r="M116" i="12"/>
  <c r="L116" i="12"/>
  <c r="K116" i="12"/>
  <c r="J116" i="12"/>
  <c r="R115" i="12"/>
  <c r="R114" i="12"/>
  <c r="R113" i="12"/>
  <c r="Q112" i="12"/>
  <c r="P112" i="12"/>
  <c r="O112" i="12"/>
  <c r="N112" i="12"/>
  <c r="M112" i="12"/>
  <c r="L112" i="12"/>
  <c r="K112" i="12"/>
  <c r="J112" i="12"/>
  <c r="R107" i="12"/>
  <c r="R106" i="12"/>
  <c r="R105" i="12"/>
  <c r="Q104" i="12"/>
  <c r="Q103" i="12" s="1"/>
  <c r="P104" i="12"/>
  <c r="O104" i="12"/>
  <c r="O103" i="12" s="1"/>
  <c r="N104" i="12"/>
  <c r="N103" i="12" s="1"/>
  <c r="M104" i="12"/>
  <c r="M103" i="12" s="1"/>
  <c r="L104" i="12"/>
  <c r="L103" i="12" s="1"/>
  <c r="K104" i="12"/>
  <c r="K103" i="12" s="1"/>
  <c r="J104" i="12"/>
  <c r="J103" i="12" s="1"/>
  <c r="P103" i="12"/>
  <c r="R102" i="12"/>
  <c r="R101" i="12"/>
  <c r="R100" i="12"/>
  <c r="Q99" i="12"/>
  <c r="P99" i="12"/>
  <c r="P98" i="12" s="1"/>
  <c r="O99" i="12"/>
  <c r="O98" i="12" s="1"/>
  <c r="N99" i="12"/>
  <c r="N98" i="12" s="1"/>
  <c r="M99" i="12"/>
  <c r="M98" i="12" s="1"/>
  <c r="L99" i="12"/>
  <c r="L98" i="12" s="1"/>
  <c r="K99" i="12"/>
  <c r="K98" i="12" s="1"/>
  <c r="J99" i="12"/>
  <c r="J98" i="12" s="1"/>
  <c r="Q98" i="12"/>
  <c r="R97" i="12"/>
  <c r="R96" i="12"/>
  <c r="R95" i="12"/>
  <c r="Q94" i="12"/>
  <c r="Q93" i="12" s="1"/>
  <c r="P94" i="12"/>
  <c r="P93" i="12" s="1"/>
  <c r="O94" i="12"/>
  <c r="O93" i="12" s="1"/>
  <c r="N94" i="12"/>
  <c r="N93" i="12" s="1"/>
  <c r="M94" i="12"/>
  <c r="M93" i="12" s="1"/>
  <c r="L94" i="12"/>
  <c r="L93" i="12" s="1"/>
  <c r="K94" i="12"/>
  <c r="K93" i="12" s="1"/>
  <c r="J94" i="12"/>
  <c r="J93" i="12" s="1"/>
  <c r="R89" i="12"/>
  <c r="R88" i="12"/>
  <c r="R87" i="12"/>
  <c r="R86" i="12"/>
  <c r="R85" i="12"/>
  <c r="R84" i="12"/>
  <c r="Q83" i="12"/>
  <c r="Q82" i="12" s="1"/>
  <c r="P83" i="12"/>
  <c r="P82" i="12" s="1"/>
  <c r="O83" i="12"/>
  <c r="O82" i="12" s="1"/>
  <c r="N83" i="12"/>
  <c r="N82" i="12" s="1"/>
  <c r="M83" i="12"/>
  <c r="M82" i="12" s="1"/>
  <c r="L83" i="12"/>
  <c r="L82" i="12" s="1"/>
  <c r="K83" i="12"/>
  <c r="K82" i="12" s="1"/>
  <c r="J83" i="12"/>
  <c r="J82" i="12" s="1"/>
  <c r="R81" i="12"/>
  <c r="R80" i="12"/>
  <c r="R79" i="12"/>
  <c r="R78" i="12"/>
  <c r="R77" i="12"/>
  <c r="Q76" i="12"/>
  <c r="Q75" i="12" s="1"/>
  <c r="P76" i="12"/>
  <c r="P75" i="12" s="1"/>
  <c r="O76" i="12"/>
  <c r="O75" i="12" s="1"/>
  <c r="N76" i="12"/>
  <c r="N75" i="12" s="1"/>
  <c r="M76" i="12"/>
  <c r="M75" i="12" s="1"/>
  <c r="L76" i="12"/>
  <c r="L75" i="12" s="1"/>
  <c r="K76" i="12"/>
  <c r="K75" i="12" s="1"/>
  <c r="J76" i="12"/>
  <c r="J75" i="12" s="1"/>
  <c r="R71" i="12"/>
  <c r="R70" i="12"/>
  <c r="R69" i="12"/>
  <c r="Q68" i="12"/>
  <c r="P68" i="12"/>
  <c r="O68" i="12"/>
  <c r="N68" i="12"/>
  <c r="M68" i="12"/>
  <c r="L68" i="12"/>
  <c r="K68" i="12"/>
  <c r="J68" i="12"/>
  <c r="R67" i="12"/>
  <c r="R66" i="12"/>
  <c r="R65" i="12"/>
  <c r="Q64" i="12"/>
  <c r="P64" i="12"/>
  <c r="O64" i="12"/>
  <c r="N64" i="12"/>
  <c r="M64" i="12"/>
  <c r="L64" i="12"/>
  <c r="K64" i="12"/>
  <c r="J64" i="12"/>
  <c r="R62" i="12"/>
  <c r="R61" i="12"/>
  <c r="R60" i="12"/>
  <c r="Q59" i="12"/>
  <c r="Q58" i="12" s="1"/>
  <c r="P59" i="12"/>
  <c r="P58" i="12" s="1"/>
  <c r="O59" i="12"/>
  <c r="O58" i="12" s="1"/>
  <c r="N59" i="12"/>
  <c r="N58" i="12" s="1"/>
  <c r="M59" i="12"/>
  <c r="M58" i="12" s="1"/>
  <c r="L59" i="12"/>
  <c r="L58" i="12" s="1"/>
  <c r="K59" i="12"/>
  <c r="K58" i="12" s="1"/>
  <c r="J59" i="12"/>
  <c r="J58" i="12" s="1"/>
  <c r="R57" i="12"/>
  <c r="R56" i="12"/>
  <c r="R55" i="12"/>
  <c r="Q54" i="12"/>
  <c r="Q53" i="12" s="1"/>
  <c r="P54" i="12"/>
  <c r="P53" i="12" s="1"/>
  <c r="O54" i="12"/>
  <c r="O53" i="12" s="1"/>
  <c r="N54" i="12"/>
  <c r="N53" i="12" s="1"/>
  <c r="M54" i="12"/>
  <c r="M53" i="12" s="1"/>
  <c r="L54" i="12"/>
  <c r="L53" i="12" s="1"/>
  <c r="K54" i="12"/>
  <c r="K53" i="12" s="1"/>
  <c r="J54" i="12"/>
  <c r="J53" i="12" s="1"/>
  <c r="R51" i="12"/>
  <c r="R50" i="12"/>
  <c r="R49" i="12"/>
  <c r="Q48" i="12"/>
  <c r="Q47" i="12" s="1"/>
  <c r="P48" i="12"/>
  <c r="P47" i="12" s="1"/>
  <c r="O48" i="12"/>
  <c r="O47" i="12" s="1"/>
  <c r="N48" i="12"/>
  <c r="N47" i="12" s="1"/>
  <c r="M48" i="12"/>
  <c r="M47" i="12" s="1"/>
  <c r="L48" i="12"/>
  <c r="L47" i="12" s="1"/>
  <c r="K48" i="12"/>
  <c r="K47" i="12" s="1"/>
  <c r="J48" i="12"/>
  <c r="J47" i="12" s="1"/>
  <c r="R46" i="12"/>
  <c r="R45" i="12"/>
  <c r="R44" i="12"/>
  <c r="Q43" i="12"/>
  <c r="P43" i="12"/>
  <c r="O43" i="12"/>
  <c r="N43" i="12"/>
  <c r="M43" i="12"/>
  <c r="L43" i="12"/>
  <c r="K43" i="12"/>
  <c r="J43" i="12"/>
  <c r="R42" i="12"/>
  <c r="R41" i="12"/>
  <c r="R40" i="12"/>
  <c r="Q39" i="12"/>
  <c r="P39" i="12"/>
  <c r="O39" i="12"/>
  <c r="N39" i="12"/>
  <c r="M39" i="12"/>
  <c r="L39" i="12"/>
  <c r="K39" i="12"/>
  <c r="J39" i="12"/>
  <c r="R38" i="12"/>
  <c r="R37" i="12"/>
  <c r="R36" i="12"/>
  <c r="Q35" i="12"/>
  <c r="P35" i="12"/>
  <c r="O35" i="12"/>
  <c r="N35" i="12"/>
  <c r="M35" i="12"/>
  <c r="L35" i="12"/>
  <c r="K35" i="12"/>
  <c r="J35" i="12"/>
  <c r="R30" i="12"/>
  <c r="R29" i="12"/>
  <c r="R28" i="12"/>
  <c r="Q27" i="12"/>
  <c r="P27" i="12"/>
  <c r="O27" i="12"/>
  <c r="N27" i="12"/>
  <c r="M27" i="12"/>
  <c r="L27" i="12"/>
  <c r="K27" i="12"/>
  <c r="J27" i="12"/>
  <c r="R26" i="12"/>
  <c r="R25" i="12"/>
  <c r="R24" i="12"/>
  <c r="R22" i="12"/>
  <c r="R21" i="12"/>
  <c r="R20" i="12"/>
  <c r="R94" i="12" l="1"/>
  <c r="R93" i="12" s="1"/>
  <c r="N111" i="12"/>
  <c r="N110" i="12" s="1"/>
  <c r="N109" i="12" s="1"/>
  <c r="N108" i="12" s="1"/>
  <c r="R129" i="12"/>
  <c r="R128" i="12" s="1"/>
  <c r="R209" i="12"/>
  <c r="N133" i="12"/>
  <c r="Q34" i="12"/>
  <c r="R112" i="12"/>
  <c r="Q63" i="12"/>
  <c r="Q52" i="12" s="1"/>
  <c r="J111" i="12"/>
  <c r="J110" i="12" s="1"/>
  <c r="J109" i="12" s="1"/>
  <c r="J108" i="12" s="1"/>
  <c r="M74" i="12"/>
  <c r="M73" i="12" s="1"/>
  <c r="M72" i="12" s="1"/>
  <c r="P111" i="12"/>
  <c r="O92" i="12"/>
  <c r="O91" i="12" s="1"/>
  <c r="O90" i="12" s="1"/>
  <c r="N63" i="12"/>
  <c r="N52" i="12" s="1"/>
  <c r="L111" i="12"/>
  <c r="L110" i="12" s="1"/>
  <c r="L109" i="12" s="1"/>
  <c r="L108" i="12" s="1"/>
  <c r="K34" i="12"/>
  <c r="K33" i="12" s="1"/>
  <c r="O208" i="12"/>
  <c r="L208" i="12"/>
  <c r="R193" i="12"/>
  <c r="O155" i="12"/>
  <c r="O154" i="12" s="1"/>
  <c r="O153" i="12" s="1"/>
  <c r="O152" i="12" s="1"/>
  <c r="M155" i="12"/>
  <c r="M154" i="12" s="1"/>
  <c r="M153" i="12" s="1"/>
  <c r="M152" i="12" s="1"/>
  <c r="L74" i="12"/>
  <c r="L73" i="12" s="1"/>
  <c r="L72" i="12" s="1"/>
  <c r="N74" i="12"/>
  <c r="N73" i="12" s="1"/>
  <c r="N72" i="12" s="1"/>
  <c r="P74" i="12"/>
  <c r="P73" i="12" s="1"/>
  <c r="P72" i="12" s="1"/>
  <c r="Q33" i="12"/>
  <c r="P63" i="12"/>
  <c r="P52" i="12" s="1"/>
  <c r="R27" i="12"/>
  <c r="Q111" i="12"/>
  <c r="Q110" i="12" s="1"/>
  <c r="Q109" i="12" s="1"/>
  <c r="Q108" i="12" s="1"/>
  <c r="J133" i="12"/>
  <c r="J127" i="12" s="1"/>
  <c r="J126" i="12" s="1"/>
  <c r="J125" i="12" s="1"/>
  <c r="R213" i="12"/>
  <c r="N155" i="12"/>
  <c r="N154" i="12" s="1"/>
  <c r="N153" i="12" s="1"/>
  <c r="N152" i="12" s="1"/>
  <c r="R54" i="12"/>
  <c r="R53" i="12" s="1"/>
  <c r="J63" i="12"/>
  <c r="J52" i="12" s="1"/>
  <c r="O133" i="12"/>
  <c r="O127" i="12" s="1"/>
  <c r="O126" i="12" s="1"/>
  <c r="O125" i="12" s="1"/>
  <c r="L155" i="12"/>
  <c r="L154" i="12" s="1"/>
  <c r="L153" i="12" s="1"/>
  <c r="L152" i="12" s="1"/>
  <c r="Q208" i="12"/>
  <c r="M208" i="12"/>
  <c r="P155" i="12"/>
  <c r="P154" i="12" s="1"/>
  <c r="P153" i="12" s="1"/>
  <c r="P152" i="12" s="1"/>
  <c r="O34" i="12"/>
  <c r="O33" i="12" s="1"/>
  <c r="R35" i="12"/>
  <c r="J74" i="12"/>
  <c r="J73" i="12" s="1"/>
  <c r="J72" i="12" s="1"/>
  <c r="M111" i="12"/>
  <c r="M110" i="12" s="1"/>
  <c r="M109" i="12" s="1"/>
  <c r="M108" i="12" s="1"/>
  <c r="M133" i="12"/>
  <c r="M127" i="12" s="1"/>
  <c r="M126" i="12" s="1"/>
  <c r="M125" i="12" s="1"/>
  <c r="K133" i="12"/>
  <c r="K127" i="12" s="1"/>
  <c r="K126" i="12" s="1"/>
  <c r="K125" i="12" s="1"/>
  <c r="J208" i="12"/>
  <c r="R39" i="12"/>
  <c r="R121" i="12"/>
  <c r="R120" i="12" s="1"/>
  <c r="R104" i="12"/>
  <c r="R103" i="12" s="1"/>
  <c r="R48" i="12"/>
  <c r="R47" i="12" s="1"/>
  <c r="R164" i="12"/>
  <c r="R134" i="12"/>
  <c r="N92" i="12"/>
  <c r="N91" i="12" s="1"/>
  <c r="N90" i="12" s="1"/>
  <c r="O74" i="12"/>
  <c r="O73" i="12" s="1"/>
  <c r="O72" i="12" s="1"/>
  <c r="J92" i="12"/>
  <c r="J91" i="12" s="1"/>
  <c r="J90" i="12" s="1"/>
  <c r="P92" i="12"/>
  <c r="P91" i="12" s="1"/>
  <c r="P90" i="12" s="1"/>
  <c r="R146" i="12"/>
  <c r="M34" i="12"/>
  <c r="M33" i="12" s="1"/>
  <c r="J34" i="12"/>
  <c r="J33" i="12" s="1"/>
  <c r="L63" i="12"/>
  <c r="L52" i="12" s="1"/>
  <c r="R116" i="12"/>
  <c r="N127" i="12"/>
  <c r="N126" i="12" s="1"/>
  <c r="N125" i="12" s="1"/>
  <c r="J155" i="12"/>
  <c r="J154" i="12" s="1"/>
  <c r="J153" i="12" s="1"/>
  <c r="J152" i="12" s="1"/>
  <c r="R156" i="12"/>
  <c r="N34" i="12"/>
  <c r="N33" i="12" s="1"/>
  <c r="M63" i="12"/>
  <c r="M52" i="12" s="1"/>
  <c r="Q74" i="12"/>
  <c r="Q73" i="12" s="1"/>
  <c r="Q72" i="12" s="1"/>
  <c r="R99" i="12"/>
  <c r="R98" i="12" s="1"/>
  <c r="P133" i="12"/>
  <c r="P127" i="12" s="1"/>
  <c r="P126" i="12" s="1"/>
  <c r="P125" i="12" s="1"/>
  <c r="R168" i="12"/>
  <c r="R173" i="12"/>
  <c r="R172" i="12" s="1"/>
  <c r="R59" i="12"/>
  <c r="R58" i="12" s="1"/>
  <c r="K74" i="12"/>
  <c r="K73" i="12" s="1"/>
  <c r="K72" i="12" s="1"/>
  <c r="K92" i="12"/>
  <c r="K91" i="12" s="1"/>
  <c r="K90" i="12" s="1"/>
  <c r="M92" i="12"/>
  <c r="M91" i="12" s="1"/>
  <c r="M90" i="12" s="1"/>
  <c r="O111" i="12"/>
  <c r="O110" i="12" s="1"/>
  <c r="O109" i="12" s="1"/>
  <c r="O108" i="12" s="1"/>
  <c r="L133" i="12"/>
  <c r="L127" i="12" s="1"/>
  <c r="L126" i="12" s="1"/>
  <c r="L125" i="12" s="1"/>
  <c r="Q155" i="12"/>
  <c r="Q154" i="12" s="1"/>
  <c r="Q153" i="12" s="1"/>
  <c r="Q152" i="12" s="1"/>
  <c r="R64" i="12"/>
  <c r="L92" i="12"/>
  <c r="L91" i="12" s="1"/>
  <c r="L90" i="12" s="1"/>
  <c r="R160" i="12"/>
  <c r="K63" i="12"/>
  <c r="K52" i="12" s="1"/>
  <c r="K208" i="12"/>
  <c r="R221" i="12"/>
  <c r="L34" i="12"/>
  <c r="L33" i="12" s="1"/>
  <c r="P208" i="12"/>
  <c r="R76" i="12"/>
  <c r="R75" i="12" s="1"/>
  <c r="P110" i="12"/>
  <c r="P109" i="12" s="1"/>
  <c r="P108" i="12" s="1"/>
  <c r="R140" i="12"/>
  <c r="R68" i="12"/>
  <c r="Q133" i="12"/>
  <c r="Q127" i="12" s="1"/>
  <c r="Q126" i="12" s="1"/>
  <c r="Q125" i="12" s="1"/>
  <c r="K155" i="12"/>
  <c r="K154" i="12" s="1"/>
  <c r="K153" i="12" s="1"/>
  <c r="K152" i="12" s="1"/>
  <c r="N208" i="12"/>
  <c r="P34" i="12"/>
  <c r="P33" i="12" s="1"/>
  <c r="R43" i="12"/>
  <c r="O63" i="12"/>
  <c r="O52" i="12" s="1"/>
  <c r="R83" i="12"/>
  <c r="R82" i="12" s="1"/>
  <c r="Q92" i="12"/>
  <c r="Q91" i="12" s="1"/>
  <c r="Q90" i="12" s="1"/>
  <c r="K111" i="12"/>
  <c r="K110" i="12" s="1"/>
  <c r="K109" i="12" s="1"/>
  <c r="K108" i="12" s="1"/>
  <c r="R111" i="12" l="1"/>
  <c r="R110" i="12" s="1"/>
  <c r="R109" i="12" s="1"/>
  <c r="R108" i="12" s="1"/>
  <c r="K32" i="12"/>
  <c r="K31" i="12" s="1"/>
  <c r="K8" i="12" s="1"/>
  <c r="I236" i="12" s="1"/>
  <c r="Q32" i="12"/>
  <c r="Q31" i="12" s="1"/>
  <c r="Q8" i="12" s="1"/>
  <c r="R34" i="12"/>
  <c r="R33" i="12" s="1"/>
  <c r="J32" i="12"/>
  <c r="J31" i="12" s="1"/>
  <c r="J8" i="12" s="1"/>
  <c r="O32" i="12"/>
  <c r="O31" i="12" s="1"/>
  <c r="O8" i="12" s="1"/>
  <c r="R92" i="12"/>
  <c r="R91" i="12" s="1"/>
  <c r="R90" i="12" s="1"/>
  <c r="R208" i="12"/>
  <c r="R155" i="12"/>
  <c r="R154" i="12" s="1"/>
  <c r="R153" i="12" s="1"/>
  <c r="R152" i="12" s="1"/>
  <c r="R133" i="12"/>
  <c r="R127" i="12" s="1"/>
  <c r="R126" i="12" s="1"/>
  <c r="R125" i="12" s="1"/>
  <c r="M32" i="12"/>
  <c r="M31" i="12" s="1"/>
  <c r="M8" i="12" s="1"/>
  <c r="I238" i="12" s="1"/>
  <c r="L32" i="12"/>
  <c r="L31" i="12" s="1"/>
  <c r="L8" i="12" s="1"/>
  <c r="I237" i="12" s="1"/>
  <c r="R63" i="12"/>
  <c r="R52" i="12" s="1"/>
  <c r="N32" i="12"/>
  <c r="N31" i="12" s="1"/>
  <c r="N8" i="12" s="1"/>
  <c r="R74" i="12"/>
  <c r="R73" i="12" s="1"/>
  <c r="R72" i="12" s="1"/>
  <c r="P32" i="12"/>
  <c r="P31" i="12" s="1"/>
  <c r="P8" i="12" s="1"/>
  <c r="R32" i="12" l="1"/>
  <c r="R31" i="12" s="1"/>
  <c r="R8" i="12" s="1"/>
  <c r="R222" i="11" l="1"/>
  <c r="R220" i="11"/>
  <c r="R219" i="11"/>
  <c r="R218" i="11"/>
  <c r="Q217" i="11"/>
  <c r="P217" i="11"/>
  <c r="O217" i="11"/>
  <c r="N217" i="11"/>
  <c r="M217" i="11"/>
  <c r="L217" i="11"/>
  <c r="K217" i="11"/>
  <c r="J217" i="11"/>
  <c r="R216" i="11"/>
  <c r="R215" i="11"/>
  <c r="R214" i="11"/>
  <c r="Q213" i="11"/>
  <c r="P213" i="11"/>
  <c r="O213" i="11"/>
  <c r="N213" i="11"/>
  <c r="M213" i="11"/>
  <c r="L213" i="11"/>
  <c r="K213" i="11"/>
  <c r="J213" i="11"/>
  <c r="R212" i="11"/>
  <c r="R211" i="11"/>
  <c r="R210" i="11"/>
  <c r="Q209" i="11"/>
  <c r="P209" i="11"/>
  <c r="O209" i="11"/>
  <c r="N209" i="11"/>
  <c r="M209" i="11"/>
  <c r="L209" i="11"/>
  <c r="K209" i="11"/>
  <c r="J209" i="11"/>
  <c r="R208" i="11"/>
  <c r="R207" i="11"/>
  <c r="R206" i="11"/>
  <c r="Q205" i="11"/>
  <c r="P205" i="11"/>
  <c r="O205" i="11"/>
  <c r="N205" i="11"/>
  <c r="M205" i="11"/>
  <c r="L205" i="11"/>
  <c r="K205" i="11"/>
  <c r="J205" i="11"/>
  <c r="R203" i="11"/>
  <c r="R202" i="11"/>
  <c r="R201" i="11"/>
  <c r="R200" i="11"/>
  <c r="R191" i="11"/>
  <c r="R190" i="11"/>
  <c r="R189" i="11"/>
  <c r="Q188" i="11"/>
  <c r="P188" i="11"/>
  <c r="O188" i="11"/>
  <c r="N188" i="11"/>
  <c r="M188" i="11"/>
  <c r="L188" i="11"/>
  <c r="K188" i="11"/>
  <c r="J188" i="11"/>
  <c r="R187" i="11"/>
  <c r="R186" i="11"/>
  <c r="R185" i="11"/>
  <c r="Q184" i="11"/>
  <c r="P184" i="11"/>
  <c r="O184" i="11"/>
  <c r="N184" i="11"/>
  <c r="M184" i="11"/>
  <c r="L184" i="11"/>
  <c r="K184" i="11"/>
  <c r="J184" i="11"/>
  <c r="R182" i="11"/>
  <c r="R181" i="11"/>
  <c r="R198" i="11"/>
  <c r="R175" i="11"/>
  <c r="R174" i="11"/>
  <c r="R173" i="11"/>
  <c r="Q172" i="11"/>
  <c r="P172" i="11"/>
  <c r="P171" i="11" s="1"/>
  <c r="O172" i="11"/>
  <c r="O171" i="11" s="1"/>
  <c r="N172" i="11"/>
  <c r="N171" i="11" s="1"/>
  <c r="M172" i="11"/>
  <c r="M171" i="11" s="1"/>
  <c r="L172" i="11"/>
  <c r="L171" i="11" s="1"/>
  <c r="K172" i="11"/>
  <c r="K171" i="11" s="1"/>
  <c r="J172" i="11"/>
  <c r="J171" i="11" s="1"/>
  <c r="Q171" i="11"/>
  <c r="R170" i="11"/>
  <c r="R169" i="11"/>
  <c r="R168" i="11"/>
  <c r="Q167" i="11"/>
  <c r="P167" i="11"/>
  <c r="O167" i="11"/>
  <c r="N167" i="11"/>
  <c r="M167" i="11"/>
  <c r="L167" i="11"/>
  <c r="K167" i="11"/>
  <c r="J167" i="11"/>
  <c r="R166" i="11"/>
  <c r="R165" i="11"/>
  <c r="R164" i="11"/>
  <c r="R163" i="11" s="1"/>
  <c r="Q163" i="11"/>
  <c r="P163" i="11"/>
  <c r="O163" i="11"/>
  <c r="N163" i="11"/>
  <c r="M163" i="11"/>
  <c r="L163" i="11"/>
  <c r="K163" i="11"/>
  <c r="J163" i="11"/>
  <c r="R162" i="11"/>
  <c r="R161" i="11"/>
  <c r="R160" i="11"/>
  <c r="Q159" i="11"/>
  <c r="P159" i="11"/>
  <c r="O159" i="11"/>
  <c r="N159" i="11"/>
  <c r="M159" i="11"/>
  <c r="L159" i="11"/>
  <c r="K159" i="11"/>
  <c r="J159" i="11"/>
  <c r="R158" i="11"/>
  <c r="R157" i="11"/>
  <c r="R156" i="11"/>
  <c r="Q155" i="11"/>
  <c r="P155" i="11"/>
  <c r="O155" i="11"/>
  <c r="N155" i="11"/>
  <c r="M155" i="11"/>
  <c r="L155" i="11"/>
  <c r="K155" i="11"/>
  <c r="J155" i="11"/>
  <c r="R150" i="11"/>
  <c r="R149" i="11"/>
  <c r="R148" i="11"/>
  <c r="R147" i="11"/>
  <c r="R146" i="11"/>
  <c r="Q145" i="11"/>
  <c r="P145" i="11"/>
  <c r="O145" i="11"/>
  <c r="N145" i="11"/>
  <c r="M145" i="11"/>
  <c r="L145" i="11"/>
  <c r="K145" i="11"/>
  <c r="J145" i="11"/>
  <c r="R144" i="11"/>
  <c r="R143" i="11"/>
  <c r="R142" i="11"/>
  <c r="R141" i="11"/>
  <c r="R140" i="11"/>
  <c r="Q139" i="11"/>
  <c r="P139" i="11"/>
  <c r="O139" i="11"/>
  <c r="N139" i="11"/>
  <c r="M139" i="11"/>
  <c r="L139" i="11"/>
  <c r="K139" i="11"/>
  <c r="J139" i="11"/>
  <c r="R138" i="11"/>
  <c r="R137" i="11"/>
  <c r="R136" i="11"/>
  <c r="R135" i="11"/>
  <c r="R134" i="11"/>
  <c r="Q133" i="11"/>
  <c r="P133" i="11"/>
  <c r="O133" i="11"/>
  <c r="N133" i="11"/>
  <c r="M133" i="11"/>
  <c r="L133" i="11"/>
  <c r="K133" i="11"/>
  <c r="J133" i="11"/>
  <c r="R131" i="11"/>
  <c r="R130" i="11"/>
  <c r="R129" i="11"/>
  <c r="R128" i="11" s="1"/>
  <c r="R127" i="11" s="1"/>
  <c r="Q128" i="11"/>
  <c r="Q127" i="11" s="1"/>
  <c r="P128" i="11"/>
  <c r="P127" i="11" s="1"/>
  <c r="O128" i="11"/>
  <c r="O127" i="11" s="1"/>
  <c r="N128" i="11"/>
  <c r="N127" i="11" s="1"/>
  <c r="M128" i="11"/>
  <c r="M127" i="11" s="1"/>
  <c r="L128" i="11"/>
  <c r="L127" i="11" s="1"/>
  <c r="K128" i="11"/>
  <c r="K127" i="11" s="1"/>
  <c r="J128" i="11"/>
  <c r="J127" i="11" s="1"/>
  <c r="R123" i="11"/>
  <c r="R122" i="11"/>
  <c r="R121" i="11"/>
  <c r="Q120" i="11"/>
  <c r="Q119" i="11" s="1"/>
  <c r="P120" i="11"/>
  <c r="O120" i="11"/>
  <c r="O119" i="11" s="1"/>
  <c r="N120" i="11"/>
  <c r="N119" i="11" s="1"/>
  <c r="M120" i="11"/>
  <c r="M119" i="11" s="1"/>
  <c r="L120" i="11"/>
  <c r="L119" i="11" s="1"/>
  <c r="K120" i="11"/>
  <c r="K119" i="11" s="1"/>
  <c r="J120" i="11"/>
  <c r="J119" i="11" s="1"/>
  <c r="P119" i="11"/>
  <c r="R118" i="11"/>
  <c r="R117" i="11"/>
  <c r="R116" i="11"/>
  <c r="Q115" i="11"/>
  <c r="P115" i="11"/>
  <c r="O115" i="11"/>
  <c r="N115" i="11"/>
  <c r="M115" i="11"/>
  <c r="L115" i="11"/>
  <c r="K115" i="11"/>
  <c r="J115" i="11"/>
  <c r="R114" i="11"/>
  <c r="R113" i="11"/>
  <c r="R112" i="11"/>
  <c r="Q111" i="11"/>
  <c r="P111" i="11"/>
  <c r="O111" i="11"/>
  <c r="N111" i="11"/>
  <c r="M111" i="11"/>
  <c r="L111" i="11"/>
  <c r="K111" i="11"/>
  <c r="J111" i="11"/>
  <c r="R106" i="11"/>
  <c r="R105" i="11"/>
  <c r="R104" i="11"/>
  <c r="Q103" i="11"/>
  <c r="P103" i="11"/>
  <c r="P102" i="11" s="1"/>
  <c r="O103" i="11"/>
  <c r="O102" i="11" s="1"/>
  <c r="N103" i="11"/>
  <c r="N102" i="11" s="1"/>
  <c r="M103" i="11"/>
  <c r="M102" i="11" s="1"/>
  <c r="L103" i="11"/>
  <c r="L102" i="11" s="1"/>
  <c r="K103" i="11"/>
  <c r="K102" i="11" s="1"/>
  <c r="J103" i="11"/>
  <c r="J102" i="11" s="1"/>
  <c r="Q102" i="11"/>
  <c r="R101" i="11"/>
  <c r="R100" i="11"/>
  <c r="R99" i="11"/>
  <c r="Q98" i="11"/>
  <c r="P98" i="11"/>
  <c r="P97" i="11" s="1"/>
  <c r="O98" i="11"/>
  <c r="O97" i="11" s="1"/>
  <c r="N98" i="11"/>
  <c r="N97" i="11" s="1"/>
  <c r="M98" i="11"/>
  <c r="M97" i="11" s="1"/>
  <c r="L98" i="11"/>
  <c r="L97" i="11" s="1"/>
  <c r="K98" i="11"/>
  <c r="K97" i="11" s="1"/>
  <c r="J98" i="11"/>
  <c r="J97" i="11" s="1"/>
  <c r="Q97" i="11"/>
  <c r="R96" i="11"/>
  <c r="R95" i="11"/>
  <c r="R94" i="11"/>
  <c r="Q93" i="11"/>
  <c r="Q92" i="11" s="1"/>
  <c r="P93" i="11"/>
  <c r="P92" i="11" s="1"/>
  <c r="O93" i="11"/>
  <c r="O92" i="11" s="1"/>
  <c r="N93" i="11"/>
  <c r="N92" i="11" s="1"/>
  <c r="M93" i="11"/>
  <c r="M92" i="11" s="1"/>
  <c r="L93" i="11"/>
  <c r="L92" i="11" s="1"/>
  <c r="K93" i="11"/>
  <c r="K92" i="11" s="1"/>
  <c r="J93" i="11"/>
  <c r="J92" i="11" s="1"/>
  <c r="R88" i="11"/>
  <c r="R87" i="11"/>
  <c r="R86" i="11"/>
  <c r="R85" i="11"/>
  <c r="R84" i="11"/>
  <c r="R83" i="11"/>
  <c r="Q82" i="11"/>
  <c r="Q81" i="11" s="1"/>
  <c r="P82" i="11"/>
  <c r="P81" i="11" s="1"/>
  <c r="O82" i="11"/>
  <c r="O81" i="11" s="1"/>
  <c r="N82" i="11"/>
  <c r="N81" i="11" s="1"/>
  <c r="M82" i="11"/>
  <c r="M81" i="11" s="1"/>
  <c r="L82" i="11"/>
  <c r="L81" i="11" s="1"/>
  <c r="K82" i="11"/>
  <c r="K81" i="11" s="1"/>
  <c r="J82" i="11"/>
  <c r="J81" i="11" s="1"/>
  <c r="R80" i="11"/>
  <c r="R79" i="11"/>
  <c r="R78" i="11"/>
  <c r="R77" i="11"/>
  <c r="R76" i="11"/>
  <c r="Q75" i="11"/>
  <c r="P75" i="11"/>
  <c r="P74" i="11" s="1"/>
  <c r="O75" i="11"/>
  <c r="O74" i="11" s="1"/>
  <c r="N75" i="11"/>
  <c r="N74" i="11" s="1"/>
  <c r="M75" i="11"/>
  <c r="M74" i="11" s="1"/>
  <c r="L75" i="11"/>
  <c r="L74" i="11" s="1"/>
  <c r="K75" i="11"/>
  <c r="K74" i="11" s="1"/>
  <c r="J75" i="11"/>
  <c r="J74" i="11" s="1"/>
  <c r="Q74" i="11"/>
  <c r="R70" i="11"/>
  <c r="R69" i="11"/>
  <c r="R68" i="11"/>
  <c r="Q67" i="11"/>
  <c r="P67" i="11"/>
  <c r="O67" i="11"/>
  <c r="N67" i="11"/>
  <c r="M67" i="11"/>
  <c r="L67" i="11"/>
  <c r="K67" i="11"/>
  <c r="J67" i="11"/>
  <c r="R66" i="11"/>
  <c r="R65" i="11"/>
  <c r="R64" i="11"/>
  <c r="Q63" i="11"/>
  <c r="P63" i="11"/>
  <c r="O63" i="11"/>
  <c r="N63" i="11"/>
  <c r="M63" i="11"/>
  <c r="L63" i="11"/>
  <c r="K63" i="11"/>
  <c r="J63" i="11"/>
  <c r="R61" i="11"/>
  <c r="R60" i="11"/>
  <c r="R59" i="11"/>
  <c r="Q58" i="11"/>
  <c r="Q57" i="11" s="1"/>
  <c r="P58" i="11"/>
  <c r="P57" i="11" s="1"/>
  <c r="O58" i="11"/>
  <c r="O57" i="11" s="1"/>
  <c r="N58" i="11"/>
  <c r="N57" i="11" s="1"/>
  <c r="M58" i="11"/>
  <c r="M57" i="11" s="1"/>
  <c r="L58" i="11"/>
  <c r="L57" i="11" s="1"/>
  <c r="K58" i="11"/>
  <c r="K57" i="11" s="1"/>
  <c r="J58" i="11"/>
  <c r="J57" i="11" s="1"/>
  <c r="R56" i="11"/>
  <c r="R55" i="11"/>
  <c r="R54" i="11"/>
  <c r="R53" i="11" s="1"/>
  <c r="R52" i="11" s="1"/>
  <c r="Q53" i="11"/>
  <c r="P53" i="11"/>
  <c r="P52" i="11" s="1"/>
  <c r="O53" i="11"/>
  <c r="O52" i="11" s="1"/>
  <c r="N53" i="11"/>
  <c r="M53" i="11"/>
  <c r="M52" i="11" s="1"/>
  <c r="L53" i="11"/>
  <c r="L52" i="11" s="1"/>
  <c r="K53" i="11"/>
  <c r="K52" i="11" s="1"/>
  <c r="J53" i="11"/>
  <c r="J52" i="11" s="1"/>
  <c r="Q52" i="11"/>
  <c r="N52" i="11"/>
  <c r="R50" i="11"/>
  <c r="R49" i="11"/>
  <c r="R48" i="11"/>
  <c r="Q47" i="11"/>
  <c r="Q46" i="11" s="1"/>
  <c r="P47" i="11"/>
  <c r="P46" i="11" s="1"/>
  <c r="O47" i="11"/>
  <c r="O46" i="11" s="1"/>
  <c r="N47" i="11"/>
  <c r="N46" i="11" s="1"/>
  <c r="M47" i="11"/>
  <c r="M46" i="11" s="1"/>
  <c r="L47" i="11"/>
  <c r="L46" i="11" s="1"/>
  <c r="K47" i="11"/>
  <c r="K46" i="11" s="1"/>
  <c r="J47" i="11"/>
  <c r="J46" i="11" s="1"/>
  <c r="R45" i="11"/>
  <c r="R44" i="11"/>
  <c r="R43" i="11"/>
  <c r="Q42" i="11"/>
  <c r="P42" i="11"/>
  <c r="O42" i="11"/>
  <c r="N42" i="11"/>
  <c r="M42" i="11"/>
  <c r="L42" i="11"/>
  <c r="K42" i="11"/>
  <c r="J42" i="11"/>
  <c r="R41" i="11"/>
  <c r="R40" i="11"/>
  <c r="R39" i="11"/>
  <c r="Q38" i="11"/>
  <c r="P38" i="11"/>
  <c r="O38" i="11"/>
  <c r="N38" i="11"/>
  <c r="M38" i="11"/>
  <c r="L38" i="11"/>
  <c r="K38" i="11"/>
  <c r="J38" i="11"/>
  <c r="R37" i="11"/>
  <c r="R36" i="11"/>
  <c r="R35" i="11"/>
  <c r="Q34" i="11"/>
  <c r="P34" i="11"/>
  <c r="O34" i="11"/>
  <c r="N34" i="11"/>
  <c r="M34" i="11"/>
  <c r="L34" i="11"/>
  <c r="K34" i="11"/>
  <c r="J34" i="11"/>
  <c r="R29" i="11"/>
  <c r="R28" i="11"/>
  <c r="R27" i="11"/>
  <c r="Q26" i="11"/>
  <c r="P26" i="11"/>
  <c r="O26" i="11"/>
  <c r="N26" i="11"/>
  <c r="M26" i="11"/>
  <c r="L26" i="11"/>
  <c r="K26" i="11"/>
  <c r="J26" i="11"/>
  <c r="R25" i="11"/>
  <c r="R24" i="11"/>
  <c r="R23" i="11"/>
  <c r="Q22" i="11"/>
  <c r="P22" i="11"/>
  <c r="O22" i="11"/>
  <c r="N22" i="11"/>
  <c r="M22" i="11"/>
  <c r="L22" i="11"/>
  <c r="K22" i="11"/>
  <c r="J22" i="11"/>
  <c r="R21" i="11"/>
  <c r="R20" i="11"/>
  <c r="R19" i="11"/>
  <c r="Q18" i="11"/>
  <c r="P18" i="11"/>
  <c r="O18" i="11"/>
  <c r="N18" i="11"/>
  <c r="M18" i="11"/>
  <c r="L18" i="11"/>
  <c r="K18" i="11"/>
  <c r="J18" i="11"/>
  <c r="R16" i="11"/>
  <c r="R15" i="11"/>
  <c r="R14" i="11"/>
  <c r="Q13" i="11"/>
  <c r="Q12" i="11" s="1"/>
  <c r="P13" i="11"/>
  <c r="P12" i="11" s="1"/>
  <c r="O13" i="11"/>
  <c r="O12" i="11" s="1"/>
  <c r="N13" i="11"/>
  <c r="N12" i="11" s="1"/>
  <c r="M13" i="11"/>
  <c r="M12" i="11" s="1"/>
  <c r="L13" i="11"/>
  <c r="L12" i="11" s="1"/>
  <c r="K13" i="11"/>
  <c r="K12" i="11" s="1"/>
  <c r="J13" i="11"/>
  <c r="J12" i="11" s="1"/>
  <c r="N110" i="11" l="1"/>
  <c r="N132" i="11"/>
  <c r="R184" i="11"/>
  <c r="J154" i="11"/>
  <c r="J153" i="11" s="1"/>
  <c r="J152" i="11" s="1"/>
  <c r="J151" i="11" s="1"/>
  <c r="N183" i="11"/>
  <c r="J183" i="11"/>
  <c r="L183" i="11"/>
  <c r="L17" i="11"/>
  <c r="L11" i="11" s="1"/>
  <c r="L10" i="11" s="1"/>
  <c r="L9" i="11" s="1"/>
  <c r="N73" i="11"/>
  <c r="N72" i="11" s="1"/>
  <c r="N71" i="11" s="1"/>
  <c r="R34" i="11"/>
  <c r="R98" i="11"/>
  <c r="R97" i="11" s="1"/>
  <c r="R155" i="11"/>
  <c r="R58" i="11"/>
  <c r="R57" i="11" s="1"/>
  <c r="P204" i="11"/>
  <c r="P62" i="11"/>
  <c r="P51" i="11" s="1"/>
  <c r="K110" i="11"/>
  <c r="K109" i="11" s="1"/>
  <c r="K108" i="11" s="1"/>
  <c r="K107" i="11" s="1"/>
  <c r="R120" i="11"/>
  <c r="R119" i="11" s="1"/>
  <c r="R145" i="11"/>
  <c r="R115" i="11"/>
  <c r="R26" i="11"/>
  <c r="P154" i="11"/>
  <c r="P153" i="11" s="1"/>
  <c r="P152" i="11" s="1"/>
  <c r="P151" i="11" s="1"/>
  <c r="Q154" i="11"/>
  <c r="Q153" i="11" s="1"/>
  <c r="Q152" i="11" s="1"/>
  <c r="Q151" i="11" s="1"/>
  <c r="P17" i="11"/>
  <c r="P11" i="11" s="1"/>
  <c r="P10" i="11" s="1"/>
  <c r="P9" i="11" s="1"/>
  <c r="R67" i="11"/>
  <c r="M73" i="11"/>
  <c r="M72" i="11" s="1"/>
  <c r="M71" i="11" s="1"/>
  <c r="Q183" i="11"/>
  <c r="P73" i="11"/>
  <c r="P72" i="11" s="1"/>
  <c r="P71" i="11" s="1"/>
  <c r="R18" i="11"/>
  <c r="R42" i="11"/>
  <c r="Q73" i="11"/>
  <c r="Q72" i="11" s="1"/>
  <c r="Q71" i="11" s="1"/>
  <c r="R82" i="11"/>
  <c r="R81" i="11" s="1"/>
  <c r="Q91" i="11"/>
  <c r="Q90" i="11" s="1"/>
  <c r="Q89" i="11" s="1"/>
  <c r="R111" i="11"/>
  <c r="O110" i="11"/>
  <c r="O109" i="11" s="1"/>
  <c r="O108" i="11" s="1"/>
  <c r="O107" i="11" s="1"/>
  <c r="O33" i="11"/>
  <c r="O32" i="11" s="1"/>
  <c r="L62" i="11"/>
  <c r="L51" i="11" s="1"/>
  <c r="Q62" i="11"/>
  <c r="Q51" i="11" s="1"/>
  <c r="L73" i="11"/>
  <c r="L72" i="11" s="1"/>
  <c r="L71" i="11" s="1"/>
  <c r="L110" i="11"/>
  <c r="L109" i="11" s="1"/>
  <c r="L108" i="11" s="1"/>
  <c r="L107" i="11" s="1"/>
  <c r="Q110" i="11"/>
  <c r="Q109" i="11" s="1"/>
  <c r="Q108" i="11" s="1"/>
  <c r="Q107" i="11" s="1"/>
  <c r="L132" i="11"/>
  <c r="L126" i="11" s="1"/>
  <c r="L125" i="11" s="1"/>
  <c r="L124" i="11" s="1"/>
  <c r="R38" i="11"/>
  <c r="N33" i="11"/>
  <c r="N32" i="11" s="1"/>
  <c r="L33" i="11"/>
  <c r="L32" i="11" s="1"/>
  <c r="L31" i="11" s="1"/>
  <c r="L30" i="11" s="1"/>
  <c r="M62" i="11"/>
  <c r="M51" i="11" s="1"/>
  <c r="J62" i="11"/>
  <c r="J51" i="11" s="1"/>
  <c r="R75" i="11"/>
  <c r="R74" i="11" s="1"/>
  <c r="R73" i="11" s="1"/>
  <c r="R72" i="11" s="1"/>
  <c r="R71" i="11" s="1"/>
  <c r="M110" i="11"/>
  <c r="M109" i="11" s="1"/>
  <c r="M108" i="11" s="1"/>
  <c r="M107" i="11" s="1"/>
  <c r="J132" i="11"/>
  <c r="J126" i="11" s="1"/>
  <c r="J125" i="11" s="1"/>
  <c r="J124" i="11" s="1"/>
  <c r="J33" i="11"/>
  <c r="J32" i="11" s="1"/>
  <c r="N17" i="11"/>
  <c r="N62" i="11"/>
  <c r="J73" i="11"/>
  <c r="J72" i="11" s="1"/>
  <c r="J71" i="11" s="1"/>
  <c r="N126" i="11"/>
  <c r="N125" i="11" s="1"/>
  <c r="N124" i="11" s="1"/>
  <c r="R22" i="11"/>
  <c r="O91" i="11"/>
  <c r="O90" i="11" s="1"/>
  <c r="O89" i="11" s="1"/>
  <c r="R13" i="11"/>
  <c r="R12" i="11" s="1"/>
  <c r="P91" i="11"/>
  <c r="P90" i="11" s="1"/>
  <c r="P89" i="11" s="1"/>
  <c r="R188" i="11"/>
  <c r="R183" i="11" s="1"/>
  <c r="J91" i="11"/>
  <c r="J90" i="11" s="1"/>
  <c r="J89" i="11" s="1"/>
  <c r="J110" i="11"/>
  <c r="J109" i="11" s="1"/>
  <c r="J108" i="11" s="1"/>
  <c r="J107" i="11" s="1"/>
  <c r="M183" i="11"/>
  <c r="J17" i="11"/>
  <c r="J11" i="11" s="1"/>
  <c r="J10" i="11" s="1"/>
  <c r="J9" i="11" s="1"/>
  <c r="M132" i="11"/>
  <c r="M126" i="11" s="1"/>
  <c r="M125" i="11" s="1"/>
  <c r="M124" i="11" s="1"/>
  <c r="P132" i="11"/>
  <c r="P126" i="11" s="1"/>
  <c r="P125" i="11" s="1"/>
  <c r="P124" i="11" s="1"/>
  <c r="K132" i="11"/>
  <c r="K126" i="11" s="1"/>
  <c r="K125" i="11" s="1"/>
  <c r="K124" i="11" s="1"/>
  <c r="K33" i="11"/>
  <c r="K32" i="11" s="1"/>
  <c r="K73" i="11"/>
  <c r="K72" i="11" s="1"/>
  <c r="K71" i="11" s="1"/>
  <c r="O73" i="11"/>
  <c r="O72" i="11" s="1"/>
  <c r="O71" i="11" s="1"/>
  <c r="R139" i="11"/>
  <c r="K17" i="11"/>
  <c r="K11" i="11" s="1"/>
  <c r="K10" i="11" s="1"/>
  <c r="K9" i="11" s="1"/>
  <c r="O17" i="11"/>
  <c r="O11" i="11" s="1"/>
  <c r="O10" i="11" s="1"/>
  <c r="O9" i="11" s="1"/>
  <c r="O183" i="11"/>
  <c r="R63" i="11"/>
  <c r="O62" i="11"/>
  <c r="O51" i="11" s="1"/>
  <c r="R93" i="11"/>
  <c r="R92" i="11" s="1"/>
  <c r="O132" i="11"/>
  <c r="O126" i="11" s="1"/>
  <c r="O125" i="11" s="1"/>
  <c r="O124" i="11" s="1"/>
  <c r="R172" i="11"/>
  <c r="R171" i="11" s="1"/>
  <c r="K183" i="11"/>
  <c r="P183" i="11"/>
  <c r="J204" i="11"/>
  <c r="R209" i="11"/>
  <c r="N154" i="11"/>
  <c r="N153" i="11" s="1"/>
  <c r="N152" i="11" s="1"/>
  <c r="N151" i="11" s="1"/>
  <c r="M17" i="11"/>
  <c r="M11" i="11" s="1"/>
  <c r="M10" i="11" s="1"/>
  <c r="M9" i="11" s="1"/>
  <c r="Q17" i="11"/>
  <c r="Q11" i="11" s="1"/>
  <c r="Q10" i="11" s="1"/>
  <c r="Q9" i="11" s="1"/>
  <c r="Q33" i="11"/>
  <c r="Q32" i="11" s="1"/>
  <c r="K62" i="11"/>
  <c r="K51" i="11" s="1"/>
  <c r="N109" i="11"/>
  <c r="N108" i="11" s="1"/>
  <c r="N107" i="11" s="1"/>
  <c r="Q204" i="11"/>
  <c r="R205" i="11"/>
  <c r="K204" i="11"/>
  <c r="R217" i="11"/>
  <c r="O204" i="11"/>
  <c r="N204" i="11"/>
  <c r="N8" i="11" s="1"/>
  <c r="M204" i="11"/>
  <c r="L91" i="11"/>
  <c r="L90" i="11" s="1"/>
  <c r="L89" i="11" s="1"/>
  <c r="L154" i="11"/>
  <c r="L153" i="11" s="1"/>
  <c r="L152" i="11" s="1"/>
  <c r="L151" i="11" s="1"/>
  <c r="N11" i="11"/>
  <c r="N10" i="11" s="1"/>
  <c r="N9" i="11" s="1"/>
  <c r="R47" i="11"/>
  <c r="R46" i="11" s="1"/>
  <c r="R133" i="11"/>
  <c r="R167" i="11"/>
  <c r="R159" i="11"/>
  <c r="M33" i="11"/>
  <c r="M32" i="11" s="1"/>
  <c r="Q132" i="11"/>
  <c r="Q126" i="11" s="1"/>
  <c r="Q125" i="11" s="1"/>
  <c r="Q124" i="11" s="1"/>
  <c r="O154" i="11"/>
  <c r="O153" i="11" s="1"/>
  <c r="O152" i="11" s="1"/>
  <c r="O151" i="11" s="1"/>
  <c r="K154" i="11"/>
  <c r="K153" i="11" s="1"/>
  <c r="K152" i="11" s="1"/>
  <c r="K151" i="11" s="1"/>
  <c r="L204" i="11"/>
  <c r="N51" i="11"/>
  <c r="K91" i="11"/>
  <c r="K90" i="11" s="1"/>
  <c r="K89" i="11" s="1"/>
  <c r="M91" i="11"/>
  <c r="M90" i="11" s="1"/>
  <c r="M89" i="11" s="1"/>
  <c r="M154" i="11"/>
  <c r="M153" i="11" s="1"/>
  <c r="M152" i="11" s="1"/>
  <c r="M151" i="11" s="1"/>
  <c r="P33" i="11"/>
  <c r="P32" i="11" s="1"/>
  <c r="N91" i="11"/>
  <c r="N90" i="11" s="1"/>
  <c r="N89" i="11" s="1"/>
  <c r="R103" i="11"/>
  <c r="R102" i="11" s="1"/>
  <c r="P110" i="11"/>
  <c r="P109" i="11" s="1"/>
  <c r="P108" i="11" s="1"/>
  <c r="P107" i="11" s="1"/>
  <c r="K8" i="11" l="1"/>
  <c r="I227" i="11" s="1"/>
  <c r="N31" i="11"/>
  <c r="N30" i="11" s="1"/>
  <c r="L8" i="11"/>
  <c r="I228" i="11" s="1"/>
  <c r="R132" i="11"/>
  <c r="R126" i="11" s="1"/>
  <c r="R125" i="11" s="1"/>
  <c r="R124" i="11" s="1"/>
  <c r="Q31" i="11"/>
  <c r="Q30" i="11" s="1"/>
  <c r="R33" i="11"/>
  <c r="R32" i="11" s="1"/>
  <c r="J8" i="11"/>
  <c r="P8" i="11"/>
  <c r="R62" i="11"/>
  <c r="R51" i="11" s="1"/>
  <c r="O8" i="11"/>
  <c r="P31" i="11"/>
  <c r="P30" i="11" s="1"/>
  <c r="R17" i="11"/>
  <c r="R11" i="11" s="1"/>
  <c r="R10" i="11" s="1"/>
  <c r="R9" i="11" s="1"/>
  <c r="R110" i="11"/>
  <c r="R109" i="11" s="1"/>
  <c r="R108" i="11" s="1"/>
  <c r="R107" i="11" s="1"/>
  <c r="Q8" i="11"/>
  <c r="J31" i="11"/>
  <c r="J30" i="11" s="1"/>
  <c r="M8" i="11"/>
  <c r="I229" i="11" s="1"/>
  <c r="K31" i="11"/>
  <c r="K30" i="11" s="1"/>
  <c r="R91" i="11"/>
  <c r="R90" i="11" s="1"/>
  <c r="R89" i="11" s="1"/>
  <c r="O31" i="11"/>
  <c r="O30" i="11" s="1"/>
  <c r="R204" i="11"/>
  <c r="R8" i="11" s="1"/>
  <c r="M31" i="11"/>
  <c r="M30" i="11" s="1"/>
  <c r="R154" i="11"/>
  <c r="R153" i="11" s="1"/>
  <c r="R152" i="11" s="1"/>
  <c r="R151" i="11" s="1"/>
  <c r="R31" i="11" l="1"/>
  <c r="R30" i="11" s="1"/>
  <c r="I226" i="11"/>
  <c r="R225" i="10"/>
  <c r="R224" i="10"/>
  <c r="R223" i="10"/>
  <c r="R222" i="10"/>
  <c r="R193" i="10"/>
  <c r="R192" i="10"/>
  <c r="R191" i="10"/>
  <c r="Q190" i="10"/>
  <c r="P190" i="10"/>
  <c r="O190" i="10"/>
  <c r="N190" i="10"/>
  <c r="M190" i="10"/>
  <c r="L190" i="10"/>
  <c r="K190" i="10"/>
  <c r="J190" i="10"/>
  <c r="R189" i="10"/>
  <c r="R188" i="10"/>
  <c r="R187" i="10"/>
  <c r="O8" i="10"/>
  <c r="R182" i="10"/>
  <c r="R181" i="10"/>
  <c r="R175" i="10"/>
  <c r="R174" i="10"/>
  <c r="R173" i="10"/>
  <c r="Q172" i="10"/>
  <c r="Q171" i="10" s="1"/>
  <c r="P172" i="10"/>
  <c r="P171" i="10" s="1"/>
  <c r="O172" i="10"/>
  <c r="O171" i="10" s="1"/>
  <c r="N172" i="10"/>
  <c r="N171" i="10" s="1"/>
  <c r="M172" i="10"/>
  <c r="M171" i="10" s="1"/>
  <c r="L172" i="10"/>
  <c r="L171" i="10" s="1"/>
  <c r="K172" i="10"/>
  <c r="K171" i="10" s="1"/>
  <c r="J172" i="10"/>
  <c r="J171" i="10" s="1"/>
  <c r="R170" i="10"/>
  <c r="R169" i="10"/>
  <c r="R168" i="10"/>
  <c r="Q167" i="10"/>
  <c r="P167" i="10"/>
  <c r="O167" i="10"/>
  <c r="N167" i="10"/>
  <c r="M167" i="10"/>
  <c r="L167" i="10"/>
  <c r="K167" i="10"/>
  <c r="J167" i="10"/>
  <c r="R166" i="10"/>
  <c r="R165" i="10"/>
  <c r="R164" i="10"/>
  <c r="Q163" i="10"/>
  <c r="P163" i="10"/>
  <c r="O163" i="10"/>
  <c r="N163" i="10"/>
  <c r="M163" i="10"/>
  <c r="L163" i="10"/>
  <c r="K163" i="10"/>
  <c r="J163" i="10"/>
  <c r="R162" i="10"/>
  <c r="R161" i="10"/>
  <c r="R160" i="10"/>
  <c r="Q159" i="10"/>
  <c r="P159" i="10"/>
  <c r="O159" i="10"/>
  <c r="N159" i="10"/>
  <c r="M159" i="10"/>
  <c r="L159" i="10"/>
  <c r="K159" i="10"/>
  <c r="J159" i="10"/>
  <c r="R158" i="10"/>
  <c r="R157" i="10"/>
  <c r="R156" i="10"/>
  <c r="Q155" i="10"/>
  <c r="P155" i="10"/>
  <c r="O155" i="10"/>
  <c r="N155" i="10"/>
  <c r="M155" i="10"/>
  <c r="L155" i="10"/>
  <c r="K155" i="10"/>
  <c r="J155" i="10"/>
  <c r="R150" i="10"/>
  <c r="R149" i="10"/>
  <c r="R148" i="10"/>
  <c r="R147" i="10"/>
  <c r="R146" i="10"/>
  <c r="Q145" i="10"/>
  <c r="P145" i="10"/>
  <c r="O145" i="10"/>
  <c r="N145" i="10"/>
  <c r="M145" i="10"/>
  <c r="L145" i="10"/>
  <c r="K145" i="10"/>
  <c r="J145" i="10"/>
  <c r="R144" i="10"/>
  <c r="R143" i="10"/>
  <c r="R142" i="10"/>
  <c r="R141" i="10"/>
  <c r="R140" i="10"/>
  <c r="Q139" i="10"/>
  <c r="P139" i="10"/>
  <c r="O139" i="10"/>
  <c r="N139" i="10"/>
  <c r="M139" i="10"/>
  <c r="L139" i="10"/>
  <c r="K139" i="10"/>
  <c r="J139" i="10"/>
  <c r="R138" i="10"/>
  <c r="R137" i="10"/>
  <c r="R136" i="10"/>
  <c r="R135" i="10"/>
  <c r="R134" i="10"/>
  <c r="Q133" i="10"/>
  <c r="P133" i="10"/>
  <c r="O133" i="10"/>
  <c r="N133" i="10"/>
  <c r="M133" i="10"/>
  <c r="L133" i="10"/>
  <c r="K133" i="10"/>
  <c r="J133" i="10"/>
  <c r="R131" i="10"/>
  <c r="R130" i="10"/>
  <c r="R129" i="10"/>
  <c r="Q128" i="10"/>
  <c r="Q127" i="10" s="1"/>
  <c r="P128" i="10"/>
  <c r="P127" i="10" s="1"/>
  <c r="O128" i="10"/>
  <c r="O127" i="10" s="1"/>
  <c r="N128" i="10"/>
  <c r="N127" i="10" s="1"/>
  <c r="M128" i="10"/>
  <c r="M127" i="10" s="1"/>
  <c r="L128" i="10"/>
  <c r="L127" i="10" s="1"/>
  <c r="K128" i="10"/>
  <c r="K127" i="10" s="1"/>
  <c r="J128" i="10"/>
  <c r="J127" i="10" s="1"/>
  <c r="R123" i="10"/>
  <c r="R122" i="10"/>
  <c r="R121" i="10"/>
  <c r="Q120" i="10"/>
  <c r="Q119" i="10" s="1"/>
  <c r="P120" i="10"/>
  <c r="P119" i="10" s="1"/>
  <c r="O120" i="10"/>
  <c r="O119" i="10" s="1"/>
  <c r="N120" i="10"/>
  <c r="N119" i="10" s="1"/>
  <c r="M120" i="10"/>
  <c r="M119" i="10" s="1"/>
  <c r="L120" i="10"/>
  <c r="L119" i="10" s="1"/>
  <c r="K120" i="10"/>
  <c r="K119" i="10" s="1"/>
  <c r="J120" i="10"/>
  <c r="J119" i="10" s="1"/>
  <c r="R118" i="10"/>
  <c r="R117" i="10"/>
  <c r="R116" i="10"/>
  <c r="Q115" i="10"/>
  <c r="P115" i="10"/>
  <c r="O115" i="10"/>
  <c r="N115" i="10"/>
  <c r="M115" i="10"/>
  <c r="L115" i="10"/>
  <c r="K115" i="10"/>
  <c r="J115" i="10"/>
  <c r="R114" i="10"/>
  <c r="R113" i="10"/>
  <c r="R112" i="10"/>
  <c r="Q111" i="10"/>
  <c r="P111" i="10"/>
  <c r="O111" i="10"/>
  <c r="N111" i="10"/>
  <c r="M111" i="10"/>
  <c r="L111" i="10"/>
  <c r="K111" i="10"/>
  <c r="J111" i="10"/>
  <c r="R106" i="10"/>
  <c r="R105" i="10"/>
  <c r="R104" i="10"/>
  <c r="Q103" i="10"/>
  <c r="Q102" i="10" s="1"/>
  <c r="P103" i="10"/>
  <c r="P102" i="10" s="1"/>
  <c r="O103" i="10"/>
  <c r="O102" i="10" s="1"/>
  <c r="N103" i="10"/>
  <c r="N102" i="10" s="1"/>
  <c r="M103" i="10"/>
  <c r="M102" i="10" s="1"/>
  <c r="L103" i="10"/>
  <c r="L102" i="10" s="1"/>
  <c r="K103" i="10"/>
  <c r="K102" i="10" s="1"/>
  <c r="J103" i="10"/>
  <c r="J102" i="10" s="1"/>
  <c r="R101" i="10"/>
  <c r="R100" i="10"/>
  <c r="R99" i="10"/>
  <c r="Q98" i="10"/>
  <c r="Q97" i="10" s="1"/>
  <c r="P98" i="10"/>
  <c r="P97" i="10" s="1"/>
  <c r="O98" i="10"/>
  <c r="O97" i="10" s="1"/>
  <c r="N98" i="10"/>
  <c r="N97" i="10" s="1"/>
  <c r="M98" i="10"/>
  <c r="M97" i="10" s="1"/>
  <c r="L98" i="10"/>
  <c r="L97" i="10" s="1"/>
  <c r="K98" i="10"/>
  <c r="K97" i="10" s="1"/>
  <c r="J98" i="10"/>
  <c r="J97" i="10" s="1"/>
  <c r="R96" i="10"/>
  <c r="R95" i="10"/>
  <c r="R94" i="10"/>
  <c r="Q93" i="10"/>
  <c r="Q92" i="10" s="1"/>
  <c r="P93" i="10"/>
  <c r="P92" i="10" s="1"/>
  <c r="O93" i="10"/>
  <c r="O92" i="10" s="1"/>
  <c r="N93" i="10"/>
  <c r="N92" i="10" s="1"/>
  <c r="M93" i="10"/>
  <c r="M92" i="10" s="1"/>
  <c r="L93" i="10"/>
  <c r="L92" i="10" s="1"/>
  <c r="K93" i="10"/>
  <c r="K92" i="10" s="1"/>
  <c r="J93" i="10"/>
  <c r="J92" i="10" s="1"/>
  <c r="R88" i="10"/>
  <c r="R87" i="10"/>
  <c r="R86" i="10"/>
  <c r="R85" i="10"/>
  <c r="R84" i="10"/>
  <c r="R83" i="10"/>
  <c r="Q82" i="10"/>
  <c r="Q81" i="10" s="1"/>
  <c r="P82" i="10"/>
  <c r="P81" i="10" s="1"/>
  <c r="O82" i="10"/>
  <c r="O81" i="10" s="1"/>
  <c r="N82" i="10"/>
  <c r="N81" i="10" s="1"/>
  <c r="M82" i="10"/>
  <c r="M81" i="10" s="1"/>
  <c r="L82" i="10"/>
  <c r="L81" i="10" s="1"/>
  <c r="K82" i="10"/>
  <c r="K81" i="10" s="1"/>
  <c r="J82" i="10"/>
  <c r="J81" i="10" s="1"/>
  <c r="R80" i="10"/>
  <c r="R79" i="10"/>
  <c r="R78" i="10"/>
  <c r="R77" i="10"/>
  <c r="R76" i="10"/>
  <c r="Q75" i="10"/>
  <c r="Q74" i="10" s="1"/>
  <c r="P75" i="10"/>
  <c r="P74" i="10" s="1"/>
  <c r="O75" i="10"/>
  <c r="O74" i="10" s="1"/>
  <c r="N75" i="10"/>
  <c r="N74" i="10" s="1"/>
  <c r="M75" i="10"/>
  <c r="M74" i="10" s="1"/>
  <c r="L75" i="10"/>
  <c r="L74" i="10" s="1"/>
  <c r="K75" i="10"/>
  <c r="K74" i="10" s="1"/>
  <c r="J75" i="10"/>
  <c r="J74" i="10" s="1"/>
  <c r="R70" i="10"/>
  <c r="R69" i="10"/>
  <c r="R68" i="10"/>
  <c r="Q67" i="10"/>
  <c r="P67" i="10"/>
  <c r="O67" i="10"/>
  <c r="N67" i="10"/>
  <c r="M67" i="10"/>
  <c r="L67" i="10"/>
  <c r="K67" i="10"/>
  <c r="J67" i="10"/>
  <c r="R66" i="10"/>
  <c r="R65" i="10"/>
  <c r="R64" i="10"/>
  <c r="Q63" i="10"/>
  <c r="P63" i="10"/>
  <c r="O63" i="10"/>
  <c r="N63" i="10"/>
  <c r="M63" i="10"/>
  <c r="L63" i="10"/>
  <c r="K63" i="10"/>
  <c r="J63" i="10"/>
  <c r="R61" i="10"/>
  <c r="R60" i="10"/>
  <c r="R59" i="10"/>
  <c r="Q58" i="10"/>
  <c r="Q57" i="10" s="1"/>
  <c r="P58" i="10"/>
  <c r="P57" i="10" s="1"/>
  <c r="O58" i="10"/>
  <c r="O57" i="10" s="1"/>
  <c r="N58" i="10"/>
  <c r="N57" i="10" s="1"/>
  <c r="M58" i="10"/>
  <c r="M57" i="10" s="1"/>
  <c r="L58" i="10"/>
  <c r="L57" i="10" s="1"/>
  <c r="K58" i="10"/>
  <c r="K57" i="10" s="1"/>
  <c r="J58" i="10"/>
  <c r="J57" i="10" s="1"/>
  <c r="R56" i="10"/>
  <c r="R55" i="10"/>
  <c r="R54" i="10"/>
  <c r="Q53" i="10"/>
  <c r="Q52" i="10" s="1"/>
  <c r="P53" i="10"/>
  <c r="P52" i="10" s="1"/>
  <c r="O53" i="10"/>
  <c r="O52" i="10" s="1"/>
  <c r="N53" i="10"/>
  <c r="N52" i="10" s="1"/>
  <c r="M53" i="10"/>
  <c r="M52" i="10" s="1"/>
  <c r="L53" i="10"/>
  <c r="L52" i="10" s="1"/>
  <c r="K53" i="10"/>
  <c r="K52" i="10" s="1"/>
  <c r="J53" i="10"/>
  <c r="J52" i="10" s="1"/>
  <c r="R50" i="10"/>
  <c r="R49" i="10"/>
  <c r="R48" i="10"/>
  <c r="Q47" i="10"/>
  <c r="Q46" i="10" s="1"/>
  <c r="P47" i="10"/>
  <c r="P46" i="10" s="1"/>
  <c r="O47" i="10"/>
  <c r="O46" i="10" s="1"/>
  <c r="N47" i="10"/>
  <c r="N46" i="10" s="1"/>
  <c r="M47" i="10"/>
  <c r="M46" i="10" s="1"/>
  <c r="L47" i="10"/>
  <c r="L46" i="10" s="1"/>
  <c r="K47" i="10"/>
  <c r="K46" i="10" s="1"/>
  <c r="J47" i="10"/>
  <c r="J46" i="10" s="1"/>
  <c r="R45" i="10"/>
  <c r="R44" i="10"/>
  <c r="R43" i="10"/>
  <c r="Q42" i="10"/>
  <c r="P42" i="10"/>
  <c r="O42" i="10"/>
  <c r="N42" i="10"/>
  <c r="M42" i="10"/>
  <c r="L42" i="10"/>
  <c r="K42" i="10"/>
  <c r="J42" i="10"/>
  <c r="R41" i="10"/>
  <c r="R40" i="10"/>
  <c r="R39" i="10"/>
  <c r="Q38" i="10"/>
  <c r="P38" i="10"/>
  <c r="O38" i="10"/>
  <c r="N38" i="10"/>
  <c r="M38" i="10"/>
  <c r="L38" i="10"/>
  <c r="K38" i="10"/>
  <c r="J38" i="10"/>
  <c r="R37" i="10"/>
  <c r="R36" i="10"/>
  <c r="R35" i="10"/>
  <c r="Q34" i="10"/>
  <c r="P34" i="10"/>
  <c r="O34" i="10"/>
  <c r="N34" i="10"/>
  <c r="M34" i="10"/>
  <c r="L34" i="10"/>
  <c r="K34" i="10"/>
  <c r="J34" i="10"/>
  <c r="R29" i="10"/>
  <c r="R28" i="10"/>
  <c r="R27" i="10"/>
  <c r="Q26" i="10"/>
  <c r="P26" i="10"/>
  <c r="O26" i="10"/>
  <c r="N26" i="10"/>
  <c r="M26" i="10"/>
  <c r="L26" i="10"/>
  <c r="K26" i="10"/>
  <c r="J26" i="10"/>
  <c r="R25" i="10"/>
  <c r="R24" i="10"/>
  <c r="R23" i="10"/>
  <c r="Q22" i="10"/>
  <c r="P22" i="10"/>
  <c r="O22" i="10"/>
  <c r="N22" i="10"/>
  <c r="M22" i="10"/>
  <c r="L22" i="10"/>
  <c r="K22" i="10"/>
  <c r="J22" i="10"/>
  <c r="R21" i="10"/>
  <c r="R20" i="10"/>
  <c r="R19" i="10"/>
  <c r="Q18" i="10"/>
  <c r="P18" i="10"/>
  <c r="O18" i="10"/>
  <c r="N18" i="10"/>
  <c r="M18" i="10"/>
  <c r="L18" i="10"/>
  <c r="K18" i="10"/>
  <c r="J18" i="10"/>
  <c r="R16" i="10"/>
  <c r="R15" i="10"/>
  <c r="R14" i="10"/>
  <c r="Q13" i="10"/>
  <c r="P13" i="10"/>
  <c r="P12" i="10" s="1"/>
  <c r="O13" i="10"/>
  <c r="O12" i="10" s="1"/>
  <c r="N13" i="10"/>
  <c r="N12" i="10" s="1"/>
  <c r="M13" i="10"/>
  <c r="M12" i="10" s="1"/>
  <c r="L13" i="10"/>
  <c r="L12" i="10" s="1"/>
  <c r="K13" i="10"/>
  <c r="K12" i="10" s="1"/>
  <c r="J13" i="10"/>
  <c r="J12" i="10" s="1"/>
  <c r="Q12" i="10"/>
  <c r="R225" i="9"/>
  <c r="R227" i="9"/>
  <c r="R172" i="10" l="1"/>
  <c r="R171" i="10" s="1"/>
  <c r="R63" i="10"/>
  <c r="K73" i="10"/>
  <c r="K72" i="10" s="1"/>
  <c r="K71" i="10" s="1"/>
  <c r="Q62" i="10"/>
  <c r="K154" i="10"/>
  <c r="K153" i="10" s="1"/>
  <c r="K152" i="10" s="1"/>
  <c r="K151" i="10" s="1"/>
  <c r="R103" i="10"/>
  <c r="R102" i="10" s="1"/>
  <c r="R111" i="10"/>
  <c r="N8" i="10"/>
  <c r="M154" i="10"/>
  <c r="M153" i="10" s="1"/>
  <c r="M152" i="10" s="1"/>
  <c r="M151" i="10" s="1"/>
  <c r="R47" i="10"/>
  <c r="R46" i="10" s="1"/>
  <c r="R38" i="10"/>
  <c r="R13" i="10"/>
  <c r="R12" i="10" s="1"/>
  <c r="N33" i="10"/>
  <c r="N32" i="10" s="1"/>
  <c r="M62" i="10"/>
  <c r="M51" i="10" s="1"/>
  <c r="P110" i="10"/>
  <c r="P109" i="10" s="1"/>
  <c r="P108" i="10" s="1"/>
  <c r="P107" i="10" s="1"/>
  <c r="R190" i="10"/>
  <c r="K8" i="10"/>
  <c r="I231" i="10" s="1"/>
  <c r="R42" i="10"/>
  <c r="R167" i="10"/>
  <c r="R75" i="10"/>
  <c r="R74" i="10" s="1"/>
  <c r="R67" i="10"/>
  <c r="J91" i="10"/>
  <c r="J90" i="10" s="1"/>
  <c r="J89" i="10" s="1"/>
  <c r="R93" i="10"/>
  <c r="R92" i="10" s="1"/>
  <c r="R53" i="10"/>
  <c r="R52" i="10" s="1"/>
  <c r="O62" i="10"/>
  <c r="O51" i="10" s="1"/>
  <c r="L62" i="10"/>
  <c r="L51" i="10" s="1"/>
  <c r="J8" i="10"/>
  <c r="R22" i="10"/>
  <c r="P62" i="10"/>
  <c r="P51" i="10" s="1"/>
  <c r="R115" i="10"/>
  <c r="R128" i="10"/>
  <c r="R127" i="10" s="1"/>
  <c r="R159" i="10"/>
  <c r="O33" i="10"/>
  <c r="O32" i="10" s="1"/>
  <c r="N17" i="10"/>
  <c r="N11" i="10" s="1"/>
  <c r="N10" i="10" s="1"/>
  <c r="N9" i="10" s="1"/>
  <c r="Q110" i="10"/>
  <c r="Q109" i="10" s="1"/>
  <c r="Q108" i="10" s="1"/>
  <c r="Q107" i="10" s="1"/>
  <c r="M110" i="10"/>
  <c r="M109" i="10" s="1"/>
  <c r="M108" i="10" s="1"/>
  <c r="M107" i="10" s="1"/>
  <c r="K91" i="10"/>
  <c r="K90" i="10" s="1"/>
  <c r="K89" i="10" s="1"/>
  <c r="J62" i="10"/>
  <c r="J51" i="10" s="1"/>
  <c r="L91" i="10"/>
  <c r="L90" i="10" s="1"/>
  <c r="L89" i="10" s="1"/>
  <c r="O73" i="10"/>
  <c r="O72" i="10" s="1"/>
  <c r="O71" i="10" s="1"/>
  <c r="L17" i="10"/>
  <c r="L11" i="10" s="1"/>
  <c r="L10" i="10" s="1"/>
  <c r="L9" i="10" s="1"/>
  <c r="Q17" i="10"/>
  <c r="Q11" i="10" s="1"/>
  <c r="Q10" i="10" s="1"/>
  <c r="Q9" i="10" s="1"/>
  <c r="O110" i="10"/>
  <c r="O109" i="10" s="1"/>
  <c r="O108" i="10" s="1"/>
  <c r="O107" i="10" s="1"/>
  <c r="K110" i="10"/>
  <c r="K109" i="10" s="1"/>
  <c r="K108" i="10" s="1"/>
  <c r="K107" i="10" s="1"/>
  <c r="R133" i="10"/>
  <c r="M17" i="10"/>
  <c r="M11" i="10" s="1"/>
  <c r="M10" i="10" s="1"/>
  <c r="M9" i="10" s="1"/>
  <c r="J17" i="10"/>
  <c r="J11" i="10" s="1"/>
  <c r="J10" i="10" s="1"/>
  <c r="J9" i="10" s="1"/>
  <c r="Q73" i="10"/>
  <c r="Q72" i="10" s="1"/>
  <c r="Q71" i="10" s="1"/>
  <c r="O154" i="10"/>
  <c r="O153" i="10" s="1"/>
  <c r="O152" i="10" s="1"/>
  <c r="O151" i="10" s="1"/>
  <c r="R155" i="10"/>
  <c r="R34" i="10"/>
  <c r="N91" i="10"/>
  <c r="N90" i="10" s="1"/>
  <c r="N89" i="10" s="1"/>
  <c r="P132" i="10"/>
  <c r="P126" i="10" s="1"/>
  <c r="P125" i="10" s="1"/>
  <c r="P124" i="10" s="1"/>
  <c r="R139" i="10"/>
  <c r="Q154" i="10"/>
  <c r="Q153" i="10" s="1"/>
  <c r="Q152" i="10" s="1"/>
  <c r="Q151" i="10" s="1"/>
  <c r="R8" i="10"/>
  <c r="P8" i="10"/>
  <c r="I235" i="10" s="1"/>
  <c r="I234" i="10" s="1"/>
  <c r="J73" i="10"/>
  <c r="J72" i="10" s="1"/>
  <c r="J71" i="10" s="1"/>
  <c r="N154" i="10"/>
  <c r="N153" i="10" s="1"/>
  <c r="N152" i="10" s="1"/>
  <c r="N151" i="10" s="1"/>
  <c r="M91" i="10"/>
  <c r="M90" i="10" s="1"/>
  <c r="M89" i="10" s="1"/>
  <c r="J154" i="10"/>
  <c r="J153" i="10" s="1"/>
  <c r="J152" i="10" s="1"/>
  <c r="J151" i="10" s="1"/>
  <c r="R163" i="10"/>
  <c r="L110" i="10"/>
  <c r="L109" i="10" s="1"/>
  <c r="L108" i="10" s="1"/>
  <c r="L107" i="10" s="1"/>
  <c r="Q132" i="10"/>
  <c r="Q126" i="10" s="1"/>
  <c r="Q125" i="10" s="1"/>
  <c r="Q124" i="10" s="1"/>
  <c r="L8" i="10"/>
  <c r="I232" i="10" s="1"/>
  <c r="Q8" i="10"/>
  <c r="O17" i="10"/>
  <c r="O11" i="10" s="1"/>
  <c r="O10" i="10" s="1"/>
  <c r="O9" i="10" s="1"/>
  <c r="L33" i="10"/>
  <c r="L32" i="10" s="1"/>
  <c r="Q33" i="10"/>
  <c r="Q32" i="10" s="1"/>
  <c r="M33" i="10"/>
  <c r="M32" i="10" s="1"/>
  <c r="N62" i="10"/>
  <c r="N51" i="10" s="1"/>
  <c r="M73" i="10"/>
  <c r="M72" i="10" s="1"/>
  <c r="M71" i="10" s="1"/>
  <c r="J132" i="10"/>
  <c r="J126" i="10" s="1"/>
  <c r="J125" i="10" s="1"/>
  <c r="J124" i="10" s="1"/>
  <c r="L132" i="10"/>
  <c r="L126" i="10" s="1"/>
  <c r="L125" i="10" s="1"/>
  <c r="L124" i="10" s="1"/>
  <c r="O132" i="10"/>
  <c r="O126" i="10" s="1"/>
  <c r="O125" i="10" s="1"/>
  <c r="O124" i="10" s="1"/>
  <c r="M8" i="10"/>
  <c r="I233" i="10" s="1"/>
  <c r="P33" i="10"/>
  <c r="P32" i="10" s="1"/>
  <c r="K132" i="10"/>
  <c r="K126" i="10" s="1"/>
  <c r="K125" i="10" s="1"/>
  <c r="K124" i="10" s="1"/>
  <c r="K17" i="10"/>
  <c r="K11" i="10" s="1"/>
  <c r="K10" i="10" s="1"/>
  <c r="K9" i="10" s="1"/>
  <c r="P17" i="10"/>
  <c r="P11" i="10" s="1"/>
  <c r="P10" i="10" s="1"/>
  <c r="P9" i="10" s="1"/>
  <c r="J33" i="10"/>
  <c r="J32" i="10" s="1"/>
  <c r="K62" i="10"/>
  <c r="K51" i="10" s="1"/>
  <c r="P73" i="10"/>
  <c r="P72" i="10" s="1"/>
  <c r="P71" i="10" s="1"/>
  <c r="N73" i="10"/>
  <c r="N72" i="10" s="1"/>
  <c r="N71" i="10" s="1"/>
  <c r="Q91" i="10"/>
  <c r="Q90" i="10" s="1"/>
  <c r="Q89" i="10" s="1"/>
  <c r="R98" i="10"/>
  <c r="R97" i="10" s="1"/>
  <c r="N110" i="10"/>
  <c r="N109" i="10" s="1"/>
  <c r="N108" i="10" s="1"/>
  <c r="N107" i="10" s="1"/>
  <c r="J110" i="10"/>
  <c r="J109" i="10" s="1"/>
  <c r="J108" i="10" s="1"/>
  <c r="J107" i="10" s="1"/>
  <c r="L73" i="10"/>
  <c r="L72" i="10" s="1"/>
  <c r="L71" i="10" s="1"/>
  <c r="L154" i="10"/>
  <c r="L153" i="10" s="1"/>
  <c r="L152" i="10" s="1"/>
  <c r="L151" i="10" s="1"/>
  <c r="K33" i="10"/>
  <c r="K32" i="10" s="1"/>
  <c r="Q51" i="10"/>
  <c r="M132" i="10"/>
  <c r="M126" i="10" s="1"/>
  <c r="M125" i="10" s="1"/>
  <c r="M124" i="10" s="1"/>
  <c r="O91" i="10"/>
  <c r="O90" i="10" s="1"/>
  <c r="O89" i="10" s="1"/>
  <c r="P154" i="10"/>
  <c r="P153" i="10" s="1"/>
  <c r="P152" i="10" s="1"/>
  <c r="P151" i="10" s="1"/>
  <c r="R26" i="10"/>
  <c r="R82" i="10"/>
  <c r="R81" i="10" s="1"/>
  <c r="P91" i="10"/>
  <c r="P90" i="10" s="1"/>
  <c r="P89" i="10" s="1"/>
  <c r="N132" i="10"/>
  <c r="N126" i="10" s="1"/>
  <c r="N125" i="10" s="1"/>
  <c r="N124" i="10" s="1"/>
  <c r="R120" i="10"/>
  <c r="R119" i="10" s="1"/>
  <c r="R145" i="10"/>
  <c r="R18" i="10"/>
  <c r="R58" i="10"/>
  <c r="R57" i="10" s="1"/>
  <c r="R224" i="9"/>
  <c r="R223" i="9"/>
  <c r="R226" i="9"/>
  <c r="R222" i="9"/>
  <c r="R221" i="9"/>
  <c r="R192" i="9"/>
  <c r="R191" i="9"/>
  <c r="R190" i="9"/>
  <c r="Q189" i="9"/>
  <c r="P189" i="9"/>
  <c r="O189" i="9"/>
  <c r="N189" i="9"/>
  <c r="M189" i="9"/>
  <c r="L189" i="9"/>
  <c r="K189" i="9"/>
  <c r="J189" i="9"/>
  <c r="R188" i="9"/>
  <c r="R187" i="9"/>
  <c r="R186" i="9"/>
  <c r="Q185" i="9"/>
  <c r="P185" i="9"/>
  <c r="O185" i="9"/>
  <c r="N185" i="9"/>
  <c r="M185" i="9"/>
  <c r="L185" i="9"/>
  <c r="K185" i="9"/>
  <c r="J185" i="9"/>
  <c r="R183" i="9"/>
  <c r="R182" i="9"/>
  <c r="Q180" i="9"/>
  <c r="Q179" i="9" s="1"/>
  <c r="P180" i="9"/>
  <c r="P179" i="9" s="1"/>
  <c r="O180" i="9"/>
  <c r="O179" i="9" s="1"/>
  <c r="N180" i="9"/>
  <c r="N179" i="9" s="1"/>
  <c r="M180" i="9"/>
  <c r="M179" i="9" s="1"/>
  <c r="L180" i="9"/>
  <c r="L179" i="9" s="1"/>
  <c r="K180" i="9"/>
  <c r="K179" i="9" s="1"/>
  <c r="J180" i="9"/>
  <c r="J179" i="9" s="1"/>
  <c r="R175" i="9"/>
  <c r="R174" i="9"/>
  <c r="R173" i="9"/>
  <c r="Q172" i="9"/>
  <c r="Q171" i="9" s="1"/>
  <c r="P172" i="9"/>
  <c r="P171" i="9" s="1"/>
  <c r="O172" i="9"/>
  <c r="O171" i="9" s="1"/>
  <c r="N172" i="9"/>
  <c r="N171" i="9" s="1"/>
  <c r="M172" i="9"/>
  <c r="M171" i="9" s="1"/>
  <c r="L172" i="9"/>
  <c r="L171" i="9" s="1"/>
  <c r="K172" i="9"/>
  <c r="K171" i="9" s="1"/>
  <c r="J172" i="9"/>
  <c r="J171" i="9" s="1"/>
  <c r="R170" i="9"/>
  <c r="R169" i="9"/>
  <c r="R168" i="9"/>
  <c r="Q167" i="9"/>
  <c r="P167" i="9"/>
  <c r="O167" i="9"/>
  <c r="N167" i="9"/>
  <c r="M167" i="9"/>
  <c r="L167" i="9"/>
  <c r="K167" i="9"/>
  <c r="J167" i="9"/>
  <c r="R166" i="9"/>
  <c r="R165" i="9"/>
  <c r="R164" i="9"/>
  <c r="Q163" i="9"/>
  <c r="P163" i="9"/>
  <c r="O163" i="9"/>
  <c r="N163" i="9"/>
  <c r="M163" i="9"/>
  <c r="L163" i="9"/>
  <c r="K163" i="9"/>
  <c r="J163" i="9"/>
  <c r="R162" i="9"/>
  <c r="R161" i="9"/>
  <c r="R160" i="9"/>
  <c r="Q159" i="9"/>
  <c r="P159" i="9"/>
  <c r="O159" i="9"/>
  <c r="N159" i="9"/>
  <c r="M159" i="9"/>
  <c r="L159" i="9"/>
  <c r="K159" i="9"/>
  <c r="J159" i="9"/>
  <c r="R158" i="9"/>
  <c r="R157" i="9"/>
  <c r="R156" i="9"/>
  <c r="Q155" i="9"/>
  <c r="P155" i="9"/>
  <c r="O155" i="9"/>
  <c r="N155" i="9"/>
  <c r="M155" i="9"/>
  <c r="L155" i="9"/>
  <c r="K155" i="9"/>
  <c r="J155" i="9"/>
  <c r="R150" i="9"/>
  <c r="R149" i="9"/>
  <c r="R148" i="9"/>
  <c r="R147" i="9"/>
  <c r="R146" i="9"/>
  <c r="Q145" i="9"/>
  <c r="P145" i="9"/>
  <c r="O145" i="9"/>
  <c r="N145" i="9"/>
  <c r="M145" i="9"/>
  <c r="L145" i="9"/>
  <c r="K145" i="9"/>
  <c r="J145" i="9"/>
  <c r="R144" i="9"/>
  <c r="R143" i="9"/>
  <c r="R142" i="9"/>
  <c r="R141" i="9"/>
  <c r="R140" i="9"/>
  <c r="Q139" i="9"/>
  <c r="P139" i="9"/>
  <c r="O139" i="9"/>
  <c r="N139" i="9"/>
  <c r="M139" i="9"/>
  <c r="L139" i="9"/>
  <c r="K139" i="9"/>
  <c r="J139" i="9"/>
  <c r="R138" i="9"/>
  <c r="R137" i="9"/>
  <c r="R136" i="9"/>
  <c r="R135" i="9"/>
  <c r="R134" i="9"/>
  <c r="Q133" i="9"/>
  <c r="P133" i="9"/>
  <c r="O133" i="9"/>
  <c r="N133" i="9"/>
  <c r="M133" i="9"/>
  <c r="L133" i="9"/>
  <c r="K133" i="9"/>
  <c r="J133" i="9"/>
  <c r="R131" i="9"/>
  <c r="R130" i="9"/>
  <c r="R129" i="9"/>
  <c r="Q128" i="9"/>
  <c r="Q127" i="9" s="1"/>
  <c r="P128" i="9"/>
  <c r="P127" i="9" s="1"/>
  <c r="O128" i="9"/>
  <c r="O127" i="9" s="1"/>
  <c r="N128" i="9"/>
  <c r="N127" i="9" s="1"/>
  <c r="M128" i="9"/>
  <c r="M127" i="9" s="1"/>
  <c r="L128" i="9"/>
  <c r="L127" i="9" s="1"/>
  <c r="K128" i="9"/>
  <c r="K127" i="9" s="1"/>
  <c r="J128" i="9"/>
  <c r="J127" i="9" s="1"/>
  <c r="R123" i="9"/>
  <c r="R122" i="9"/>
  <c r="R121" i="9"/>
  <c r="Q120" i="9"/>
  <c r="Q119" i="9" s="1"/>
  <c r="P120" i="9"/>
  <c r="P119" i="9" s="1"/>
  <c r="O120" i="9"/>
  <c r="O119" i="9" s="1"/>
  <c r="N120" i="9"/>
  <c r="N119" i="9" s="1"/>
  <c r="M120" i="9"/>
  <c r="M119" i="9" s="1"/>
  <c r="L120" i="9"/>
  <c r="L119" i="9" s="1"/>
  <c r="K120" i="9"/>
  <c r="K119" i="9" s="1"/>
  <c r="J120" i="9"/>
  <c r="J119" i="9" s="1"/>
  <c r="R118" i="9"/>
  <c r="R117" i="9"/>
  <c r="R116" i="9"/>
  <c r="Q115" i="9"/>
  <c r="P115" i="9"/>
  <c r="O115" i="9"/>
  <c r="N115" i="9"/>
  <c r="M115" i="9"/>
  <c r="L115" i="9"/>
  <c r="K115" i="9"/>
  <c r="J115" i="9"/>
  <c r="R114" i="9"/>
  <c r="R113" i="9"/>
  <c r="R112" i="9"/>
  <c r="Q111" i="9"/>
  <c r="P111" i="9"/>
  <c r="O111" i="9"/>
  <c r="N111" i="9"/>
  <c r="M111" i="9"/>
  <c r="L111" i="9"/>
  <c r="K111" i="9"/>
  <c r="J111" i="9"/>
  <c r="R106" i="9"/>
  <c r="R105" i="9"/>
  <c r="R104" i="9"/>
  <c r="Q103" i="9"/>
  <c r="P103" i="9"/>
  <c r="P102" i="9" s="1"/>
  <c r="O103" i="9"/>
  <c r="O102" i="9" s="1"/>
  <c r="N103" i="9"/>
  <c r="N102" i="9" s="1"/>
  <c r="M103" i="9"/>
  <c r="M102" i="9" s="1"/>
  <c r="L103" i="9"/>
  <c r="L102" i="9" s="1"/>
  <c r="K103" i="9"/>
  <c r="K102" i="9" s="1"/>
  <c r="J103" i="9"/>
  <c r="J102" i="9" s="1"/>
  <c r="Q102" i="9"/>
  <c r="R101" i="9"/>
  <c r="R100" i="9"/>
  <c r="R99" i="9"/>
  <c r="Q98" i="9"/>
  <c r="Q97" i="9" s="1"/>
  <c r="P98" i="9"/>
  <c r="P97" i="9" s="1"/>
  <c r="O98" i="9"/>
  <c r="O97" i="9" s="1"/>
  <c r="N98" i="9"/>
  <c r="N97" i="9" s="1"/>
  <c r="M98" i="9"/>
  <c r="M97" i="9" s="1"/>
  <c r="L98" i="9"/>
  <c r="L97" i="9" s="1"/>
  <c r="K98" i="9"/>
  <c r="K97" i="9" s="1"/>
  <c r="J98" i="9"/>
  <c r="J97" i="9" s="1"/>
  <c r="R96" i="9"/>
  <c r="R95" i="9"/>
  <c r="R94" i="9"/>
  <c r="Q93" i="9"/>
  <c r="Q92" i="9" s="1"/>
  <c r="P93" i="9"/>
  <c r="P92" i="9" s="1"/>
  <c r="O93" i="9"/>
  <c r="O92" i="9" s="1"/>
  <c r="N93" i="9"/>
  <c r="N92" i="9" s="1"/>
  <c r="M93" i="9"/>
  <c r="M92" i="9" s="1"/>
  <c r="L93" i="9"/>
  <c r="L92" i="9" s="1"/>
  <c r="K93" i="9"/>
  <c r="K92" i="9" s="1"/>
  <c r="J93" i="9"/>
  <c r="J92" i="9" s="1"/>
  <c r="R88" i="9"/>
  <c r="R87" i="9"/>
  <c r="R86" i="9"/>
  <c r="R85" i="9"/>
  <c r="R84" i="9"/>
  <c r="R83" i="9"/>
  <c r="Q82" i="9"/>
  <c r="Q81" i="9" s="1"/>
  <c r="P82" i="9"/>
  <c r="P81" i="9" s="1"/>
  <c r="O82" i="9"/>
  <c r="O81" i="9" s="1"/>
  <c r="N82" i="9"/>
  <c r="N81" i="9" s="1"/>
  <c r="M82" i="9"/>
  <c r="M81" i="9" s="1"/>
  <c r="L82" i="9"/>
  <c r="L81" i="9" s="1"/>
  <c r="K82" i="9"/>
  <c r="K81" i="9" s="1"/>
  <c r="J82" i="9"/>
  <c r="J81" i="9" s="1"/>
  <c r="R80" i="9"/>
  <c r="R79" i="9"/>
  <c r="R78" i="9"/>
  <c r="R77" i="9"/>
  <c r="R76" i="9"/>
  <c r="Q75" i="9"/>
  <c r="Q74" i="9" s="1"/>
  <c r="P75" i="9"/>
  <c r="P74" i="9" s="1"/>
  <c r="O75" i="9"/>
  <c r="O74" i="9" s="1"/>
  <c r="N75" i="9"/>
  <c r="N74" i="9" s="1"/>
  <c r="M75" i="9"/>
  <c r="M74" i="9" s="1"/>
  <c r="L75" i="9"/>
  <c r="L74" i="9" s="1"/>
  <c r="K75" i="9"/>
  <c r="K74" i="9" s="1"/>
  <c r="J75" i="9"/>
  <c r="J74" i="9" s="1"/>
  <c r="R70" i="9"/>
  <c r="R69" i="9"/>
  <c r="R68" i="9"/>
  <c r="Q67" i="9"/>
  <c r="P67" i="9"/>
  <c r="O67" i="9"/>
  <c r="N67" i="9"/>
  <c r="M67" i="9"/>
  <c r="L67" i="9"/>
  <c r="K67" i="9"/>
  <c r="J67" i="9"/>
  <c r="R66" i="9"/>
  <c r="R65" i="9"/>
  <c r="R64" i="9"/>
  <c r="Q63" i="9"/>
  <c r="P63" i="9"/>
  <c r="O63" i="9"/>
  <c r="N63" i="9"/>
  <c r="M63" i="9"/>
  <c r="L63" i="9"/>
  <c r="K63" i="9"/>
  <c r="J63" i="9"/>
  <c r="R61" i="9"/>
  <c r="R60" i="9"/>
  <c r="R59" i="9"/>
  <c r="Q58" i="9"/>
  <c r="Q57" i="9" s="1"/>
  <c r="P58" i="9"/>
  <c r="P57" i="9" s="1"/>
  <c r="O58" i="9"/>
  <c r="O57" i="9" s="1"/>
  <c r="N58" i="9"/>
  <c r="N57" i="9" s="1"/>
  <c r="M58" i="9"/>
  <c r="M57" i="9" s="1"/>
  <c r="L58" i="9"/>
  <c r="L57" i="9" s="1"/>
  <c r="K58" i="9"/>
  <c r="K57" i="9" s="1"/>
  <c r="J58" i="9"/>
  <c r="J57" i="9" s="1"/>
  <c r="R56" i="9"/>
  <c r="R55" i="9"/>
  <c r="R54" i="9"/>
  <c r="Q53" i="9"/>
  <c r="Q52" i="9" s="1"/>
  <c r="P53" i="9"/>
  <c r="P52" i="9" s="1"/>
  <c r="O53" i="9"/>
  <c r="O52" i="9" s="1"/>
  <c r="N53" i="9"/>
  <c r="N52" i="9" s="1"/>
  <c r="M53" i="9"/>
  <c r="M52" i="9" s="1"/>
  <c r="L53" i="9"/>
  <c r="L52" i="9" s="1"/>
  <c r="K53" i="9"/>
  <c r="K52" i="9" s="1"/>
  <c r="J53" i="9"/>
  <c r="J52" i="9" s="1"/>
  <c r="R50" i="9"/>
  <c r="R49" i="9"/>
  <c r="R48" i="9"/>
  <c r="Q47" i="9"/>
  <c r="Q46" i="9" s="1"/>
  <c r="P47" i="9"/>
  <c r="P46" i="9" s="1"/>
  <c r="O47" i="9"/>
  <c r="O46" i="9" s="1"/>
  <c r="N47" i="9"/>
  <c r="N46" i="9" s="1"/>
  <c r="M47" i="9"/>
  <c r="M46" i="9" s="1"/>
  <c r="L47" i="9"/>
  <c r="L46" i="9" s="1"/>
  <c r="K47" i="9"/>
  <c r="K46" i="9" s="1"/>
  <c r="J47" i="9"/>
  <c r="J46" i="9" s="1"/>
  <c r="R45" i="9"/>
  <c r="R44" i="9"/>
  <c r="R43" i="9"/>
  <c r="Q42" i="9"/>
  <c r="P42" i="9"/>
  <c r="O42" i="9"/>
  <c r="N42" i="9"/>
  <c r="M42" i="9"/>
  <c r="L42" i="9"/>
  <c r="K42" i="9"/>
  <c r="J42" i="9"/>
  <c r="R41" i="9"/>
  <c r="R40" i="9"/>
  <c r="R39" i="9"/>
  <c r="Q38" i="9"/>
  <c r="P38" i="9"/>
  <c r="O38" i="9"/>
  <c r="N38" i="9"/>
  <c r="M38" i="9"/>
  <c r="L38" i="9"/>
  <c r="K38" i="9"/>
  <c r="J38" i="9"/>
  <c r="R37" i="9"/>
  <c r="R36" i="9"/>
  <c r="R35" i="9"/>
  <c r="Q34" i="9"/>
  <c r="P34" i="9"/>
  <c r="O34" i="9"/>
  <c r="N34" i="9"/>
  <c r="M34" i="9"/>
  <c r="L34" i="9"/>
  <c r="K34" i="9"/>
  <c r="J34" i="9"/>
  <c r="R29" i="9"/>
  <c r="R28" i="9"/>
  <c r="R27" i="9"/>
  <c r="Q26" i="9"/>
  <c r="P26" i="9"/>
  <c r="O26" i="9"/>
  <c r="N26" i="9"/>
  <c r="M26" i="9"/>
  <c r="L26" i="9"/>
  <c r="K26" i="9"/>
  <c r="J26" i="9"/>
  <c r="R25" i="9"/>
  <c r="R24" i="9"/>
  <c r="R23" i="9"/>
  <c r="Q22" i="9"/>
  <c r="P22" i="9"/>
  <c r="O22" i="9"/>
  <c r="N22" i="9"/>
  <c r="M22" i="9"/>
  <c r="L22" i="9"/>
  <c r="K22" i="9"/>
  <c r="J22" i="9"/>
  <c r="R21" i="9"/>
  <c r="R20" i="9"/>
  <c r="R19" i="9"/>
  <c r="Q18" i="9"/>
  <c r="P18" i="9"/>
  <c r="O18" i="9"/>
  <c r="N18" i="9"/>
  <c r="M18" i="9"/>
  <c r="L18" i="9"/>
  <c r="K18" i="9"/>
  <c r="J18" i="9"/>
  <c r="R16" i="9"/>
  <c r="R15" i="9"/>
  <c r="R14" i="9"/>
  <c r="Q13" i="9"/>
  <c r="Q12" i="9" s="1"/>
  <c r="P13" i="9"/>
  <c r="P12" i="9" s="1"/>
  <c r="O13" i="9"/>
  <c r="O12" i="9" s="1"/>
  <c r="N13" i="9"/>
  <c r="N12" i="9" s="1"/>
  <c r="M13" i="9"/>
  <c r="M12" i="9" s="1"/>
  <c r="L13" i="9"/>
  <c r="L12" i="9" s="1"/>
  <c r="K13" i="9"/>
  <c r="K12" i="9" s="1"/>
  <c r="J13" i="9"/>
  <c r="J12" i="9" s="1"/>
  <c r="R180" i="9" l="1"/>
  <c r="R179" i="9" s="1"/>
  <c r="R8" i="9"/>
  <c r="I230" i="10"/>
  <c r="R17" i="10"/>
  <c r="R11" i="10" s="1"/>
  <c r="R10" i="10" s="1"/>
  <c r="R9" i="10" s="1"/>
  <c r="L31" i="10"/>
  <c r="L30" i="10" s="1"/>
  <c r="R34" i="9"/>
  <c r="R33" i="10"/>
  <c r="R32" i="10" s="1"/>
  <c r="K184" i="9"/>
  <c r="R110" i="10"/>
  <c r="R109" i="10" s="1"/>
  <c r="R108" i="10" s="1"/>
  <c r="R107" i="10" s="1"/>
  <c r="Q31" i="10"/>
  <c r="Q30" i="10" s="1"/>
  <c r="R62" i="10"/>
  <c r="R51" i="10" s="1"/>
  <c r="O31" i="10"/>
  <c r="O30" i="10" s="1"/>
  <c r="R53" i="9"/>
  <c r="R52" i="9" s="1"/>
  <c r="N110" i="9"/>
  <c r="N109" i="9" s="1"/>
  <c r="N108" i="9" s="1"/>
  <c r="N107" i="9" s="1"/>
  <c r="J62" i="9"/>
  <c r="J51" i="9" s="1"/>
  <c r="Q110" i="9"/>
  <c r="R172" i="9"/>
  <c r="R171" i="9" s="1"/>
  <c r="M184" i="9"/>
  <c r="M178" i="9" s="1"/>
  <c r="M177" i="9" s="1"/>
  <c r="M176" i="9" s="1"/>
  <c r="M110" i="9"/>
  <c r="M109" i="9" s="1"/>
  <c r="M108" i="9" s="1"/>
  <c r="M107" i="9" s="1"/>
  <c r="J110" i="9"/>
  <c r="J109" i="9" s="1"/>
  <c r="J108" i="9" s="1"/>
  <c r="J107" i="9" s="1"/>
  <c r="R18" i="9"/>
  <c r="J33" i="9"/>
  <c r="J32" i="9" s="1"/>
  <c r="O73" i="9"/>
  <c r="O72" i="9" s="1"/>
  <c r="O71" i="9" s="1"/>
  <c r="Q154" i="9"/>
  <c r="Q153" i="9" s="1"/>
  <c r="Q152" i="9" s="1"/>
  <c r="Q151" i="9" s="1"/>
  <c r="N31" i="10"/>
  <c r="N30" i="10" s="1"/>
  <c r="R73" i="10"/>
  <c r="R72" i="10" s="1"/>
  <c r="R71" i="10" s="1"/>
  <c r="M31" i="10"/>
  <c r="M30" i="10" s="1"/>
  <c r="R91" i="10"/>
  <c r="R90" i="10" s="1"/>
  <c r="R89" i="10" s="1"/>
  <c r="R154" i="10"/>
  <c r="R153" i="10" s="1"/>
  <c r="R152" i="10" s="1"/>
  <c r="R151" i="10" s="1"/>
  <c r="P31" i="10"/>
  <c r="P30" i="10" s="1"/>
  <c r="J31" i="10"/>
  <c r="J30" i="10" s="1"/>
  <c r="Q132" i="9"/>
  <c r="Q126" i="9" s="1"/>
  <c r="Q125" i="9" s="1"/>
  <c r="Q124" i="9" s="1"/>
  <c r="Q17" i="9"/>
  <c r="Q11" i="9" s="1"/>
  <c r="Q10" i="9" s="1"/>
  <c r="Q9" i="9" s="1"/>
  <c r="O62" i="9"/>
  <c r="O51" i="9" s="1"/>
  <c r="R93" i="9"/>
  <c r="R92" i="9" s="1"/>
  <c r="M154" i="9"/>
  <c r="M153" i="9" s="1"/>
  <c r="M152" i="9" s="1"/>
  <c r="M151" i="9" s="1"/>
  <c r="R132" i="10"/>
  <c r="R126" i="10" s="1"/>
  <c r="R125" i="10" s="1"/>
  <c r="R124" i="10" s="1"/>
  <c r="K31" i="10"/>
  <c r="K30" i="10" s="1"/>
  <c r="R155" i="9"/>
  <c r="P91" i="9"/>
  <c r="P90" i="9" s="1"/>
  <c r="P89" i="9" s="1"/>
  <c r="R22" i="9"/>
  <c r="R17" i="9" s="1"/>
  <c r="M132" i="9"/>
  <c r="M126" i="9" s="1"/>
  <c r="M125" i="9" s="1"/>
  <c r="M124" i="9" s="1"/>
  <c r="K132" i="9"/>
  <c r="K126" i="9" s="1"/>
  <c r="K125" i="9" s="1"/>
  <c r="K124" i="9" s="1"/>
  <c r="P73" i="9"/>
  <c r="P72" i="9" s="1"/>
  <c r="P71" i="9" s="1"/>
  <c r="Q91" i="9"/>
  <c r="Q90" i="9" s="1"/>
  <c r="Q89" i="9" s="1"/>
  <c r="J132" i="9"/>
  <c r="J126" i="9" s="1"/>
  <c r="J125" i="9" s="1"/>
  <c r="J124" i="9" s="1"/>
  <c r="R13" i="9"/>
  <c r="R12" i="9" s="1"/>
  <c r="O17" i="9"/>
  <c r="O11" i="9" s="1"/>
  <c r="O10" i="9" s="1"/>
  <c r="O9" i="9" s="1"/>
  <c r="L17" i="9"/>
  <c r="L11" i="9" s="1"/>
  <c r="L10" i="9" s="1"/>
  <c r="L9" i="9" s="1"/>
  <c r="N33" i="9"/>
  <c r="N32" i="9" s="1"/>
  <c r="P62" i="9"/>
  <c r="P51" i="9" s="1"/>
  <c r="K73" i="9"/>
  <c r="K72" i="9" s="1"/>
  <c r="K71" i="9" s="1"/>
  <c r="K91" i="9"/>
  <c r="K90" i="9" s="1"/>
  <c r="K89" i="9" s="1"/>
  <c r="N132" i="9"/>
  <c r="N126" i="9" s="1"/>
  <c r="N125" i="9" s="1"/>
  <c r="N124" i="9" s="1"/>
  <c r="Q73" i="9"/>
  <c r="Q72" i="9" s="1"/>
  <c r="Q71" i="9" s="1"/>
  <c r="M33" i="9"/>
  <c r="M32" i="9" s="1"/>
  <c r="O33" i="9"/>
  <c r="O32" i="9" s="1"/>
  <c r="L62" i="9"/>
  <c r="L51" i="9" s="1"/>
  <c r="Q62" i="9"/>
  <c r="Q51" i="9" s="1"/>
  <c r="R75" i="9"/>
  <c r="R74" i="9" s="1"/>
  <c r="R111" i="9"/>
  <c r="O110" i="9"/>
  <c r="O109" i="9" s="1"/>
  <c r="O108" i="9" s="1"/>
  <c r="O107" i="9" s="1"/>
  <c r="O132" i="9"/>
  <c r="O126" i="9" s="1"/>
  <c r="O125" i="9" s="1"/>
  <c r="O124" i="9" s="1"/>
  <c r="O184" i="9"/>
  <c r="O178" i="9" s="1"/>
  <c r="O177" i="9" s="1"/>
  <c r="O176" i="9" s="1"/>
  <c r="M62" i="9"/>
  <c r="M51" i="9" s="1"/>
  <c r="M73" i="9"/>
  <c r="M72" i="9" s="1"/>
  <c r="M71" i="9" s="1"/>
  <c r="P110" i="9"/>
  <c r="P109" i="9" s="1"/>
  <c r="P108" i="9" s="1"/>
  <c r="P107" i="9" s="1"/>
  <c r="O91" i="9"/>
  <c r="O90" i="9" s="1"/>
  <c r="O89" i="9" s="1"/>
  <c r="K154" i="9"/>
  <c r="K153" i="9" s="1"/>
  <c r="K152" i="9" s="1"/>
  <c r="K151" i="9" s="1"/>
  <c r="Q184" i="9"/>
  <c r="Q178" i="9" s="1"/>
  <c r="Q177" i="9" s="1"/>
  <c r="Q176" i="9" s="1"/>
  <c r="L91" i="9"/>
  <c r="L90" i="9" s="1"/>
  <c r="L89" i="9" s="1"/>
  <c r="K17" i="9"/>
  <c r="K11" i="9" s="1"/>
  <c r="K10" i="9" s="1"/>
  <c r="K9" i="9" s="1"/>
  <c r="J73" i="9"/>
  <c r="J72" i="9" s="1"/>
  <c r="J71" i="9" s="1"/>
  <c r="P33" i="9"/>
  <c r="P32" i="9" s="1"/>
  <c r="R47" i="9"/>
  <c r="R46" i="9" s="1"/>
  <c r="N62" i="9"/>
  <c r="N51" i="9" s="1"/>
  <c r="L154" i="9"/>
  <c r="L153" i="9" s="1"/>
  <c r="L152" i="9" s="1"/>
  <c r="L151" i="9" s="1"/>
  <c r="J17" i="9"/>
  <c r="J11" i="9" s="1"/>
  <c r="J10" i="9" s="1"/>
  <c r="J9" i="9" s="1"/>
  <c r="L73" i="9"/>
  <c r="L72" i="9" s="1"/>
  <c r="L71" i="9" s="1"/>
  <c r="Q109" i="9"/>
  <c r="Q108" i="9" s="1"/>
  <c r="Q107" i="9" s="1"/>
  <c r="P184" i="9"/>
  <c r="P178" i="9" s="1"/>
  <c r="P177" i="9" s="1"/>
  <c r="P176" i="9" s="1"/>
  <c r="N17" i="9"/>
  <c r="N11" i="9" s="1"/>
  <c r="N10" i="9" s="1"/>
  <c r="N9" i="9" s="1"/>
  <c r="L184" i="9"/>
  <c r="L178" i="9" s="1"/>
  <c r="L177" i="9" s="1"/>
  <c r="L176" i="9" s="1"/>
  <c r="R189" i="9"/>
  <c r="P17" i="9"/>
  <c r="P11" i="9" s="1"/>
  <c r="P10" i="9" s="1"/>
  <c r="P9" i="9" s="1"/>
  <c r="M17" i="9"/>
  <c r="M11" i="9" s="1"/>
  <c r="M10" i="9" s="1"/>
  <c r="M9" i="9" s="1"/>
  <c r="R26" i="9"/>
  <c r="L33" i="9"/>
  <c r="L32" i="9" s="1"/>
  <c r="R120" i="9"/>
  <c r="R119" i="9" s="1"/>
  <c r="N184" i="9"/>
  <c r="N178" i="9" s="1"/>
  <c r="N177" i="9" s="1"/>
  <c r="N176" i="9" s="1"/>
  <c r="R103" i="9"/>
  <c r="R102" i="9" s="1"/>
  <c r="R185" i="9"/>
  <c r="R163" i="9"/>
  <c r="R139" i="9"/>
  <c r="R42" i="9"/>
  <c r="R145" i="9"/>
  <c r="R133" i="9"/>
  <c r="R67" i="9"/>
  <c r="R63" i="9"/>
  <c r="R167" i="9"/>
  <c r="R38" i="9"/>
  <c r="R115" i="9"/>
  <c r="N154" i="9"/>
  <c r="N153" i="9" s="1"/>
  <c r="N152" i="9" s="1"/>
  <c r="N151" i="9" s="1"/>
  <c r="M91" i="9"/>
  <c r="M90" i="9" s="1"/>
  <c r="M89" i="9" s="1"/>
  <c r="N73" i="9"/>
  <c r="N72" i="9" s="1"/>
  <c r="N71" i="9" s="1"/>
  <c r="J91" i="9"/>
  <c r="J90" i="9" s="1"/>
  <c r="J89" i="9" s="1"/>
  <c r="K178" i="9"/>
  <c r="K177" i="9" s="1"/>
  <c r="K176" i="9" s="1"/>
  <c r="Q33" i="9"/>
  <c r="Q32" i="9" s="1"/>
  <c r="P132" i="9"/>
  <c r="P126" i="9" s="1"/>
  <c r="P125" i="9" s="1"/>
  <c r="P124" i="9" s="1"/>
  <c r="K33" i="9"/>
  <c r="K32" i="9" s="1"/>
  <c r="R58" i="9"/>
  <c r="R57" i="9" s="1"/>
  <c r="R98" i="9"/>
  <c r="R97" i="9" s="1"/>
  <c r="K110" i="9"/>
  <c r="K109" i="9" s="1"/>
  <c r="K108" i="9" s="1"/>
  <c r="K107" i="9" s="1"/>
  <c r="R159" i="9"/>
  <c r="R128" i="9"/>
  <c r="R127" i="9" s="1"/>
  <c r="O154" i="9"/>
  <c r="O153" i="9" s="1"/>
  <c r="O152" i="9" s="1"/>
  <c r="O151" i="9" s="1"/>
  <c r="J154" i="9"/>
  <c r="J153" i="9" s="1"/>
  <c r="J152" i="9" s="1"/>
  <c r="J151" i="9" s="1"/>
  <c r="J184" i="9"/>
  <c r="J178" i="9" s="1"/>
  <c r="J177" i="9" s="1"/>
  <c r="J176" i="9" s="1"/>
  <c r="R82" i="9"/>
  <c r="R81" i="9" s="1"/>
  <c r="L110" i="9"/>
  <c r="L109" i="9" s="1"/>
  <c r="L108" i="9" s="1"/>
  <c r="L107" i="9" s="1"/>
  <c r="L132" i="9"/>
  <c r="L126" i="9" s="1"/>
  <c r="L125" i="9" s="1"/>
  <c r="L124" i="9" s="1"/>
  <c r="K62" i="9"/>
  <c r="K51" i="9" s="1"/>
  <c r="N91" i="9"/>
  <c r="N90" i="9" s="1"/>
  <c r="N89" i="9" s="1"/>
  <c r="P154" i="9"/>
  <c r="P153" i="9" s="1"/>
  <c r="P152" i="9" s="1"/>
  <c r="P151" i="9" s="1"/>
  <c r="R223" i="8"/>
  <c r="R224" i="8"/>
  <c r="R225" i="8"/>
  <c r="R226" i="8"/>
  <c r="R227" i="8"/>
  <c r="R228" i="8"/>
  <c r="R229" i="8"/>
  <c r="R222" i="8"/>
  <c r="R192" i="8"/>
  <c r="R191" i="8"/>
  <c r="R190" i="8"/>
  <c r="Q189" i="8"/>
  <c r="P189" i="8"/>
  <c r="O189" i="8"/>
  <c r="N189" i="8"/>
  <c r="M189" i="8"/>
  <c r="L189" i="8"/>
  <c r="K189" i="8"/>
  <c r="J189" i="8"/>
  <c r="R188" i="8"/>
  <c r="R187" i="8"/>
  <c r="R186" i="8"/>
  <c r="Q185" i="8"/>
  <c r="P185" i="8"/>
  <c r="O185" i="8"/>
  <c r="N185" i="8"/>
  <c r="M185" i="8"/>
  <c r="L185" i="8"/>
  <c r="K185" i="8"/>
  <c r="J185" i="8"/>
  <c r="R183" i="8"/>
  <c r="R182" i="8"/>
  <c r="Q180" i="8"/>
  <c r="Q179" i="8" s="1"/>
  <c r="P180" i="8"/>
  <c r="O180" i="8"/>
  <c r="O179" i="8" s="1"/>
  <c r="N180" i="8"/>
  <c r="N179" i="8" s="1"/>
  <c r="M180" i="8"/>
  <c r="M179" i="8" s="1"/>
  <c r="L180" i="8"/>
  <c r="L179" i="8" s="1"/>
  <c r="K180" i="8"/>
  <c r="K179" i="8" s="1"/>
  <c r="J180" i="8"/>
  <c r="J179" i="8" s="1"/>
  <c r="P179" i="8"/>
  <c r="R175" i="8"/>
  <c r="R174" i="8"/>
  <c r="R173" i="8"/>
  <c r="Q172" i="8"/>
  <c r="P172" i="8"/>
  <c r="P171" i="8" s="1"/>
  <c r="O172" i="8"/>
  <c r="O171" i="8" s="1"/>
  <c r="N172" i="8"/>
  <c r="N171" i="8" s="1"/>
  <c r="M172" i="8"/>
  <c r="M171" i="8" s="1"/>
  <c r="L172" i="8"/>
  <c r="L171" i="8" s="1"/>
  <c r="K172" i="8"/>
  <c r="K171" i="8" s="1"/>
  <c r="J172" i="8"/>
  <c r="J171" i="8" s="1"/>
  <c r="Q171" i="8"/>
  <c r="R170" i="8"/>
  <c r="R169" i="8"/>
  <c r="R168" i="8"/>
  <c r="Q167" i="8"/>
  <c r="P167" i="8"/>
  <c r="O167" i="8"/>
  <c r="N167" i="8"/>
  <c r="M167" i="8"/>
  <c r="L167" i="8"/>
  <c r="K167" i="8"/>
  <c r="J167" i="8"/>
  <c r="R166" i="8"/>
  <c r="R165" i="8"/>
  <c r="R164" i="8"/>
  <c r="Q163" i="8"/>
  <c r="P163" i="8"/>
  <c r="O163" i="8"/>
  <c r="N163" i="8"/>
  <c r="M163" i="8"/>
  <c r="L163" i="8"/>
  <c r="K163" i="8"/>
  <c r="J163" i="8"/>
  <c r="R162" i="8"/>
  <c r="R161" i="8"/>
  <c r="R160" i="8"/>
  <c r="Q159" i="8"/>
  <c r="P159" i="8"/>
  <c r="O159" i="8"/>
  <c r="N159" i="8"/>
  <c r="M159" i="8"/>
  <c r="L159" i="8"/>
  <c r="K159" i="8"/>
  <c r="J159" i="8"/>
  <c r="R158" i="8"/>
  <c r="R157" i="8"/>
  <c r="R156" i="8"/>
  <c r="Q155" i="8"/>
  <c r="P155" i="8"/>
  <c r="O155" i="8"/>
  <c r="N155" i="8"/>
  <c r="M155" i="8"/>
  <c r="L155" i="8"/>
  <c r="K155" i="8"/>
  <c r="J155" i="8"/>
  <c r="R150" i="8"/>
  <c r="R149" i="8"/>
  <c r="R148" i="8"/>
  <c r="R147" i="8"/>
  <c r="R146" i="8"/>
  <c r="Q145" i="8"/>
  <c r="P145" i="8"/>
  <c r="O145" i="8"/>
  <c r="N145" i="8"/>
  <c r="M145" i="8"/>
  <c r="L145" i="8"/>
  <c r="K145" i="8"/>
  <c r="J145" i="8"/>
  <c r="R144" i="8"/>
  <c r="R143" i="8"/>
  <c r="R142" i="8"/>
  <c r="R141" i="8"/>
  <c r="R140" i="8"/>
  <c r="Q139" i="8"/>
  <c r="P139" i="8"/>
  <c r="O139" i="8"/>
  <c r="N139" i="8"/>
  <c r="M139" i="8"/>
  <c r="L139" i="8"/>
  <c r="K139" i="8"/>
  <c r="J139" i="8"/>
  <c r="R138" i="8"/>
  <c r="R137" i="8"/>
  <c r="R136" i="8"/>
  <c r="R135" i="8"/>
  <c r="R134" i="8"/>
  <c r="Q133" i="8"/>
  <c r="P133" i="8"/>
  <c r="O133" i="8"/>
  <c r="N133" i="8"/>
  <c r="M133" i="8"/>
  <c r="L133" i="8"/>
  <c r="K133" i="8"/>
  <c r="J133" i="8"/>
  <c r="R131" i="8"/>
  <c r="R130" i="8"/>
  <c r="R129" i="8"/>
  <c r="Q128" i="8"/>
  <c r="Q127" i="8" s="1"/>
  <c r="P128" i="8"/>
  <c r="O128" i="8"/>
  <c r="O127" i="8" s="1"/>
  <c r="N128" i="8"/>
  <c r="N127" i="8" s="1"/>
  <c r="M128" i="8"/>
  <c r="M127" i="8" s="1"/>
  <c r="L128" i="8"/>
  <c r="L127" i="8" s="1"/>
  <c r="K128" i="8"/>
  <c r="K127" i="8" s="1"/>
  <c r="J128" i="8"/>
  <c r="J127" i="8" s="1"/>
  <c r="P127" i="8"/>
  <c r="R123" i="8"/>
  <c r="R122" i="8"/>
  <c r="R121" i="8"/>
  <c r="Q120" i="8"/>
  <c r="Q119" i="8" s="1"/>
  <c r="P120" i="8"/>
  <c r="P119" i="8" s="1"/>
  <c r="O120" i="8"/>
  <c r="O119" i="8" s="1"/>
  <c r="N120" i="8"/>
  <c r="N119" i="8" s="1"/>
  <c r="M120" i="8"/>
  <c r="M119" i="8" s="1"/>
  <c r="L120" i="8"/>
  <c r="L119" i="8" s="1"/>
  <c r="K120" i="8"/>
  <c r="K119" i="8" s="1"/>
  <c r="J120" i="8"/>
  <c r="J119" i="8" s="1"/>
  <c r="R118" i="8"/>
  <c r="R117" i="8"/>
  <c r="R116" i="8"/>
  <c r="Q115" i="8"/>
  <c r="P115" i="8"/>
  <c r="O115" i="8"/>
  <c r="N115" i="8"/>
  <c r="M115" i="8"/>
  <c r="L115" i="8"/>
  <c r="K115" i="8"/>
  <c r="J115" i="8"/>
  <c r="R114" i="8"/>
  <c r="R113" i="8"/>
  <c r="R112" i="8"/>
  <c r="Q111" i="8"/>
  <c r="P111" i="8"/>
  <c r="O111" i="8"/>
  <c r="N111" i="8"/>
  <c r="M111" i="8"/>
  <c r="L111" i="8"/>
  <c r="K111" i="8"/>
  <c r="J111" i="8"/>
  <c r="R106" i="8"/>
  <c r="R105" i="8"/>
  <c r="R104" i="8"/>
  <c r="Q103" i="8"/>
  <c r="Q102" i="8" s="1"/>
  <c r="P103" i="8"/>
  <c r="P102" i="8" s="1"/>
  <c r="O103" i="8"/>
  <c r="O102" i="8" s="1"/>
  <c r="N103" i="8"/>
  <c r="N102" i="8" s="1"/>
  <c r="M103" i="8"/>
  <c r="M102" i="8" s="1"/>
  <c r="L103" i="8"/>
  <c r="L102" i="8" s="1"/>
  <c r="K103" i="8"/>
  <c r="K102" i="8" s="1"/>
  <c r="J103" i="8"/>
  <c r="J102" i="8" s="1"/>
  <c r="R101" i="8"/>
  <c r="R100" i="8"/>
  <c r="R99" i="8"/>
  <c r="Q98" i="8"/>
  <c r="Q97" i="8" s="1"/>
  <c r="P98" i="8"/>
  <c r="P97" i="8" s="1"/>
  <c r="O98" i="8"/>
  <c r="O97" i="8" s="1"/>
  <c r="N98" i="8"/>
  <c r="N97" i="8" s="1"/>
  <c r="M98" i="8"/>
  <c r="M97" i="8" s="1"/>
  <c r="L98" i="8"/>
  <c r="L97" i="8" s="1"/>
  <c r="K98" i="8"/>
  <c r="K97" i="8" s="1"/>
  <c r="J98" i="8"/>
  <c r="J97" i="8" s="1"/>
  <c r="R96" i="8"/>
  <c r="R95" i="8"/>
  <c r="R94" i="8"/>
  <c r="Q93" i="8"/>
  <c r="Q92" i="8" s="1"/>
  <c r="P93" i="8"/>
  <c r="P92" i="8" s="1"/>
  <c r="O93" i="8"/>
  <c r="O92" i="8" s="1"/>
  <c r="N93" i="8"/>
  <c r="N92" i="8" s="1"/>
  <c r="M93" i="8"/>
  <c r="M92" i="8" s="1"/>
  <c r="L93" i="8"/>
  <c r="L92" i="8" s="1"/>
  <c r="K93" i="8"/>
  <c r="K92" i="8" s="1"/>
  <c r="J93" i="8"/>
  <c r="J92" i="8" s="1"/>
  <c r="R88" i="8"/>
  <c r="R87" i="8"/>
  <c r="R86" i="8"/>
  <c r="R85" i="8"/>
  <c r="R84" i="8"/>
  <c r="R83" i="8"/>
  <c r="Q82" i="8"/>
  <c r="Q81" i="8" s="1"/>
  <c r="P82" i="8"/>
  <c r="P81" i="8" s="1"/>
  <c r="O82" i="8"/>
  <c r="O81" i="8" s="1"/>
  <c r="N82" i="8"/>
  <c r="N81" i="8" s="1"/>
  <c r="M82" i="8"/>
  <c r="M81" i="8" s="1"/>
  <c r="L82" i="8"/>
  <c r="L81" i="8" s="1"/>
  <c r="K82" i="8"/>
  <c r="K81" i="8" s="1"/>
  <c r="J82" i="8"/>
  <c r="J81" i="8" s="1"/>
  <c r="R80" i="8"/>
  <c r="R79" i="8"/>
  <c r="R78" i="8"/>
  <c r="R77" i="8"/>
  <c r="R76" i="8"/>
  <c r="Q75" i="8"/>
  <c r="Q74" i="8" s="1"/>
  <c r="P75" i="8"/>
  <c r="P74" i="8" s="1"/>
  <c r="O75" i="8"/>
  <c r="O74" i="8" s="1"/>
  <c r="N75" i="8"/>
  <c r="N74" i="8" s="1"/>
  <c r="M75" i="8"/>
  <c r="M74" i="8" s="1"/>
  <c r="L75" i="8"/>
  <c r="L74" i="8" s="1"/>
  <c r="K75" i="8"/>
  <c r="K74" i="8" s="1"/>
  <c r="J75" i="8"/>
  <c r="J74" i="8" s="1"/>
  <c r="R70" i="8"/>
  <c r="R69" i="8"/>
  <c r="R68" i="8"/>
  <c r="Q67" i="8"/>
  <c r="P67" i="8"/>
  <c r="O67" i="8"/>
  <c r="N67" i="8"/>
  <c r="M67" i="8"/>
  <c r="L67" i="8"/>
  <c r="K67" i="8"/>
  <c r="J67" i="8"/>
  <c r="R66" i="8"/>
  <c r="R65" i="8"/>
  <c r="R64" i="8"/>
  <c r="Q63" i="8"/>
  <c r="P63" i="8"/>
  <c r="O63" i="8"/>
  <c r="N63" i="8"/>
  <c r="M63" i="8"/>
  <c r="L63" i="8"/>
  <c r="K63" i="8"/>
  <c r="J63" i="8"/>
  <c r="R61" i="8"/>
  <c r="R60" i="8"/>
  <c r="R59" i="8"/>
  <c r="Q58" i="8"/>
  <c r="Q57" i="8" s="1"/>
  <c r="P58" i="8"/>
  <c r="P57" i="8" s="1"/>
  <c r="O58" i="8"/>
  <c r="O57" i="8" s="1"/>
  <c r="N58" i="8"/>
  <c r="N57" i="8" s="1"/>
  <c r="M58" i="8"/>
  <c r="M57" i="8" s="1"/>
  <c r="L58" i="8"/>
  <c r="L57" i="8" s="1"/>
  <c r="K58" i="8"/>
  <c r="K57" i="8" s="1"/>
  <c r="J58" i="8"/>
  <c r="J57" i="8" s="1"/>
  <c r="R56" i="8"/>
  <c r="R55" i="8"/>
  <c r="R54" i="8"/>
  <c r="Q53" i="8"/>
  <c r="Q52" i="8" s="1"/>
  <c r="P53" i="8"/>
  <c r="P52" i="8" s="1"/>
  <c r="O53" i="8"/>
  <c r="O52" i="8" s="1"/>
  <c r="N53" i="8"/>
  <c r="N52" i="8" s="1"/>
  <c r="M53" i="8"/>
  <c r="M52" i="8" s="1"/>
  <c r="L53" i="8"/>
  <c r="L52" i="8" s="1"/>
  <c r="K53" i="8"/>
  <c r="K52" i="8" s="1"/>
  <c r="J53" i="8"/>
  <c r="J52" i="8" s="1"/>
  <c r="R50" i="8"/>
  <c r="R49" i="8"/>
  <c r="R48" i="8"/>
  <c r="Q47" i="8"/>
  <c r="Q46" i="8" s="1"/>
  <c r="P47" i="8"/>
  <c r="P46" i="8" s="1"/>
  <c r="O47" i="8"/>
  <c r="O46" i="8" s="1"/>
  <c r="N47" i="8"/>
  <c r="N46" i="8" s="1"/>
  <c r="M47" i="8"/>
  <c r="M46" i="8" s="1"/>
  <c r="L47" i="8"/>
  <c r="L46" i="8" s="1"/>
  <c r="K47" i="8"/>
  <c r="K46" i="8" s="1"/>
  <c r="J47" i="8"/>
  <c r="J46" i="8" s="1"/>
  <c r="R45" i="8"/>
  <c r="R44" i="8"/>
  <c r="R43" i="8"/>
  <c r="Q42" i="8"/>
  <c r="P42" i="8"/>
  <c r="O42" i="8"/>
  <c r="N42" i="8"/>
  <c r="M42" i="8"/>
  <c r="L42" i="8"/>
  <c r="K42" i="8"/>
  <c r="J42" i="8"/>
  <c r="R41" i="8"/>
  <c r="R40" i="8"/>
  <c r="R39" i="8"/>
  <c r="Q38" i="8"/>
  <c r="P38" i="8"/>
  <c r="O38" i="8"/>
  <c r="N38" i="8"/>
  <c r="M38" i="8"/>
  <c r="L38" i="8"/>
  <c r="K38" i="8"/>
  <c r="J38" i="8"/>
  <c r="R37" i="8"/>
  <c r="R36" i="8"/>
  <c r="R35" i="8"/>
  <c r="Q34" i="8"/>
  <c r="P34" i="8"/>
  <c r="O34" i="8"/>
  <c r="N34" i="8"/>
  <c r="M34" i="8"/>
  <c r="L34" i="8"/>
  <c r="K34" i="8"/>
  <c r="J34" i="8"/>
  <c r="R29" i="8"/>
  <c r="R28" i="8"/>
  <c r="R27" i="8"/>
  <c r="Q26" i="8"/>
  <c r="P26" i="8"/>
  <c r="O26" i="8"/>
  <c r="N26" i="8"/>
  <c r="M26" i="8"/>
  <c r="L26" i="8"/>
  <c r="K26" i="8"/>
  <c r="J26" i="8"/>
  <c r="R25" i="8"/>
  <c r="R24" i="8"/>
  <c r="R23" i="8"/>
  <c r="Q22" i="8"/>
  <c r="P22" i="8"/>
  <c r="O22" i="8"/>
  <c r="N22" i="8"/>
  <c r="M22" i="8"/>
  <c r="L22" i="8"/>
  <c r="K22" i="8"/>
  <c r="J22" i="8"/>
  <c r="R21" i="8"/>
  <c r="R20" i="8"/>
  <c r="R19" i="8"/>
  <c r="Q18" i="8"/>
  <c r="P18" i="8"/>
  <c r="O18" i="8"/>
  <c r="N18" i="8"/>
  <c r="M18" i="8"/>
  <c r="L18" i="8"/>
  <c r="K18" i="8"/>
  <c r="J18" i="8"/>
  <c r="R16" i="8"/>
  <c r="R15" i="8"/>
  <c r="R14" i="8"/>
  <c r="Q13" i="8"/>
  <c r="Q12" i="8" s="1"/>
  <c r="P13" i="8"/>
  <c r="P12" i="8" s="1"/>
  <c r="O13" i="8"/>
  <c r="O12" i="8" s="1"/>
  <c r="N13" i="8"/>
  <c r="N12" i="8" s="1"/>
  <c r="M13" i="8"/>
  <c r="M12" i="8" s="1"/>
  <c r="L13" i="8"/>
  <c r="L12" i="8" s="1"/>
  <c r="K13" i="8"/>
  <c r="K12" i="8" s="1"/>
  <c r="J13" i="8"/>
  <c r="J12" i="8" s="1"/>
  <c r="M62" i="8" l="1"/>
  <c r="R8" i="8"/>
  <c r="R31" i="10"/>
  <c r="R30" i="10" s="1"/>
  <c r="P184" i="8"/>
  <c r="O184" i="8"/>
  <c r="R189" i="8"/>
  <c r="R180" i="8"/>
  <c r="R179" i="8" s="1"/>
  <c r="M110" i="8"/>
  <c r="R42" i="8"/>
  <c r="Q62" i="8"/>
  <c r="R167" i="8"/>
  <c r="Q184" i="8"/>
  <c r="Q178" i="8" s="1"/>
  <c r="Q177" i="8" s="1"/>
  <c r="Q176" i="8" s="1"/>
  <c r="R13" i="8"/>
  <c r="R12" i="8" s="1"/>
  <c r="R63" i="8"/>
  <c r="K110" i="8"/>
  <c r="K109" i="8" s="1"/>
  <c r="K108" i="8" s="1"/>
  <c r="K107" i="8" s="1"/>
  <c r="R159" i="8"/>
  <c r="P17" i="8"/>
  <c r="P11" i="8" s="1"/>
  <c r="P10" i="8" s="1"/>
  <c r="P9" i="8" s="1"/>
  <c r="R26" i="8"/>
  <c r="Q110" i="8"/>
  <c r="Q109" i="8" s="1"/>
  <c r="Q108" i="8" s="1"/>
  <c r="Q107" i="8" s="1"/>
  <c r="L31" i="9"/>
  <c r="L30" i="9" s="1"/>
  <c r="R11" i="9"/>
  <c r="R10" i="9" s="1"/>
  <c r="R9" i="9" s="1"/>
  <c r="J31" i="9"/>
  <c r="J30" i="9" s="1"/>
  <c r="Q31" i="9"/>
  <c r="Q30" i="9" s="1"/>
  <c r="P91" i="8"/>
  <c r="P90" i="8" s="1"/>
  <c r="P89" i="8" s="1"/>
  <c r="Q154" i="8"/>
  <c r="Q153" i="8" s="1"/>
  <c r="Q152" i="8" s="1"/>
  <c r="Q151" i="8" s="1"/>
  <c r="L73" i="8"/>
  <c r="L72" i="8" s="1"/>
  <c r="L71" i="8" s="1"/>
  <c r="R155" i="8"/>
  <c r="R185" i="8"/>
  <c r="L184" i="8"/>
  <c r="N62" i="8"/>
  <c r="N51" i="8" s="1"/>
  <c r="J62" i="8"/>
  <c r="J51" i="8" s="1"/>
  <c r="L17" i="8"/>
  <c r="L11" i="8" s="1"/>
  <c r="L10" i="8" s="1"/>
  <c r="L9" i="8" s="1"/>
  <c r="R18" i="8"/>
  <c r="M17" i="8"/>
  <c r="M11" i="8" s="1"/>
  <c r="M10" i="8" s="1"/>
  <c r="M9" i="8" s="1"/>
  <c r="M132" i="8"/>
  <c r="M126" i="8" s="1"/>
  <c r="M125" i="8" s="1"/>
  <c r="M124" i="8" s="1"/>
  <c r="K184" i="8"/>
  <c r="K178" i="8" s="1"/>
  <c r="K177" i="8" s="1"/>
  <c r="K176" i="8" s="1"/>
  <c r="R38" i="8"/>
  <c r="M31" i="9"/>
  <c r="M30" i="9" s="1"/>
  <c r="O31" i="9"/>
  <c r="O30" i="9" s="1"/>
  <c r="N73" i="8"/>
  <c r="N72" i="8" s="1"/>
  <c r="N71" i="8" s="1"/>
  <c r="R53" i="8"/>
  <c r="R52" i="8" s="1"/>
  <c r="K132" i="8"/>
  <c r="K126" i="8" s="1"/>
  <c r="K125" i="8" s="1"/>
  <c r="K124" i="8" s="1"/>
  <c r="O33" i="8"/>
  <c r="O32" i="8" s="1"/>
  <c r="K62" i="8"/>
  <c r="K51" i="8" s="1"/>
  <c r="L132" i="8"/>
  <c r="L126" i="8" s="1"/>
  <c r="L125" i="8" s="1"/>
  <c r="L124" i="8" s="1"/>
  <c r="N33" i="8"/>
  <c r="N32" i="8" s="1"/>
  <c r="N17" i="8"/>
  <c r="N11" i="8" s="1"/>
  <c r="N10" i="8" s="1"/>
  <c r="N9" i="8" s="1"/>
  <c r="P33" i="8"/>
  <c r="P32" i="8" s="1"/>
  <c r="L62" i="8"/>
  <c r="M154" i="8"/>
  <c r="M153" i="8" s="1"/>
  <c r="M152" i="8" s="1"/>
  <c r="M151" i="8" s="1"/>
  <c r="J154" i="8"/>
  <c r="J153" i="8" s="1"/>
  <c r="J152" i="8" s="1"/>
  <c r="J151" i="8" s="1"/>
  <c r="R58" i="8"/>
  <c r="R57" i="8" s="1"/>
  <c r="K33" i="8"/>
  <c r="K32" i="8" s="1"/>
  <c r="O17" i="8"/>
  <c r="O11" i="8" s="1"/>
  <c r="O10" i="8" s="1"/>
  <c r="O9" i="8" s="1"/>
  <c r="Q91" i="8"/>
  <c r="Q90" i="8" s="1"/>
  <c r="Q89" i="8" s="1"/>
  <c r="R98" i="8"/>
  <c r="R97" i="8" s="1"/>
  <c r="N110" i="8"/>
  <c r="N109" i="8" s="1"/>
  <c r="N108" i="8" s="1"/>
  <c r="N107" i="8" s="1"/>
  <c r="R145" i="8"/>
  <c r="O73" i="8"/>
  <c r="O72" i="8" s="1"/>
  <c r="O71" i="8" s="1"/>
  <c r="K17" i="8"/>
  <c r="K11" i="8" s="1"/>
  <c r="K10" i="8" s="1"/>
  <c r="K9" i="8" s="1"/>
  <c r="R34" i="8"/>
  <c r="K73" i="8"/>
  <c r="K72" i="8" s="1"/>
  <c r="K71" i="8" s="1"/>
  <c r="J110" i="8"/>
  <c r="J109" i="8" s="1"/>
  <c r="J108" i="8" s="1"/>
  <c r="J107" i="8" s="1"/>
  <c r="O132" i="8"/>
  <c r="O126" i="8" s="1"/>
  <c r="O125" i="8" s="1"/>
  <c r="O124" i="8" s="1"/>
  <c r="O154" i="8"/>
  <c r="O153" i="8" s="1"/>
  <c r="O152" i="8" s="1"/>
  <c r="O151" i="8" s="1"/>
  <c r="R62" i="9"/>
  <c r="R51" i="9" s="1"/>
  <c r="N31" i="9"/>
  <c r="N30" i="9" s="1"/>
  <c r="R110" i="9"/>
  <c r="R109" i="9" s="1"/>
  <c r="R108" i="9" s="1"/>
  <c r="R107" i="9" s="1"/>
  <c r="P31" i="9"/>
  <c r="P30" i="9" s="1"/>
  <c r="R73" i="9"/>
  <c r="R72" i="9" s="1"/>
  <c r="R71" i="9" s="1"/>
  <c r="R184" i="9"/>
  <c r="R178" i="9" s="1"/>
  <c r="R177" i="9" s="1"/>
  <c r="R176" i="9" s="1"/>
  <c r="R91" i="9"/>
  <c r="R90" i="9" s="1"/>
  <c r="R89" i="9" s="1"/>
  <c r="K31" i="9"/>
  <c r="K30" i="9" s="1"/>
  <c r="R132" i="9"/>
  <c r="R126" i="9" s="1"/>
  <c r="R125" i="9" s="1"/>
  <c r="R124" i="9" s="1"/>
  <c r="R33" i="9"/>
  <c r="R32" i="9" s="1"/>
  <c r="R154" i="9"/>
  <c r="R153" i="9" s="1"/>
  <c r="R152" i="9" s="1"/>
  <c r="R151" i="9" s="1"/>
  <c r="O110" i="8"/>
  <c r="O109" i="8" s="1"/>
  <c r="O108" i="8" s="1"/>
  <c r="O107" i="8" s="1"/>
  <c r="J17" i="8"/>
  <c r="J11" i="8" s="1"/>
  <c r="J10" i="8" s="1"/>
  <c r="J9" i="8" s="1"/>
  <c r="M33" i="8"/>
  <c r="M32" i="8" s="1"/>
  <c r="M109" i="8"/>
  <c r="M108" i="8" s="1"/>
  <c r="M107" i="8" s="1"/>
  <c r="P110" i="8"/>
  <c r="P109" i="8" s="1"/>
  <c r="P108" i="8" s="1"/>
  <c r="P107" i="8" s="1"/>
  <c r="K154" i="8"/>
  <c r="K153" i="8" s="1"/>
  <c r="K152" i="8" s="1"/>
  <c r="K151" i="8" s="1"/>
  <c r="R172" i="8"/>
  <c r="R171" i="8" s="1"/>
  <c r="L178" i="8"/>
  <c r="L177" i="8" s="1"/>
  <c r="L176" i="8" s="1"/>
  <c r="M184" i="8"/>
  <c r="M178" i="8" s="1"/>
  <c r="M177" i="8" s="1"/>
  <c r="M176" i="8" s="1"/>
  <c r="L33" i="8"/>
  <c r="L32" i="8" s="1"/>
  <c r="O62" i="8"/>
  <c r="O51" i="8" s="1"/>
  <c r="O31" i="8" s="1"/>
  <c r="O30" i="8" s="1"/>
  <c r="L51" i="8"/>
  <c r="Q51" i="8"/>
  <c r="K91" i="8"/>
  <c r="K90" i="8" s="1"/>
  <c r="K89" i="8" s="1"/>
  <c r="R103" i="8"/>
  <c r="R102" i="8" s="1"/>
  <c r="Q132" i="8"/>
  <c r="Q126" i="8" s="1"/>
  <c r="Q125" i="8" s="1"/>
  <c r="Q124" i="8" s="1"/>
  <c r="L91" i="8"/>
  <c r="L90" i="8" s="1"/>
  <c r="L89" i="8" s="1"/>
  <c r="M91" i="8"/>
  <c r="M90" i="8" s="1"/>
  <c r="M89" i="8" s="1"/>
  <c r="R111" i="8"/>
  <c r="N154" i="8"/>
  <c r="N153" i="8" s="1"/>
  <c r="N152" i="8" s="1"/>
  <c r="N151" i="8" s="1"/>
  <c r="R120" i="8"/>
  <c r="R119" i="8" s="1"/>
  <c r="P154" i="8"/>
  <c r="P153" i="8" s="1"/>
  <c r="P152" i="8" s="1"/>
  <c r="P151" i="8" s="1"/>
  <c r="J184" i="8"/>
  <c r="J178" i="8" s="1"/>
  <c r="J177" i="8" s="1"/>
  <c r="J176" i="8" s="1"/>
  <c r="O178" i="8"/>
  <c r="O177" i="8" s="1"/>
  <c r="O176" i="8" s="1"/>
  <c r="N91" i="8"/>
  <c r="N90" i="8" s="1"/>
  <c r="N89" i="8" s="1"/>
  <c r="P178" i="8"/>
  <c r="P177" i="8" s="1"/>
  <c r="P176" i="8" s="1"/>
  <c r="R67" i="8"/>
  <c r="R82" i="8"/>
  <c r="R81" i="8" s="1"/>
  <c r="R128" i="8"/>
  <c r="R127" i="8" s="1"/>
  <c r="R163" i="8"/>
  <c r="Q17" i="8"/>
  <c r="Q11" i="8" s="1"/>
  <c r="Q10" i="8" s="1"/>
  <c r="Q9" i="8" s="1"/>
  <c r="J33" i="8"/>
  <c r="J32" i="8" s="1"/>
  <c r="R47" i="8"/>
  <c r="R46" i="8" s="1"/>
  <c r="P73" i="8"/>
  <c r="P72" i="8" s="1"/>
  <c r="P71" i="8" s="1"/>
  <c r="R115" i="8"/>
  <c r="R133" i="8"/>
  <c r="R93" i="8"/>
  <c r="R92" i="8" s="1"/>
  <c r="R22" i="8"/>
  <c r="M51" i="8"/>
  <c r="J73" i="8"/>
  <c r="J72" i="8" s="1"/>
  <c r="J71" i="8" s="1"/>
  <c r="M73" i="8"/>
  <c r="M72" i="8" s="1"/>
  <c r="M71" i="8" s="1"/>
  <c r="N132" i="8"/>
  <c r="N126" i="8" s="1"/>
  <c r="N125" i="8" s="1"/>
  <c r="N124" i="8" s="1"/>
  <c r="P132" i="8"/>
  <c r="P126" i="8" s="1"/>
  <c r="P125" i="8" s="1"/>
  <c r="P124" i="8" s="1"/>
  <c r="Q33" i="8"/>
  <c r="Q32" i="8" s="1"/>
  <c r="L154" i="8"/>
  <c r="L153" i="8" s="1"/>
  <c r="L152" i="8" s="1"/>
  <c r="L151" i="8" s="1"/>
  <c r="Q73" i="8"/>
  <c r="Q72" i="8" s="1"/>
  <c r="Q71" i="8" s="1"/>
  <c r="R139" i="8"/>
  <c r="N184" i="8"/>
  <c r="N178" i="8" s="1"/>
  <c r="N177" i="8" s="1"/>
  <c r="N176" i="8" s="1"/>
  <c r="L110" i="8"/>
  <c r="L109" i="8" s="1"/>
  <c r="L108" i="8" s="1"/>
  <c r="L107" i="8" s="1"/>
  <c r="O91" i="8"/>
  <c r="O90" i="8" s="1"/>
  <c r="O89" i="8" s="1"/>
  <c r="P62" i="8"/>
  <c r="P51" i="8" s="1"/>
  <c r="R75" i="8"/>
  <c r="R74" i="8" s="1"/>
  <c r="J91" i="8"/>
  <c r="J90" i="8" s="1"/>
  <c r="J89" i="8" s="1"/>
  <c r="J132" i="8"/>
  <c r="J126" i="8" s="1"/>
  <c r="J125" i="8" s="1"/>
  <c r="J124" i="8" s="1"/>
  <c r="R33" i="8" l="1"/>
  <c r="R184" i="8"/>
  <c r="R178" i="8" s="1"/>
  <c r="R177" i="8" s="1"/>
  <c r="R176" i="8" s="1"/>
  <c r="R73" i="8"/>
  <c r="R72" i="8" s="1"/>
  <c r="R71" i="8" s="1"/>
  <c r="R62" i="8"/>
  <c r="R51" i="8" s="1"/>
  <c r="R154" i="8"/>
  <c r="R153" i="8" s="1"/>
  <c r="R152" i="8" s="1"/>
  <c r="R151" i="8" s="1"/>
  <c r="M31" i="8"/>
  <c r="M30" i="8" s="1"/>
  <c r="R17" i="8"/>
  <c r="R11" i="8" s="1"/>
  <c r="R10" i="8" s="1"/>
  <c r="R9" i="8" s="1"/>
  <c r="K31" i="8"/>
  <c r="K30" i="8" s="1"/>
  <c r="N31" i="8"/>
  <c r="N30" i="8" s="1"/>
  <c r="R91" i="8"/>
  <c r="R90" i="8" s="1"/>
  <c r="R89" i="8" s="1"/>
  <c r="P31" i="8"/>
  <c r="P30" i="8" s="1"/>
  <c r="R110" i="8"/>
  <c r="R109" i="8" s="1"/>
  <c r="R108" i="8" s="1"/>
  <c r="R107" i="8" s="1"/>
  <c r="L31" i="8"/>
  <c r="L30" i="8" s="1"/>
  <c r="R31" i="9"/>
  <c r="R30" i="9" s="1"/>
  <c r="Q31" i="8"/>
  <c r="Q30" i="8" s="1"/>
  <c r="R32" i="8"/>
  <c r="R132" i="8"/>
  <c r="R126" i="8" s="1"/>
  <c r="R125" i="8" s="1"/>
  <c r="R124" i="8" s="1"/>
  <c r="J31" i="8"/>
  <c r="J30" i="8" s="1"/>
  <c r="R31" i="8" l="1"/>
  <c r="R30" i="8" s="1"/>
  <c r="R225" i="7"/>
  <c r="R224" i="7"/>
  <c r="R223" i="7"/>
  <c r="R222" i="7"/>
  <c r="R193" i="7"/>
  <c r="R192" i="7"/>
  <c r="R191" i="7"/>
  <c r="Q190" i="7"/>
  <c r="Q8" i="7" s="1"/>
  <c r="P190" i="7"/>
  <c r="P8" i="7" s="1"/>
  <c r="O190" i="7"/>
  <c r="O8" i="7" s="1"/>
  <c r="N190" i="7"/>
  <c r="N8" i="7" s="1"/>
  <c r="M190" i="7"/>
  <c r="M8" i="7" s="1"/>
  <c r="I234" i="7" s="1"/>
  <c r="L190" i="7"/>
  <c r="L8" i="7" s="1"/>
  <c r="I233" i="7" s="1"/>
  <c r="K190" i="7"/>
  <c r="J190" i="7"/>
  <c r="J8" i="7" s="1"/>
  <c r="R189" i="7"/>
  <c r="R188" i="7"/>
  <c r="R182" i="7"/>
  <c r="R181" i="7"/>
  <c r="R175" i="7"/>
  <c r="R174" i="7"/>
  <c r="R173" i="7"/>
  <c r="Q172" i="7"/>
  <c r="Q171" i="7" s="1"/>
  <c r="P172" i="7"/>
  <c r="P171" i="7" s="1"/>
  <c r="O172" i="7"/>
  <c r="O171" i="7" s="1"/>
  <c r="N172" i="7"/>
  <c r="N171" i="7" s="1"/>
  <c r="M172" i="7"/>
  <c r="M171" i="7" s="1"/>
  <c r="L172" i="7"/>
  <c r="L171" i="7" s="1"/>
  <c r="K172" i="7"/>
  <c r="K171" i="7" s="1"/>
  <c r="J172" i="7"/>
  <c r="J171" i="7" s="1"/>
  <c r="R170" i="7"/>
  <c r="R169" i="7"/>
  <c r="R168" i="7"/>
  <c r="Q167" i="7"/>
  <c r="P167" i="7"/>
  <c r="O167" i="7"/>
  <c r="N167" i="7"/>
  <c r="M167" i="7"/>
  <c r="L167" i="7"/>
  <c r="K167" i="7"/>
  <c r="J167" i="7"/>
  <c r="R166" i="7"/>
  <c r="R165" i="7"/>
  <c r="R164" i="7"/>
  <c r="Q163" i="7"/>
  <c r="P163" i="7"/>
  <c r="O163" i="7"/>
  <c r="N163" i="7"/>
  <c r="M163" i="7"/>
  <c r="L163" i="7"/>
  <c r="K163" i="7"/>
  <c r="J163" i="7"/>
  <c r="R162" i="7"/>
  <c r="R161" i="7"/>
  <c r="R160" i="7"/>
  <c r="Q159" i="7"/>
  <c r="P159" i="7"/>
  <c r="O159" i="7"/>
  <c r="N159" i="7"/>
  <c r="M159" i="7"/>
  <c r="L159" i="7"/>
  <c r="K159" i="7"/>
  <c r="J159" i="7"/>
  <c r="R158" i="7"/>
  <c r="R157" i="7"/>
  <c r="R156" i="7"/>
  <c r="Q155" i="7"/>
  <c r="P155" i="7"/>
  <c r="O155" i="7"/>
  <c r="N155" i="7"/>
  <c r="M155" i="7"/>
  <c r="L155" i="7"/>
  <c r="K155" i="7"/>
  <c r="J155" i="7"/>
  <c r="R150" i="7"/>
  <c r="R149" i="7"/>
  <c r="R148" i="7"/>
  <c r="R147" i="7"/>
  <c r="R146" i="7"/>
  <c r="Q145" i="7"/>
  <c r="P145" i="7"/>
  <c r="O145" i="7"/>
  <c r="N145" i="7"/>
  <c r="M145" i="7"/>
  <c r="L145" i="7"/>
  <c r="K145" i="7"/>
  <c r="J145" i="7"/>
  <c r="R144" i="7"/>
  <c r="R143" i="7"/>
  <c r="R142" i="7"/>
  <c r="R141" i="7"/>
  <c r="R140" i="7"/>
  <c r="Q139" i="7"/>
  <c r="P139" i="7"/>
  <c r="O139" i="7"/>
  <c r="N139" i="7"/>
  <c r="M139" i="7"/>
  <c r="L139" i="7"/>
  <c r="K139" i="7"/>
  <c r="J139" i="7"/>
  <c r="R138" i="7"/>
  <c r="R137" i="7"/>
  <c r="R136" i="7"/>
  <c r="R135" i="7"/>
  <c r="R134" i="7"/>
  <c r="Q133" i="7"/>
  <c r="P133" i="7"/>
  <c r="O133" i="7"/>
  <c r="N133" i="7"/>
  <c r="M133" i="7"/>
  <c r="L133" i="7"/>
  <c r="K133" i="7"/>
  <c r="J133" i="7"/>
  <c r="R131" i="7"/>
  <c r="R130" i="7"/>
  <c r="R129" i="7"/>
  <c r="Q128" i="7"/>
  <c r="Q127" i="7" s="1"/>
  <c r="P128" i="7"/>
  <c r="P127" i="7" s="1"/>
  <c r="O128" i="7"/>
  <c r="O127" i="7" s="1"/>
  <c r="N128" i="7"/>
  <c r="N127" i="7" s="1"/>
  <c r="M128" i="7"/>
  <c r="M127" i="7" s="1"/>
  <c r="L128" i="7"/>
  <c r="L127" i="7" s="1"/>
  <c r="K128" i="7"/>
  <c r="K127" i="7" s="1"/>
  <c r="J128" i="7"/>
  <c r="J127" i="7" s="1"/>
  <c r="R123" i="7"/>
  <c r="R122" i="7"/>
  <c r="R121" i="7"/>
  <c r="Q120" i="7"/>
  <c r="Q119" i="7" s="1"/>
  <c r="P120" i="7"/>
  <c r="P119" i="7" s="1"/>
  <c r="O120" i="7"/>
  <c r="O119" i="7" s="1"/>
  <c r="N120" i="7"/>
  <c r="N119" i="7" s="1"/>
  <c r="M120" i="7"/>
  <c r="M119" i="7" s="1"/>
  <c r="L120" i="7"/>
  <c r="L119" i="7" s="1"/>
  <c r="K120" i="7"/>
  <c r="K119" i="7" s="1"/>
  <c r="J120" i="7"/>
  <c r="J119" i="7" s="1"/>
  <c r="R118" i="7"/>
  <c r="R117" i="7"/>
  <c r="R116" i="7"/>
  <c r="Q115" i="7"/>
  <c r="P115" i="7"/>
  <c r="O115" i="7"/>
  <c r="N115" i="7"/>
  <c r="M115" i="7"/>
  <c r="L115" i="7"/>
  <c r="K115" i="7"/>
  <c r="J115" i="7"/>
  <c r="R114" i="7"/>
  <c r="R113" i="7"/>
  <c r="R112" i="7"/>
  <c r="Q111" i="7"/>
  <c r="P111" i="7"/>
  <c r="O111" i="7"/>
  <c r="N111" i="7"/>
  <c r="M111" i="7"/>
  <c r="L111" i="7"/>
  <c r="K111" i="7"/>
  <c r="J111" i="7"/>
  <c r="R106" i="7"/>
  <c r="R105" i="7"/>
  <c r="R104" i="7"/>
  <c r="Q103" i="7"/>
  <c r="Q102" i="7" s="1"/>
  <c r="P103" i="7"/>
  <c r="P102" i="7" s="1"/>
  <c r="O103" i="7"/>
  <c r="O102" i="7" s="1"/>
  <c r="N103" i="7"/>
  <c r="N102" i="7" s="1"/>
  <c r="M103" i="7"/>
  <c r="M102" i="7" s="1"/>
  <c r="L103" i="7"/>
  <c r="L102" i="7" s="1"/>
  <c r="K103" i="7"/>
  <c r="K102" i="7" s="1"/>
  <c r="J103" i="7"/>
  <c r="J102" i="7" s="1"/>
  <c r="R101" i="7"/>
  <c r="R100" i="7"/>
  <c r="R99" i="7"/>
  <c r="Q98" i="7"/>
  <c r="Q97" i="7" s="1"/>
  <c r="P98" i="7"/>
  <c r="P97" i="7" s="1"/>
  <c r="O98" i="7"/>
  <c r="O97" i="7" s="1"/>
  <c r="N98" i="7"/>
  <c r="N97" i="7" s="1"/>
  <c r="M98" i="7"/>
  <c r="M97" i="7" s="1"/>
  <c r="L98" i="7"/>
  <c r="L97" i="7" s="1"/>
  <c r="K98" i="7"/>
  <c r="K97" i="7" s="1"/>
  <c r="J98" i="7"/>
  <c r="J97" i="7" s="1"/>
  <c r="R96" i="7"/>
  <c r="R95" i="7"/>
  <c r="R94" i="7"/>
  <c r="Q93" i="7"/>
  <c r="Q92" i="7" s="1"/>
  <c r="P93" i="7"/>
  <c r="P92" i="7" s="1"/>
  <c r="O93" i="7"/>
  <c r="O92" i="7" s="1"/>
  <c r="N93" i="7"/>
  <c r="N92" i="7" s="1"/>
  <c r="M93" i="7"/>
  <c r="M92" i="7" s="1"/>
  <c r="L93" i="7"/>
  <c r="L92" i="7" s="1"/>
  <c r="K93" i="7"/>
  <c r="K92" i="7" s="1"/>
  <c r="J93" i="7"/>
  <c r="J92" i="7" s="1"/>
  <c r="R88" i="7"/>
  <c r="R87" i="7"/>
  <c r="R86" i="7"/>
  <c r="R85" i="7"/>
  <c r="R84" i="7"/>
  <c r="R83" i="7"/>
  <c r="Q82" i="7"/>
  <c r="Q81" i="7" s="1"/>
  <c r="P82" i="7"/>
  <c r="P81" i="7" s="1"/>
  <c r="O82" i="7"/>
  <c r="O81" i="7" s="1"/>
  <c r="N82" i="7"/>
  <c r="N81" i="7" s="1"/>
  <c r="M82" i="7"/>
  <c r="M81" i="7" s="1"/>
  <c r="L82" i="7"/>
  <c r="L81" i="7" s="1"/>
  <c r="K82" i="7"/>
  <c r="K81" i="7" s="1"/>
  <c r="J82" i="7"/>
  <c r="J81" i="7" s="1"/>
  <c r="R80" i="7"/>
  <c r="R79" i="7"/>
  <c r="R78" i="7"/>
  <c r="R77" i="7"/>
  <c r="R76" i="7"/>
  <c r="Q75" i="7"/>
  <c r="Q74" i="7" s="1"/>
  <c r="P75" i="7"/>
  <c r="P74" i="7" s="1"/>
  <c r="O75" i="7"/>
  <c r="O74" i="7" s="1"/>
  <c r="N75" i="7"/>
  <c r="N74" i="7" s="1"/>
  <c r="M75" i="7"/>
  <c r="M74" i="7" s="1"/>
  <c r="L75" i="7"/>
  <c r="L74" i="7" s="1"/>
  <c r="K75" i="7"/>
  <c r="K74" i="7" s="1"/>
  <c r="J75" i="7"/>
  <c r="J74" i="7" s="1"/>
  <c r="R70" i="7"/>
  <c r="R69" i="7"/>
  <c r="R68" i="7"/>
  <c r="Q67" i="7"/>
  <c r="P67" i="7"/>
  <c r="O67" i="7"/>
  <c r="N67" i="7"/>
  <c r="M67" i="7"/>
  <c r="L67" i="7"/>
  <c r="K67" i="7"/>
  <c r="J67" i="7"/>
  <c r="R66" i="7"/>
  <c r="R65" i="7"/>
  <c r="R64" i="7"/>
  <c r="Q63" i="7"/>
  <c r="P63" i="7"/>
  <c r="O63" i="7"/>
  <c r="N63" i="7"/>
  <c r="M63" i="7"/>
  <c r="L63" i="7"/>
  <c r="K63" i="7"/>
  <c r="J63" i="7"/>
  <c r="R61" i="7"/>
  <c r="R60" i="7"/>
  <c r="R59" i="7"/>
  <c r="Q58" i="7"/>
  <c r="Q57" i="7" s="1"/>
  <c r="P58" i="7"/>
  <c r="P57" i="7" s="1"/>
  <c r="O58" i="7"/>
  <c r="O57" i="7" s="1"/>
  <c r="N58" i="7"/>
  <c r="N57" i="7" s="1"/>
  <c r="M58" i="7"/>
  <c r="M57" i="7" s="1"/>
  <c r="L58" i="7"/>
  <c r="L57" i="7" s="1"/>
  <c r="K58" i="7"/>
  <c r="K57" i="7" s="1"/>
  <c r="J58" i="7"/>
  <c r="J57" i="7" s="1"/>
  <c r="R56" i="7"/>
  <c r="R55" i="7"/>
  <c r="R54" i="7"/>
  <c r="Q53" i="7"/>
  <c r="Q52" i="7" s="1"/>
  <c r="P53" i="7"/>
  <c r="P52" i="7" s="1"/>
  <c r="O53" i="7"/>
  <c r="O52" i="7" s="1"/>
  <c r="N53" i="7"/>
  <c r="N52" i="7" s="1"/>
  <c r="M53" i="7"/>
  <c r="M52" i="7" s="1"/>
  <c r="L53" i="7"/>
  <c r="L52" i="7" s="1"/>
  <c r="K53" i="7"/>
  <c r="K52" i="7" s="1"/>
  <c r="J53" i="7"/>
  <c r="J52" i="7" s="1"/>
  <c r="R50" i="7"/>
  <c r="R49" i="7"/>
  <c r="R48" i="7"/>
  <c r="Q47" i="7"/>
  <c r="Q46" i="7" s="1"/>
  <c r="P47" i="7"/>
  <c r="P46" i="7" s="1"/>
  <c r="O47" i="7"/>
  <c r="O46" i="7" s="1"/>
  <c r="N47" i="7"/>
  <c r="N46" i="7" s="1"/>
  <c r="M47" i="7"/>
  <c r="M46" i="7" s="1"/>
  <c r="L47" i="7"/>
  <c r="L46" i="7" s="1"/>
  <c r="K47" i="7"/>
  <c r="K46" i="7" s="1"/>
  <c r="J47" i="7"/>
  <c r="J46" i="7" s="1"/>
  <c r="R45" i="7"/>
  <c r="R44" i="7"/>
  <c r="R43" i="7"/>
  <c r="Q42" i="7"/>
  <c r="P42" i="7"/>
  <c r="O42" i="7"/>
  <c r="N42" i="7"/>
  <c r="M42" i="7"/>
  <c r="L42" i="7"/>
  <c r="K42" i="7"/>
  <c r="J42" i="7"/>
  <c r="R41" i="7"/>
  <c r="R40" i="7"/>
  <c r="R39" i="7"/>
  <c r="Q38" i="7"/>
  <c r="P38" i="7"/>
  <c r="O38" i="7"/>
  <c r="N38" i="7"/>
  <c r="M38" i="7"/>
  <c r="L38" i="7"/>
  <c r="K38" i="7"/>
  <c r="J38" i="7"/>
  <c r="R37" i="7"/>
  <c r="R36" i="7"/>
  <c r="R35" i="7"/>
  <c r="Q34" i="7"/>
  <c r="P34" i="7"/>
  <c r="O34" i="7"/>
  <c r="N34" i="7"/>
  <c r="M34" i="7"/>
  <c r="L34" i="7"/>
  <c r="K34" i="7"/>
  <c r="J34" i="7"/>
  <c r="R29" i="7"/>
  <c r="R28" i="7"/>
  <c r="R27" i="7"/>
  <c r="Q26" i="7"/>
  <c r="P26" i="7"/>
  <c r="O26" i="7"/>
  <c r="N26" i="7"/>
  <c r="M26" i="7"/>
  <c r="L26" i="7"/>
  <c r="K26" i="7"/>
  <c r="J26" i="7"/>
  <c r="R25" i="7"/>
  <c r="R24" i="7"/>
  <c r="R23" i="7"/>
  <c r="Q22" i="7"/>
  <c r="P22" i="7"/>
  <c r="O22" i="7"/>
  <c r="N22" i="7"/>
  <c r="M22" i="7"/>
  <c r="L22" i="7"/>
  <c r="K22" i="7"/>
  <c r="J22" i="7"/>
  <c r="R21" i="7"/>
  <c r="R20" i="7"/>
  <c r="R19" i="7"/>
  <c r="Q18" i="7"/>
  <c r="P18" i="7"/>
  <c r="O18" i="7"/>
  <c r="N18" i="7"/>
  <c r="M18" i="7"/>
  <c r="L18" i="7"/>
  <c r="K18" i="7"/>
  <c r="J18" i="7"/>
  <c r="R16" i="7"/>
  <c r="R15" i="7"/>
  <c r="R14" i="7"/>
  <c r="Q13" i="7"/>
  <c r="Q12" i="7" s="1"/>
  <c r="P13" i="7"/>
  <c r="P12" i="7" s="1"/>
  <c r="O13" i="7"/>
  <c r="O12" i="7" s="1"/>
  <c r="N13" i="7"/>
  <c r="N12" i="7" s="1"/>
  <c r="M13" i="7"/>
  <c r="M12" i="7" s="1"/>
  <c r="L13" i="7"/>
  <c r="L12" i="7" s="1"/>
  <c r="K13" i="7"/>
  <c r="K12" i="7" s="1"/>
  <c r="J13" i="7"/>
  <c r="J12" i="7" s="1"/>
  <c r="K8" i="7" l="1"/>
  <c r="I232" i="7" s="1"/>
  <c r="I231" i="7" s="1"/>
  <c r="Q62" i="7"/>
  <c r="J62" i="7"/>
  <c r="J51" i="7" s="1"/>
  <c r="J110" i="7"/>
  <c r="J109" i="7" s="1"/>
  <c r="J108" i="7" s="1"/>
  <c r="J107" i="7" s="1"/>
  <c r="N73" i="7"/>
  <c r="N72" i="7" s="1"/>
  <c r="N71" i="7" s="1"/>
  <c r="O110" i="7"/>
  <c r="O109" i="7" s="1"/>
  <c r="O108" i="7" s="1"/>
  <c r="O107" i="7" s="1"/>
  <c r="P110" i="7"/>
  <c r="P109" i="7" s="1"/>
  <c r="P108" i="7" s="1"/>
  <c r="P107" i="7" s="1"/>
  <c r="O73" i="7"/>
  <c r="O72" i="7" s="1"/>
  <c r="O71" i="7" s="1"/>
  <c r="N154" i="7"/>
  <c r="N153" i="7" s="1"/>
  <c r="N152" i="7" s="1"/>
  <c r="N151" i="7" s="1"/>
  <c r="P62" i="7"/>
  <c r="P51" i="7" s="1"/>
  <c r="R93" i="7"/>
  <c r="R92" i="7" s="1"/>
  <c r="Q132" i="7"/>
  <c r="Q126" i="7" s="1"/>
  <c r="Q125" i="7" s="1"/>
  <c r="Q124" i="7" s="1"/>
  <c r="Q110" i="7"/>
  <c r="Q109" i="7" s="1"/>
  <c r="Q108" i="7" s="1"/>
  <c r="Q107" i="7" s="1"/>
  <c r="L62" i="7"/>
  <c r="L51" i="7" s="1"/>
  <c r="L110" i="7"/>
  <c r="L109" i="7" s="1"/>
  <c r="L108" i="7" s="1"/>
  <c r="L107" i="7" s="1"/>
  <c r="R98" i="7"/>
  <c r="R97" i="7" s="1"/>
  <c r="L154" i="7"/>
  <c r="L153" i="7" s="1"/>
  <c r="L152" i="7" s="1"/>
  <c r="L151" i="7" s="1"/>
  <c r="M17" i="7"/>
  <c r="M11" i="7" s="1"/>
  <c r="M10" i="7" s="1"/>
  <c r="M9" i="7" s="1"/>
  <c r="R22" i="7"/>
  <c r="N110" i="7"/>
  <c r="N109" i="7" s="1"/>
  <c r="N108" i="7" s="1"/>
  <c r="N107" i="7" s="1"/>
  <c r="K110" i="7"/>
  <c r="K109" i="7" s="1"/>
  <c r="K108" i="7" s="1"/>
  <c r="K107" i="7" s="1"/>
  <c r="Q73" i="7"/>
  <c r="Q72" i="7" s="1"/>
  <c r="Q71" i="7" s="1"/>
  <c r="J132" i="7"/>
  <c r="J126" i="7" s="1"/>
  <c r="J125" i="7" s="1"/>
  <c r="J124" i="7" s="1"/>
  <c r="P132" i="7"/>
  <c r="P126" i="7" s="1"/>
  <c r="P125" i="7" s="1"/>
  <c r="P124" i="7" s="1"/>
  <c r="P154" i="7"/>
  <c r="P153" i="7" s="1"/>
  <c r="P152" i="7" s="1"/>
  <c r="P151" i="7" s="1"/>
  <c r="J154" i="7"/>
  <c r="J153" i="7" s="1"/>
  <c r="J152" i="7" s="1"/>
  <c r="J151" i="7" s="1"/>
  <c r="Q91" i="7"/>
  <c r="Q90" i="7" s="1"/>
  <c r="Q89" i="7" s="1"/>
  <c r="L132" i="7"/>
  <c r="L126" i="7" s="1"/>
  <c r="L125" i="7" s="1"/>
  <c r="L124" i="7" s="1"/>
  <c r="O132" i="7"/>
  <c r="O126" i="7" s="1"/>
  <c r="O125" i="7" s="1"/>
  <c r="O124" i="7" s="1"/>
  <c r="K154" i="7"/>
  <c r="K153" i="7" s="1"/>
  <c r="K152" i="7" s="1"/>
  <c r="K151" i="7" s="1"/>
  <c r="R172" i="7"/>
  <c r="R171" i="7" s="1"/>
  <c r="O154" i="7"/>
  <c r="O153" i="7" s="1"/>
  <c r="O152" i="7" s="1"/>
  <c r="O151" i="7" s="1"/>
  <c r="N132" i="7"/>
  <c r="N126" i="7" s="1"/>
  <c r="N125" i="7" s="1"/>
  <c r="N124" i="7" s="1"/>
  <c r="K132" i="7"/>
  <c r="K126" i="7" s="1"/>
  <c r="K125" i="7" s="1"/>
  <c r="K124" i="7" s="1"/>
  <c r="M132" i="7"/>
  <c r="M126" i="7" s="1"/>
  <c r="M125" i="7" s="1"/>
  <c r="M124" i="7" s="1"/>
  <c r="M110" i="7"/>
  <c r="M109" i="7" s="1"/>
  <c r="M108" i="7" s="1"/>
  <c r="M107" i="7" s="1"/>
  <c r="R115" i="7"/>
  <c r="Q33" i="7"/>
  <c r="Q32" i="7" s="1"/>
  <c r="R13" i="7"/>
  <c r="R12" i="7" s="1"/>
  <c r="J91" i="7"/>
  <c r="J90" i="7" s="1"/>
  <c r="J89" i="7" s="1"/>
  <c r="P91" i="7"/>
  <c r="P90" i="7" s="1"/>
  <c r="P89" i="7" s="1"/>
  <c r="M91" i="7"/>
  <c r="M90" i="7" s="1"/>
  <c r="M89" i="7" s="1"/>
  <c r="K91" i="7"/>
  <c r="K90" i="7" s="1"/>
  <c r="K89" i="7" s="1"/>
  <c r="L91" i="7"/>
  <c r="L90" i="7" s="1"/>
  <c r="L89" i="7" s="1"/>
  <c r="M73" i="7"/>
  <c r="M72" i="7" s="1"/>
  <c r="M71" i="7" s="1"/>
  <c r="P73" i="7"/>
  <c r="P72" i="7" s="1"/>
  <c r="P71" i="7" s="1"/>
  <c r="J73" i="7"/>
  <c r="J72" i="7" s="1"/>
  <c r="J71" i="7" s="1"/>
  <c r="R75" i="7"/>
  <c r="R74" i="7" s="1"/>
  <c r="M33" i="7"/>
  <c r="M32" i="7" s="1"/>
  <c r="R18" i="7"/>
  <c r="R26" i="7"/>
  <c r="Q17" i="7"/>
  <c r="Q11" i="7" s="1"/>
  <c r="Q10" i="7" s="1"/>
  <c r="Q9" i="7" s="1"/>
  <c r="J17" i="7"/>
  <c r="J11" i="7" s="1"/>
  <c r="J10" i="7" s="1"/>
  <c r="J9" i="7" s="1"/>
  <c r="K17" i="7"/>
  <c r="K11" i="7" s="1"/>
  <c r="K10" i="7" s="1"/>
  <c r="K9" i="7" s="1"/>
  <c r="O17" i="7"/>
  <c r="O11" i="7" s="1"/>
  <c r="O10" i="7" s="1"/>
  <c r="O9" i="7" s="1"/>
  <c r="N62" i="7"/>
  <c r="N51" i="7" s="1"/>
  <c r="R34" i="7"/>
  <c r="O33" i="7"/>
  <c r="O32" i="7" s="1"/>
  <c r="Q51" i="7"/>
  <c r="O62" i="7"/>
  <c r="O51" i="7" s="1"/>
  <c r="P33" i="7"/>
  <c r="P32" i="7" s="1"/>
  <c r="R53" i="7"/>
  <c r="R52" i="7" s="1"/>
  <c r="L33" i="7"/>
  <c r="L32" i="7" s="1"/>
  <c r="N33" i="7"/>
  <c r="N32" i="7" s="1"/>
  <c r="K62" i="7"/>
  <c r="K51" i="7" s="1"/>
  <c r="K33" i="7"/>
  <c r="K32" i="7" s="1"/>
  <c r="L17" i="7"/>
  <c r="L11" i="7" s="1"/>
  <c r="L10" i="7" s="1"/>
  <c r="L9" i="7" s="1"/>
  <c r="P17" i="7"/>
  <c r="P11" i="7" s="1"/>
  <c r="P10" i="7" s="1"/>
  <c r="P9" i="7" s="1"/>
  <c r="R58" i="7"/>
  <c r="R57" i="7" s="1"/>
  <c r="R145" i="7"/>
  <c r="R38" i="7"/>
  <c r="R67" i="7"/>
  <c r="R190" i="7"/>
  <c r="R8" i="7" s="1"/>
  <c r="R139" i="7"/>
  <c r="R82" i="7"/>
  <c r="R81" i="7" s="1"/>
  <c r="R103" i="7"/>
  <c r="R102" i="7" s="1"/>
  <c r="R42" i="7"/>
  <c r="R128" i="7"/>
  <c r="R127" i="7" s="1"/>
  <c r="R159" i="7"/>
  <c r="R47" i="7"/>
  <c r="R46" i="7" s="1"/>
  <c r="R111" i="7"/>
  <c r="R155" i="7"/>
  <c r="R167" i="7"/>
  <c r="R63" i="7"/>
  <c r="R163" i="7"/>
  <c r="K73" i="7"/>
  <c r="K72" i="7" s="1"/>
  <c r="K71" i="7" s="1"/>
  <c r="L73" i="7"/>
  <c r="L72" i="7" s="1"/>
  <c r="L71" i="7" s="1"/>
  <c r="M154" i="7"/>
  <c r="M153" i="7" s="1"/>
  <c r="M152" i="7" s="1"/>
  <c r="M151" i="7" s="1"/>
  <c r="N17" i="7"/>
  <c r="N11" i="7" s="1"/>
  <c r="N10" i="7" s="1"/>
  <c r="N9" i="7" s="1"/>
  <c r="Q154" i="7"/>
  <c r="Q153" i="7" s="1"/>
  <c r="Q152" i="7" s="1"/>
  <c r="Q151" i="7" s="1"/>
  <c r="J33" i="7"/>
  <c r="J32" i="7" s="1"/>
  <c r="M62" i="7"/>
  <c r="M51" i="7" s="1"/>
  <c r="O91" i="7"/>
  <c r="O90" i="7" s="1"/>
  <c r="O89" i="7" s="1"/>
  <c r="N91" i="7"/>
  <c r="N90" i="7" s="1"/>
  <c r="N89" i="7" s="1"/>
  <c r="R120" i="7"/>
  <c r="R119" i="7" s="1"/>
  <c r="R133" i="7"/>
  <c r="J200" i="6"/>
  <c r="J193" i="6"/>
  <c r="R110" i="7" l="1"/>
  <c r="R109" i="7" s="1"/>
  <c r="R108" i="7" s="1"/>
  <c r="R107" i="7" s="1"/>
  <c r="R91" i="7"/>
  <c r="R90" i="7" s="1"/>
  <c r="R89" i="7" s="1"/>
  <c r="R73" i="7"/>
  <c r="R72" i="7" s="1"/>
  <c r="R71" i="7" s="1"/>
  <c r="R17" i="7"/>
  <c r="R11" i="7" s="1"/>
  <c r="R10" i="7" s="1"/>
  <c r="R9" i="7" s="1"/>
  <c r="O31" i="7"/>
  <c r="O30" i="7" s="1"/>
  <c r="L31" i="7"/>
  <c r="L30" i="7" s="1"/>
  <c r="K31" i="7"/>
  <c r="K30" i="7" s="1"/>
  <c r="P31" i="7"/>
  <c r="P30" i="7" s="1"/>
  <c r="N31" i="7"/>
  <c r="N30" i="7" s="1"/>
  <c r="M31" i="7"/>
  <c r="M30" i="7" s="1"/>
  <c r="R62" i="7"/>
  <c r="R51" i="7" s="1"/>
  <c r="Q31" i="7"/>
  <c r="Q30" i="7" s="1"/>
  <c r="R33" i="7"/>
  <c r="R32" i="7" s="1"/>
  <c r="J31" i="7"/>
  <c r="J30" i="7" s="1"/>
  <c r="R132" i="7"/>
  <c r="R126" i="7" s="1"/>
  <c r="R125" i="7" s="1"/>
  <c r="R124" i="7" s="1"/>
  <c r="R154" i="7"/>
  <c r="R153" i="7" s="1"/>
  <c r="R152" i="7" s="1"/>
  <c r="R151" i="7" s="1"/>
  <c r="R220" i="6"/>
  <c r="R219" i="6"/>
  <c r="R218" i="6"/>
  <c r="R217" i="6"/>
  <c r="K216" i="6"/>
  <c r="L216" i="6"/>
  <c r="M216" i="6"/>
  <c r="N216" i="6"/>
  <c r="O216" i="6"/>
  <c r="P216" i="6"/>
  <c r="Q216" i="6"/>
  <c r="J216" i="6"/>
  <c r="R31" i="7" l="1"/>
  <c r="R30" i="7" s="1"/>
  <c r="R216" i="6"/>
  <c r="Q63" i="6"/>
  <c r="R65" i="6"/>
  <c r="R66" i="6"/>
  <c r="R64" i="6"/>
  <c r="R213" i="6"/>
  <c r="R214" i="6"/>
  <c r="R215" i="6"/>
  <c r="R209" i="6"/>
  <c r="R210" i="6"/>
  <c r="R211" i="6"/>
  <c r="R205" i="6"/>
  <c r="R206" i="6"/>
  <c r="R207" i="6"/>
  <c r="R201" i="6"/>
  <c r="R202" i="6"/>
  <c r="R203" i="6"/>
  <c r="R194" i="6"/>
  <c r="R195" i="6"/>
  <c r="R196" i="6"/>
  <c r="R197" i="6"/>
  <c r="R198" i="6"/>
  <c r="R186" i="6"/>
  <c r="R187" i="6"/>
  <c r="R188" i="6"/>
  <c r="R182" i="6"/>
  <c r="R183" i="6"/>
  <c r="R184" i="6"/>
  <c r="R177" i="6"/>
  <c r="R178" i="6"/>
  <c r="R179" i="6"/>
  <c r="R171" i="6"/>
  <c r="R170" i="6"/>
  <c r="R169" i="6"/>
  <c r="R160" i="6"/>
  <c r="R161" i="6"/>
  <c r="R162" i="6"/>
  <c r="R164" i="6"/>
  <c r="R165" i="6"/>
  <c r="R166" i="6"/>
  <c r="R156" i="6"/>
  <c r="R157" i="6"/>
  <c r="R158" i="6"/>
  <c r="R152" i="6"/>
  <c r="R153" i="6"/>
  <c r="R154" i="6"/>
  <c r="R142" i="6"/>
  <c r="R143" i="6"/>
  <c r="R144" i="6"/>
  <c r="R145" i="6"/>
  <c r="R146" i="6"/>
  <c r="R136" i="6"/>
  <c r="R137" i="6"/>
  <c r="R138" i="6"/>
  <c r="R139" i="6"/>
  <c r="R140" i="6"/>
  <c r="R130" i="6"/>
  <c r="R131" i="6"/>
  <c r="R132" i="6"/>
  <c r="R133" i="6"/>
  <c r="R134" i="6"/>
  <c r="R125" i="6"/>
  <c r="R126" i="6"/>
  <c r="R127" i="6"/>
  <c r="R117" i="6"/>
  <c r="R118" i="6"/>
  <c r="R119" i="6"/>
  <c r="R112" i="6"/>
  <c r="R113" i="6"/>
  <c r="R114" i="6"/>
  <c r="R108" i="6"/>
  <c r="R109" i="6"/>
  <c r="R110" i="6"/>
  <c r="R100" i="6"/>
  <c r="R101" i="6"/>
  <c r="R102" i="6"/>
  <c r="R95" i="6"/>
  <c r="R96" i="6"/>
  <c r="R97" i="6"/>
  <c r="R91" i="6"/>
  <c r="R90" i="6"/>
  <c r="R92" i="6"/>
  <c r="R80" i="6"/>
  <c r="R81" i="6"/>
  <c r="R82" i="6"/>
  <c r="R83" i="6"/>
  <c r="R84" i="6"/>
  <c r="R79" i="6"/>
  <c r="R76" i="6"/>
  <c r="R73" i="6"/>
  <c r="R72" i="6"/>
  <c r="R75" i="6"/>
  <c r="R74" i="6"/>
  <c r="R60" i="6"/>
  <c r="R61" i="6"/>
  <c r="R62" i="6"/>
  <c r="R55" i="6"/>
  <c r="R56" i="6"/>
  <c r="R57" i="6"/>
  <c r="R50" i="6"/>
  <c r="R51" i="6"/>
  <c r="R52" i="6"/>
  <c r="R44" i="6"/>
  <c r="R45" i="6"/>
  <c r="R46" i="6"/>
  <c r="R39" i="6"/>
  <c r="R40" i="6"/>
  <c r="R41" i="6"/>
  <c r="R35" i="6"/>
  <c r="R36" i="6"/>
  <c r="R37" i="6"/>
  <c r="R31" i="6"/>
  <c r="R32" i="6"/>
  <c r="R33" i="6"/>
  <c r="R24" i="6"/>
  <c r="R23" i="6"/>
  <c r="R25" i="6"/>
  <c r="R19" i="6"/>
  <c r="R20" i="6"/>
  <c r="R21" i="6"/>
  <c r="R16" i="6"/>
  <c r="R15" i="6"/>
  <c r="R17" i="6"/>
  <c r="R12" i="6"/>
  <c r="R11" i="6"/>
  <c r="R10" i="6"/>
  <c r="Q22" i="6"/>
  <c r="P22" i="6"/>
  <c r="O22" i="6"/>
  <c r="N22" i="6"/>
  <c r="M22" i="6"/>
  <c r="L22" i="6"/>
  <c r="K22" i="6"/>
  <c r="J22" i="6"/>
  <c r="R63" i="6" l="1"/>
  <c r="R129" i="6"/>
  <c r="R14" i="6"/>
  <c r="R22" i="6"/>
  <c r="K193" i="6"/>
  <c r="K192" i="6" s="1"/>
  <c r="Q193" i="6"/>
  <c r="Q192" i="6" s="1"/>
  <c r="P193" i="6"/>
  <c r="P192" i="6" s="1"/>
  <c r="O193" i="6"/>
  <c r="O192" i="6" s="1"/>
  <c r="L193" i="6"/>
  <c r="L192" i="6" s="1"/>
  <c r="M193" i="6"/>
  <c r="M192" i="6" s="1"/>
  <c r="N193" i="6"/>
  <c r="N192" i="6" s="1"/>
  <c r="R193" i="6"/>
  <c r="K129" i="6"/>
  <c r="J141" i="6"/>
  <c r="J135" i="6"/>
  <c r="J129" i="6"/>
  <c r="K135" i="6"/>
  <c r="L135" i="6"/>
  <c r="M135" i="6"/>
  <c r="N135" i="6"/>
  <c r="O135" i="6"/>
  <c r="P135" i="6"/>
  <c r="Q135" i="6"/>
  <c r="L129" i="6"/>
  <c r="M129" i="6"/>
  <c r="N129" i="6"/>
  <c r="O129" i="6"/>
  <c r="P129" i="6"/>
  <c r="Q129" i="6"/>
  <c r="K141" i="6"/>
  <c r="L141" i="6"/>
  <c r="M141" i="6"/>
  <c r="N141" i="6"/>
  <c r="O141" i="6"/>
  <c r="P141" i="6"/>
  <c r="Q141" i="6"/>
  <c r="K71" i="6"/>
  <c r="K70" i="6" s="1"/>
  <c r="L71" i="6"/>
  <c r="L70" i="6" s="1"/>
  <c r="M71" i="6"/>
  <c r="M70" i="6" s="1"/>
  <c r="N71" i="6"/>
  <c r="N70" i="6" s="1"/>
  <c r="O71" i="6"/>
  <c r="O70" i="6" s="1"/>
  <c r="P71" i="6"/>
  <c r="P70" i="6" s="1"/>
  <c r="Q71" i="6"/>
  <c r="Q70" i="6" s="1"/>
  <c r="J71" i="6"/>
  <c r="J70" i="6" s="1"/>
  <c r="K78" i="6"/>
  <c r="K77" i="6" s="1"/>
  <c r="L78" i="6"/>
  <c r="L77" i="6" s="1"/>
  <c r="M78" i="6"/>
  <c r="M77" i="6" s="1"/>
  <c r="N78" i="6"/>
  <c r="N77" i="6" s="1"/>
  <c r="O78" i="6"/>
  <c r="O77" i="6" s="1"/>
  <c r="P78" i="6"/>
  <c r="Q78" i="6"/>
  <c r="Q77" i="6" s="1"/>
  <c r="J78" i="6"/>
  <c r="J77" i="6" s="1"/>
  <c r="L63" i="6"/>
  <c r="K63" i="6"/>
  <c r="M63" i="6"/>
  <c r="N63" i="6"/>
  <c r="O63" i="6"/>
  <c r="P63" i="6"/>
  <c r="J63" i="6"/>
  <c r="J192" i="6"/>
  <c r="K212" i="6"/>
  <c r="L212" i="6"/>
  <c r="M212" i="6"/>
  <c r="N212" i="6"/>
  <c r="O212" i="6"/>
  <c r="P212" i="6"/>
  <c r="Q212" i="6"/>
  <c r="J212" i="6"/>
  <c r="K208" i="6"/>
  <c r="L208" i="6"/>
  <c r="M208" i="6"/>
  <c r="N208" i="6"/>
  <c r="O208" i="6"/>
  <c r="P208" i="6"/>
  <c r="Q208" i="6"/>
  <c r="J208" i="6"/>
  <c r="K204" i="6"/>
  <c r="L204" i="6"/>
  <c r="M204" i="6"/>
  <c r="N204" i="6"/>
  <c r="O204" i="6"/>
  <c r="P204" i="6"/>
  <c r="Q204" i="6"/>
  <c r="J204" i="6"/>
  <c r="J199" i="6" s="1"/>
  <c r="K200" i="6"/>
  <c r="L200" i="6"/>
  <c r="M200" i="6"/>
  <c r="N200" i="6"/>
  <c r="O200" i="6"/>
  <c r="P200" i="6"/>
  <c r="Q200" i="6"/>
  <c r="Q199" i="6" s="1"/>
  <c r="K176" i="6"/>
  <c r="K175" i="6" s="1"/>
  <c r="L176" i="6"/>
  <c r="L175" i="6" s="1"/>
  <c r="M176" i="6"/>
  <c r="M175" i="6" s="1"/>
  <c r="N176" i="6"/>
  <c r="N175" i="6" s="1"/>
  <c r="O176" i="6"/>
  <c r="O175" i="6" s="1"/>
  <c r="P176" i="6"/>
  <c r="P175" i="6" s="1"/>
  <c r="Q176" i="6"/>
  <c r="Q175" i="6" s="1"/>
  <c r="J176" i="6"/>
  <c r="J175" i="6" s="1"/>
  <c r="K181" i="6"/>
  <c r="L181" i="6"/>
  <c r="M181" i="6"/>
  <c r="N181" i="6"/>
  <c r="O181" i="6"/>
  <c r="P181" i="6"/>
  <c r="Q181" i="6"/>
  <c r="J181" i="6"/>
  <c r="K185" i="6"/>
  <c r="K180" i="6" s="1"/>
  <c r="L185" i="6"/>
  <c r="M185" i="6"/>
  <c r="N185" i="6"/>
  <c r="O185" i="6"/>
  <c r="P185" i="6"/>
  <c r="Q185" i="6"/>
  <c r="J185" i="6"/>
  <c r="J163" i="6"/>
  <c r="K168" i="6"/>
  <c r="K167" i="6" s="1"/>
  <c r="L168" i="6"/>
  <c r="L167" i="6" s="1"/>
  <c r="M168" i="6"/>
  <c r="M167" i="6" s="1"/>
  <c r="N168" i="6"/>
  <c r="N167" i="6" s="1"/>
  <c r="O168" i="6"/>
  <c r="O167" i="6" s="1"/>
  <c r="P168" i="6"/>
  <c r="P167" i="6" s="1"/>
  <c r="Q168" i="6"/>
  <c r="Q167" i="6" s="1"/>
  <c r="J168" i="6"/>
  <c r="J167" i="6" s="1"/>
  <c r="K163" i="6"/>
  <c r="L163" i="6"/>
  <c r="M163" i="6"/>
  <c r="N163" i="6"/>
  <c r="O163" i="6"/>
  <c r="P163" i="6"/>
  <c r="Q163" i="6"/>
  <c r="K159" i="6"/>
  <c r="L159" i="6"/>
  <c r="M159" i="6"/>
  <c r="N159" i="6"/>
  <c r="O159" i="6"/>
  <c r="P159" i="6"/>
  <c r="Q159" i="6"/>
  <c r="J159" i="6"/>
  <c r="K155" i="6"/>
  <c r="L155" i="6"/>
  <c r="M155" i="6"/>
  <c r="N155" i="6"/>
  <c r="O155" i="6"/>
  <c r="P155" i="6"/>
  <c r="Q155" i="6"/>
  <c r="J155" i="6"/>
  <c r="K151" i="6"/>
  <c r="L151" i="6"/>
  <c r="M151" i="6"/>
  <c r="N151" i="6"/>
  <c r="O151" i="6"/>
  <c r="P151" i="6"/>
  <c r="Q151" i="6"/>
  <c r="J151" i="6"/>
  <c r="J124" i="6"/>
  <c r="J123" i="6" s="1"/>
  <c r="K124" i="6"/>
  <c r="K123" i="6" s="1"/>
  <c r="L124" i="6"/>
  <c r="L123" i="6" s="1"/>
  <c r="M124" i="6"/>
  <c r="M123" i="6" s="1"/>
  <c r="N124" i="6"/>
  <c r="N123" i="6" s="1"/>
  <c r="O124" i="6"/>
  <c r="O123" i="6" s="1"/>
  <c r="P124" i="6"/>
  <c r="P123" i="6" s="1"/>
  <c r="Q124" i="6"/>
  <c r="Q123" i="6" s="1"/>
  <c r="Q116" i="6"/>
  <c r="Q115" i="6" s="1"/>
  <c r="J116" i="6"/>
  <c r="J115" i="6" s="1"/>
  <c r="J111" i="6"/>
  <c r="K107" i="6"/>
  <c r="L107" i="6"/>
  <c r="M107" i="6"/>
  <c r="N107" i="6"/>
  <c r="O107" i="6"/>
  <c r="P107" i="6"/>
  <c r="Q107" i="6"/>
  <c r="J107" i="6"/>
  <c r="K111" i="6"/>
  <c r="L111" i="6"/>
  <c r="M111" i="6"/>
  <c r="N111" i="6"/>
  <c r="O111" i="6"/>
  <c r="P111" i="6"/>
  <c r="Q111" i="6"/>
  <c r="K116" i="6"/>
  <c r="K115" i="6" s="1"/>
  <c r="L116" i="6"/>
  <c r="L115" i="6" s="1"/>
  <c r="M116" i="6"/>
  <c r="M115" i="6" s="1"/>
  <c r="N116" i="6"/>
  <c r="N115" i="6" s="1"/>
  <c r="O116" i="6"/>
  <c r="O115" i="6" s="1"/>
  <c r="P116" i="6"/>
  <c r="P115" i="6" s="1"/>
  <c r="J89" i="6"/>
  <c r="J88" i="6" s="1"/>
  <c r="J94" i="6"/>
  <c r="J93" i="6" s="1"/>
  <c r="K89" i="6"/>
  <c r="K88" i="6" s="1"/>
  <c r="L89" i="6"/>
  <c r="L88" i="6" s="1"/>
  <c r="M89" i="6"/>
  <c r="M88" i="6" s="1"/>
  <c r="N89" i="6"/>
  <c r="N88" i="6" s="1"/>
  <c r="O89" i="6"/>
  <c r="O88" i="6" s="1"/>
  <c r="P89" i="6"/>
  <c r="P88" i="6" s="1"/>
  <c r="Q89" i="6"/>
  <c r="Q88" i="6" s="1"/>
  <c r="K94" i="6"/>
  <c r="K93" i="6" s="1"/>
  <c r="L94" i="6"/>
  <c r="L93" i="6" s="1"/>
  <c r="M94" i="6"/>
  <c r="M93" i="6" s="1"/>
  <c r="N94" i="6"/>
  <c r="N93" i="6" s="1"/>
  <c r="O94" i="6"/>
  <c r="O93" i="6" s="1"/>
  <c r="P94" i="6"/>
  <c r="P93" i="6" s="1"/>
  <c r="Q94" i="6"/>
  <c r="Q93" i="6" s="1"/>
  <c r="K99" i="6"/>
  <c r="K98" i="6" s="1"/>
  <c r="L99" i="6"/>
  <c r="L98" i="6" s="1"/>
  <c r="M99" i="6"/>
  <c r="M98" i="6" s="1"/>
  <c r="N99" i="6"/>
  <c r="N98" i="6" s="1"/>
  <c r="O99" i="6"/>
  <c r="O98" i="6" s="1"/>
  <c r="P99" i="6"/>
  <c r="P98" i="6" s="1"/>
  <c r="Q99" i="6"/>
  <c r="Q98" i="6" s="1"/>
  <c r="J99" i="6"/>
  <c r="J98" i="6" s="1"/>
  <c r="P77" i="6"/>
  <c r="K59" i="6"/>
  <c r="L59" i="6"/>
  <c r="M59" i="6"/>
  <c r="N59" i="6"/>
  <c r="O59" i="6"/>
  <c r="P59" i="6"/>
  <c r="Q59" i="6"/>
  <c r="J59" i="6"/>
  <c r="K54" i="6"/>
  <c r="K53" i="6" s="1"/>
  <c r="L54" i="6"/>
  <c r="L53" i="6" s="1"/>
  <c r="M54" i="6"/>
  <c r="M53" i="6" s="1"/>
  <c r="N54" i="6"/>
  <c r="N53" i="6" s="1"/>
  <c r="O54" i="6"/>
  <c r="O53" i="6" s="1"/>
  <c r="P54" i="6"/>
  <c r="P53" i="6" s="1"/>
  <c r="Q54" i="6"/>
  <c r="Q53" i="6" s="1"/>
  <c r="J54" i="6"/>
  <c r="J53" i="6" s="1"/>
  <c r="K49" i="6"/>
  <c r="K48" i="6" s="1"/>
  <c r="L49" i="6"/>
  <c r="L48" i="6" s="1"/>
  <c r="M49" i="6"/>
  <c r="M48" i="6" s="1"/>
  <c r="N49" i="6"/>
  <c r="N48" i="6" s="1"/>
  <c r="O49" i="6"/>
  <c r="O48" i="6" s="1"/>
  <c r="P49" i="6"/>
  <c r="P48" i="6" s="1"/>
  <c r="Q49" i="6"/>
  <c r="Q48" i="6" s="1"/>
  <c r="J49" i="6"/>
  <c r="J48" i="6" s="1"/>
  <c r="K43" i="6"/>
  <c r="K42" i="6" s="1"/>
  <c r="L43" i="6"/>
  <c r="L42" i="6" s="1"/>
  <c r="M43" i="6"/>
  <c r="M42" i="6" s="1"/>
  <c r="N43" i="6"/>
  <c r="N42" i="6" s="1"/>
  <c r="O43" i="6"/>
  <c r="O42" i="6" s="1"/>
  <c r="P43" i="6"/>
  <c r="P42" i="6" s="1"/>
  <c r="Q43" i="6"/>
  <c r="Q42" i="6" s="1"/>
  <c r="J43" i="6"/>
  <c r="J42" i="6" s="1"/>
  <c r="K38" i="6"/>
  <c r="L38" i="6"/>
  <c r="M38" i="6"/>
  <c r="N38" i="6"/>
  <c r="O38" i="6"/>
  <c r="P38" i="6"/>
  <c r="Q38" i="6"/>
  <c r="J38" i="6"/>
  <c r="K34" i="6"/>
  <c r="L34" i="6"/>
  <c r="M34" i="6"/>
  <c r="N34" i="6"/>
  <c r="O34" i="6"/>
  <c r="P34" i="6"/>
  <c r="Q34" i="6"/>
  <c r="J34" i="6"/>
  <c r="K30" i="6"/>
  <c r="K29" i="6" s="1"/>
  <c r="L30" i="6"/>
  <c r="M30" i="6"/>
  <c r="N30" i="6"/>
  <c r="N29" i="6" s="1"/>
  <c r="O30" i="6"/>
  <c r="P30" i="6"/>
  <c r="Q30" i="6"/>
  <c r="J30" i="6"/>
  <c r="N9" i="6"/>
  <c r="N8" i="6" s="1"/>
  <c r="J9" i="6"/>
  <c r="J8" i="6" s="1"/>
  <c r="K18" i="6"/>
  <c r="L18" i="6"/>
  <c r="M18" i="6"/>
  <c r="N18" i="6"/>
  <c r="O18" i="6"/>
  <c r="P18" i="6"/>
  <c r="Q18" i="6"/>
  <c r="J18" i="6"/>
  <c r="K14" i="6"/>
  <c r="L14" i="6"/>
  <c r="L13" i="6" s="1"/>
  <c r="M14" i="6"/>
  <c r="N14" i="6"/>
  <c r="O14" i="6"/>
  <c r="P14" i="6"/>
  <c r="Q14" i="6"/>
  <c r="Q13" i="6" s="1"/>
  <c r="J14" i="6"/>
  <c r="J13" i="6" s="1"/>
  <c r="K9" i="6"/>
  <c r="K8" i="6" s="1"/>
  <c r="L9" i="6"/>
  <c r="L8" i="6" s="1"/>
  <c r="M9" i="6"/>
  <c r="M8" i="6" s="1"/>
  <c r="O9" i="6"/>
  <c r="O8" i="6" s="1"/>
  <c r="P9" i="6"/>
  <c r="P8" i="6" s="1"/>
  <c r="Q9" i="6"/>
  <c r="Q8" i="6" s="1"/>
  <c r="R151" i="6"/>
  <c r="Q191" i="6" l="1"/>
  <c r="J29" i="6"/>
  <c r="O180" i="6"/>
  <c r="Q29" i="6"/>
  <c r="Q28" i="6" s="1"/>
  <c r="P29" i="6"/>
  <c r="P28" i="6" s="1"/>
  <c r="M180" i="6"/>
  <c r="J191" i="6"/>
  <c r="J190" i="6" s="1"/>
  <c r="J189" i="6" s="1"/>
  <c r="N13" i="6"/>
  <c r="N7" i="6" s="1"/>
  <c r="N6" i="6" s="1"/>
  <c r="N5" i="6" s="1"/>
  <c r="M13" i="6"/>
  <c r="M7" i="6" s="1"/>
  <c r="M6" i="6" s="1"/>
  <c r="M5" i="6" s="1"/>
  <c r="K13" i="6"/>
  <c r="L199" i="6"/>
  <c r="L191" i="6" s="1"/>
  <c r="L190" i="6" s="1"/>
  <c r="L189" i="6" s="1"/>
  <c r="Q190" i="6"/>
  <c r="Q189" i="6" s="1"/>
  <c r="R192" i="6"/>
  <c r="R168" i="6"/>
  <c r="R167" i="6" s="1"/>
  <c r="R135" i="6"/>
  <c r="R71" i="6"/>
  <c r="R70" i="6" s="1"/>
  <c r="R141" i="6"/>
  <c r="Q128" i="6"/>
  <c r="Q122" i="6" s="1"/>
  <c r="Q121" i="6" s="1"/>
  <c r="Q120" i="6" s="1"/>
  <c r="R155" i="6"/>
  <c r="R212" i="6"/>
  <c r="R89" i="6"/>
  <c r="R88" i="6" s="1"/>
  <c r="R107" i="6"/>
  <c r="R78" i="6"/>
  <c r="R77" i="6" s="1"/>
  <c r="M150" i="6"/>
  <c r="M149" i="6" s="1"/>
  <c r="M148" i="6" s="1"/>
  <c r="M147" i="6" s="1"/>
  <c r="O13" i="6"/>
  <c r="O7" i="6" s="1"/>
  <c r="O6" i="6" s="1"/>
  <c r="O5" i="6" s="1"/>
  <c r="P13" i="6"/>
  <c r="O58" i="6"/>
  <c r="O47" i="6" s="1"/>
  <c r="L69" i="6"/>
  <c r="L68" i="6" s="1"/>
  <c r="L67" i="6" s="1"/>
  <c r="N106" i="6"/>
  <c r="N105" i="6" s="1"/>
  <c r="N104" i="6" s="1"/>
  <c r="N103" i="6" s="1"/>
  <c r="Q7" i="6"/>
  <c r="Q6" i="6" s="1"/>
  <c r="Q5" i="6" s="1"/>
  <c r="L150" i="6"/>
  <c r="L149" i="6" s="1"/>
  <c r="L148" i="6" s="1"/>
  <c r="L147" i="6" s="1"/>
  <c r="K150" i="6"/>
  <c r="K149" i="6" s="1"/>
  <c r="K148" i="6" s="1"/>
  <c r="K147" i="6" s="1"/>
  <c r="M29" i="6"/>
  <c r="M28" i="6" s="1"/>
  <c r="M87" i="6"/>
  <c r="M86" i="6" s="1"/>
  <c r="M85" i="6" s="1"/>
  <c r="K106" i="6"/>
  <c r="K105" i="6" s="1"/>
  <c r="K104" i="6" s="1"/>
  <c r="K103" i="6" s="1"/>
  <c r="O69" i="6"/>
  <c r="O68" i="6" s="1"/>
  <c r="O67" i="6" s="1"/>
  <c r="R163" i="6"/>
  <c r="L7" i="6"/>
  <c r="L6" i="6" s="1"/>
  <c r="L5" i="6" s="1"/>
  <c r="K28" i="6"/>
  <c r="O128" i="6"/>
  <c r="O122" i="6" s="1"/>
  <c r="O121" i="6" s="1"/>
  <c r="O120" i="6" s="1"/>
  <c r="P150" i="6"/>
  <c r="P149" i="6" s="1"/>
  <c r="P148" i="6" s="1"/>
  <c r="P147" i="6" s="1"/>
  <c r="M106" i="6"/>
  <c r="M105" i="6" s="1"/>
  <c r="M104" i="6" s="1"/>
  <c r="M103" i="6" s="1"/>
  <c r="M58" i="6"/>
  <c r="M47" i="6" s="1"/>
  <c r="J150" i="6"/>
  <c r="J149" i="6" s="1"/>
  <c r="J148" i="6" s="1"/>
  <c r="J147" i="6" s="1"/>
  <c r="L29" i="6"/>
  <c r="L28" i="6" s="1"/>
  <c r="O29" i="6"/>
  <c r="O28" i="6" s="1"/>
  <c r="P106" i="6"/>
  <c r="P105" i="6" s="1"/>
  <c r="P104" i="6" s="1"/>
  <c r="P103" i="6" s="1"/>
  <c r="M128" i="6"/>
  <c r="M122" i="6" s="1"/>
  <c r="M121" i="6" s="1"/>
  <c r="M120" i="6" s="1"/>
  <c r="N150" i="6"/>
  <c r="N69" i="6"/>
  <c r="N68" i="6" s="1"/>
  <c r="N67" i="6" s="1"/>
  <c r="K87" i="6"/>
  <c r="K86" i="6" s="1"/>
  <c r="K85" i="6" s="1"/>
  <c r="R116" i="6"/>
  <c r="R115" i="6" s="1"/>
  <c r="L87" i="6"/>
  <c r="L86" i="6" s="1"/>
  <c r="L85" i="6" s="1"/>
  <c r="Q150" i="6"/>
  <c r="Q149" i="6" s="1"/>
  <c r="Q148" i="6" s="1"/>
  <c r="Q147" i="6" s="1"/>
  <c r="R99" i="6"/>
  <c r="R98" i="6" s="1"/>
  <c r="R181" i="6"/>
  <c r="J28" i="6"/>
  <c r="J58" i="6"/>
  <c r="J47" i="6" s="1"/>
  <c r="N128" i="6"/>
  <c r="N122" i="6" s="1"/>
  <c r="N121" i="6" s="1"/>
  <c r="N120" i="6" s="1"/>
  <c r="M199" i="6"/>
  <c r="M191" i="6" s="1"/>
  <c r="M69" i="6"/>
  <c r="M68" i="6" s="1"/>
  <c r="M67" i="6" s="1"/>
  <c r="J87" i="6"/>
  <c r="J86" i="6" s="1"/>
  <c r="J85" i="6" s="1"/>
  <c r="P7" i="6"/>
  <c r="P6" i="6" s="1"/>
  <c r="P5" i="6" s="1"/>
  <c r="J128" i="6"/>
  <c r="J122" i="6" s="1"/>
  <c r="J121" i="6" s="1"/>
  <c r="J120" i="6" s="1"/>
  <c r="O150" i="6"/>
  <c r="O149" i="6" s="1"/>
  <c r="O148" i="6" s="1"/>
  <c r="O147" i="6" s="1"/>
  <c r="K7" i="6"/>
  <c r="K6" i="6" s="1"/>
  <c r="K5" i="6" s="1"/>
  <c r="K199" i="6"/>
  <c r="R59" i="6"/>
  <c r="R34" i="6"/>
  <c r="R94" i="6"/>
  <c r="R93" i="6" s="1"/>
  <c r="R111" i="6"/>
  <c r="R159" i="6"/>
  <c r="R176" i="6"/>
  <c r="R175" i="6" s="1"/>
  <c r="N58" i="6"/>
  <c r="N47" i="6" s="1"/>
  <c r="J106" i="6"/>
  <c r="J105" i="6" s="1"/>
  <c r="J104" i="6" s="1"/>
  <c r="J103" i="6" s="1"/>
  <c r="P69" i="6"/>
  <c r="P68" i="6" s="1"/>
  <c r="P67" i="6" s="1"/>
  <c r="K58" i="6"/>
  <c r="K47" i="6" s="1"/>
  <c r="J69" i="6"/>
  <c r="J68" i="6" s="1"/>
  <c r="J67" i="6" s="1"/>
  <c r="N199" i="6"/>
  <c r="N191" i="6" s="1"/>
  <c r="P199" i="6"/>
  <c r="P191" i="6" s="1"/>
  <c r="Q58" i="6"/>
  <c r="Q47" i="6" s="1"/>
  <c r="Q27" i="6" s="1"/>
  <c r="Q26" i="6" s="1"/>
  <c r="P58" i="6"/>
  <c r="P47" i="6" s="1"/>
  <c r="P27" i="6" s="1"/>
  <c r="P26" i="6" s="1"/>
  <c r="R49" i="6"/>
  <c r="R48" i="6" s="1"/>
  <c r="N180" i="6"/>
  <c r="N174" i="6" s="1"/>
  <c r="N173" i="6" s="1"/>
  <c r="N172" i="6" s="1"/>
  <c r="R18" i="6"/>
  <c r="R43" i="6"/>
  <c r="R42" i="6" s="1"/>
  <c r="R54" i="6"/>
  <c r="R53" i="6" s="1"/>
  <c r="Q180" i="6"/>
  <c r="Q174" i="6" s="1"/>
  <c r="Q173" i="6" s="1"/>
  <c r="Q172" i="6" s="1"/>
  <c r="P180" i="6"/>
  <c r="P174" i="6" s="1"/>
  <c r="P173" i="6" s="1"/>
  <c r="P172" i="6" s="1"/>
  <c r="O174" i="6"/>
  <c r="O173" i="6" s="1"/>
  <c r="O172" i="6" s="1"/>
  <c r="R38" i="6"/>
  <c r="O199" i="6"/>
  <c r="M174" i="6"/>
  <c r="M173" i="6" s="1"/>
  <c r="M172" i="6" s="1"/>
  <c r="O87" i="6"/>
  <c r="O86" i="6" s="1"/>
  <c r="O85" i="6" s="1"/>
  <c r="N28" i="6"/>
  <c r="O106" i="6"/>
  <c r="O105" i="6" s="1"/>
  <c r="O104" i="6" s="1"/>
  <c r="O103" i="6" s="1"/>
  <c r="R200" i="6"/>
  <c r="J7" i="6"/>
  <c r="J6" i="6" s="1"/>
  <c r="J5" i="6" s="1"/>
  <c r="R185" i="6"/>
  <c r="R30" i="6"/>
  <c r="Q87" i="6"/>
  <c r="Q86" i="6" s="1"/>
  <c r="Q85" i="6" s="1"/>
  <c r="N87" i="6"/>
  <c r="N86" i="6" s="1"/>
  <c r="N85" i="6" s="1"/>
  <c r="N149" i="6"/>
  <c r="N148" i="6" s="1"/>
  <c r="N147" i="6" s="1"/>
  <c r="J180" i="6"/>
  <c r="J174" i="6" s="1"/>
  <c r="J173" i="6" s="1"/>
  <c r="J172" i="6" s="1"/>
  <c r="K69" i="6"/>
  <c r="K68" i="6" s="1"/>
  <c r="K67" i="6" s="1"/>
  <c r="R124" i="6"/>
  <c r="R123" i="6" s="1"/>
  <c r="P87" i="6"/>
  <c r="P86" i="6" s="1"/>
  <c r="P85" i="6" s="1"/>
  <c r="Q106" i="6"/>
  <c r="Q105" i="6" s="1"/>
  <c r="Q104" i="6" s="1"/>
  <c r="Q103" i="6" s="1"/>
  <c r="L128" i="6"/>
  <c r="L122" i="6" s="1"/>
  <c r="L121" i="6" s="1"/>
  <c r="L120" i="6" s="1"/>
  <c r="P128" i="6"/>
  <c r="P122" i="6" s="1"/>
  <c r="P121" i="6" s="1"/>
  <c r="P120" i="6" s="1"/>
  <c r="L180" i="6"/>
  <c r="L174" i="6" s="1"/>
  <c r="L173" i="6" s="1"/>
  <c r="L172" i="6" s="1"/>
  <c r="L106" i="6"/>
  <c r="L105" i="6" s="1"/>
  <c r="L104" i="6" s="1"/>
  <c r="L103" i="6" s="1"/>
  <c r="Q69" i="6"/>
  <c r="Q68" i="6" s="1"/>
  <c r="Q67" i="6" s="1"/>
  <c r="R204" i="6"/>
  <c r="L58" i="6"/>
  <c r="L47" i="6" s="1"/>
  <c r="K128" i="6"/>
  <c r="K122" i="6" s="1"/>
  <c r="K121" i="6" s="1"/>
  <c r="K120" i="6" s="1"/>
  <c r="K174" i="6"/>
  <c r="K173" i="6" s="1"/>
  <c r="K172" i="6" s="1"/>
  <c r="R9" i="6"/>
  <c r="R8" i="6" s="1"/>
  <c r="M190" i="6" l="1"/>
  <c r="M189" i="6" s="1"/>
  <c r="K191" i="6"/>
  <c r="K190" i="6" s="1"/>
  <c r="K189" i="6" s="1"/>
  <c r="P190" i="6"/>
  <c r="P189" i="6" s="1"/>
  <c r="P4" i="6" s="1"/>
  <c r="O191" i="6"/>
  <c r="O190" i="6" s="1"/>
  <c r="O189" i="6" s="1"/>
  <c r="N190" i="6"/>
  <c r="N189" i="6" s="1"/>
  <c r="R106" i="6"/>
  <c r="R105" i="6" s="1"/>
  <c r="R104" i="6" s="1"/>
  <c r="R103" i="6" s="1"/>
  <c r="M27" i="6"/>
  <c r="M26" i="6" s="1"/>
  <c r="M4" i="6" s="1"/>
  <c r="L27" i="6"/>
  <c r="L26" i="6" s="1"/>
  <c r="L4" i="6" s="1"/>
  <c r="Q4" i="6"/>
  <c r="R58" i="6"/>
  <c r="R47" i="6" s="1"/>
  <c r="K27" i="6"/>
  <c r="K26" i="6" s="1"/>
  <c r="R128" i="6"/>
  <c r="R122" i="6" s="1"/>
  <c r="R121" i="6" s="1"/>
  <c r="R120" i="6" s="1"/>
  <c r="R87" i="6"/>
  <c r="R86" i="6" s="1"/>
  <c r="R85" i="6" s="1"/>
  <c r="R180" i="6"/>
  <c r="R174" i="6" s="1"/>
  <c r="R173" i="6" s="1"/>
  <c r="R172" i="6" s="1"/>
  <c r="R150" i="6"/>
  <c r="R149" i="6" s="1"/>
  <c r="R148" i="6" s="1"/>
  <c r="R147" i="6" s="1"/>
  <c r="J27" i="6"/>
  <c r="J26" i="6" s="1"/>
  <c r="J4" i="6" s="1"/>
  <c r="O27" i="6"/>
  <c r="O26" i="6" s="1"/>
  <c r="N27" i="6"/>
  <c r="N26" i="6" s="1"/>
  <c r="R69" i="6"/>
  <c r="R68" i="6" s="1"/>
  <c r="R67" i="6" s="1"/>
  <c r="R13" i="6"/>
  <c r="R7" i="6" s="1"/>
  <c r="R6" i="6" s="1"/>
  <c r="R5" i="6" s="1"/>
  <c r="R29" i="6"/>
  <c r="R28" i="6" s="1"/>
  <c r="R199" i="6"/>
  <c r="N4" i="6" l="1"/>
  <c r="O4" i="6"/>
  <c r="K4" i="6"/>
  <c r="R191" i="6"/>
  <c r="R190" i="6" s="1"/>
  <c r="R189" i="6" s="1"/>
  <c r="R27" i="6"/>
  <c r="R26" i="6" s="1"/>
  <c r="L297" i="34"/>
  <c r="P297" i="34"/>
  <c r="P296" i="34" s="1"/>
  <c r="P292" i="34" s="1"/>
  <c r="P291" i="34" s="1"/>
  <c r="P290" i="34" s="1"/>
  <c r="P4" i="34" s="1"/>
  <c r="O297" i="34"/>
  <c r="O296" i="34" s="1"/>
  <c r="O292" i="34" s="1"/>
  <c r="O291" i="34" s="1"/>
  <c r="O290" i="34" s="1"/>
  <c r="O4" i="34" s="1"/>
  <c r="R297" i="34"/>
  <c r="R296" i="34" s="1"/>
  <c r="R292" i="34" s="1"/>
  <c r="R291" i="34" s="1"/>
  <c r="R290" i="34" s="1"/>
  <c r="R4" i="34" s="1"/>
  <c r="K297" i="34"/>
  <c r="K296" i="34" s="1"/>
  <c r="K292" i="34" s="1"/>
  <c r="K291" i="34" s="1"/>
  <c r="K290" i="34" s="1"/>
  <c r="K4" i="34" s="1"/>
  <c r="N297" i="34"/>
  <c r="N296" i="34" s="1"/>
  <c r="N292" i="34" s="1"/>
  <c r="N291" i="34" s="1"/>
  <c r="N290" i="34" s="1"/>
  <c r="N4" i="34" s="1"/>
  <c r="Q297" i="34"/>
  <c r="Q296" i="34" s="1"/>
  <c r="Q292" i="34" s="1"/>
  <c r="Q291" i="34" s="1"/>
  <c r="Q290" i="34" s="1"/>
  <c r="Q4" i="34" s="1"/>
  <c r="M297" i="34"/>
  <c r="M296" i="34" s="1"/>
  <c r="M292" i="34" s="1"/>
  <c r="M291" i="34" s="1"/>
  <c r="M290" i="34" s="1"/>
  <c r="M4" i="34" s="1"/>
  <c r="J297" i="34"/>
  <c r="J296" i="34" s="1"/>
  <c r="J292" i="34" s="1"/>
  <c r="J291" i="34" s="1"/>
  <c r="J290" i="34" s="1"/>
  <c r="J4" i="34" s="1"/>
  <c r="R4" i="6" l="1"/>
  <c r="L296" i="34"/>
  <c r="L292" i="34" s="1"/>
  <c r="L291" i="34" s="1"/>
  <c r="L290" i="34" s="1"/>
  <c r="L4" i="34" s="1"/>
  <c r="J131" i="18" l="1"/>
  <c r="J4" i="18" s="1"/>
  <c r="O131" i="18"/>
  <c r="O4" i="18" s="1"/>
  <c r="K131" i="18"/>
  <c r="K4" i="18" s="1"/>
  <c r="P131" i="18"/>
  <c r="P4" i="18" s="1"/>
  <c r="N131" i="18"/>
  <c r="N4" i="18" s="1"/>
  <c r="Q131" i="18"/>
  <c r="Q4" i="18" s="1"/>
  <c r="M131" i="18"/>
  <c r="M4" i="18" s="1"/>
  <c r="L131" i="18"/>
  <c r="L4" i="18" s="1"/>
  <c r="R131" i="18"/>
  <c r="R4" i="18" s="1"/>
</calcChain>
</file>

<file path=xl/sharedStrings.xml><?xml version="1.0" encoding="utf-8"?>
<sst xmlns="http://schemas.openxmlformats.org/spreadsheetml/2006/main" count="9769" uniqueCount="2706">
  <si>
    <t>รหัสโครงการ</t>
  </si>
  <si>
    <t>ชื่อโครงการ</t>
  </si>
  <si>
    <t>ว/ด/ป ดำเนินการ</t>
  </si>
  <si>
    <t>งบบุคลากร</t>
  </si>
  <si>
    <t>ค่าตอบแทน</t>
  </si>
  <si>
    <t>ค่าใช้สอย</t>
  </si>
  <si>
    <t>ค่าวัสดุ</t>
  </si>
  <si>
    <t>งบอุดหนุน</t>
  </si>
  <si>
    <t xml:space="preserve">รายจ่ายอื่น </t>
  </si>
  <si>
    <t>รวม</t>
  </si>
  <si>
    <t>ครุภัณฑ์</t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</si>
  <si>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บัณฑิตมีสมรรถนะขั้นสูงที่มีคุณภาพตามมาตรฐานวิชาการ / วิชาชีพ และมีทักษะการเรียนรู้ในศตวรรษที่ 21 เป็นที่ต้องการของผู้ใช้บัณฑิตและตลาดแรงงานในระดับท้องถิ่น ระดับประเทศและเป็นที่ยอมรับในระดับสากล</t>
    </r>
  </si>
  <si>
    <r>
      <rPr>
        <b/>
        <sz val="12"/>
        <color theme="1"/>
        <rFont val="TH SarabunPSK"/>
        <family val="2"/>
      </rPr>
      <t>กลยุทธ์ที่ 1</t>
    </r>
    <r>
      <rPr>
        <sz val="12"/>
        <color theme="1"/>
        <rFont val="TH SarabunPSK"/>
        <family val="2"/>
      </rPr>
      <t xml:space="preserve"> สร้าง พัฒนาและปรับปรุงหลักสูตรตามมาตรฐานหลักสูตรระดับอุดมศึกษาให้ตรงกับความต้องการในระดับท้องถิ่นประเทศชาติและเป็นที่ยอมรับในระดับสากล</t>
    </r>
  </si>
  <si>
    <r>
      <rPr>
        <b/>
        <sz val="12"/>
        <color theme="1"/>
        <rFont val="TH SarabunPSK"/>
        <family val="2"/>
      </rPr>
      <t>ตัวชี้วัด 1.1</t>
    </r>
    <r>
      <rPr>
        <sz val="12"/>
        <color theme="1"/>
        <rFont val="TH SarabunPSK"/>
        <family val="2"/>
      </rPr>
      <t xml:space="preserve"> จำนวนหลักสูตรที่ผ่านการรับรองตามเกณฑ์มาตรฐานที่กำหนดและตรงกับความต้องการ /ขาดแคลนและเป็นที่ยอมรับของผู้ใช้บัณฑิตหรือผู้ประกอบการ (หลักสูตรเดิมและหลักสูตรใหม่)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</si>
  <si>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ระดับความพึงพอใจของผู้ใช้บัณฑิตหรือผู้ประกอบการต่อผู้สำเร็จการศึกษาระดับอุดมศึกษา   </t>
    </r>
  </si>
  <si>
    <r>
      <t xml:space="preserve">ตัวชี้วัด 2.2 </t>
    </r>
    <r>
      <rPr>
        <sz val="12"/>
        <color theme="1"/>
        <rFont val="TH SarabunPSK"/>
        <family val="2"/>
      </rPr>
      <t>ร้อยละผู้สำเร็จการศึกษาระดับอุดมศึกษาที่ได้ประกอบอาชีพภายในระยะเวลา 1 ปี</t>
    </r>
  </si>
  <si>
    <r>
      <rPr>
        <b/>
        <sz val="12"/>
        <color theme="1"/>
        <rFont val="TH SarabunPSK"/>
        <family val="2"/>
      </rPr>
      <t xml:space="preserve">กลยุทธ์ที่ 1.1 </t>
    </r>
    <r>
      <rPr>
        <sz val="12"/>
        <color theme="1"/>
        <rFont val="TH SarabunPSK"/>
        <family val="2"/>
      </rPr>
      <t>พัฒนาโครงสร้างพื้นฐานและระบบนิเวศการวิจัยที่เอื้อต่อการผลิตและพัฒนาผลงานวิจัยและนวัตกรรมสร้างสรรค์เพื่อนำไปใช้ในด้านต่างๆ</t>
    </r>
  </si>
  <si>
    <r>
      <rPr>
        <b/>
        <sz val="12"/>
        <color theme="1"/>
        <rFont val="TH SarabunPSK"/>
        <family val="2"/>
      </rPr>
      <t xml:space="preserve">ตัวชี้วัด 1.1.1 </t>
    </r>
    <r>
      <rPr>
        <sz val="12"/>
        <color theme="1"/>
        <rFont val="TH SarabunPSK"/>
        <family val="2"/>
      </rPr>
      <t>จำนวนโครงการที่พัฒนาโครงสร้างพื้นฐานและระบบนิเวศการวิจัยที่มีประสิทธิภาพ ที่เอื้อต่อการผลิตและพัฒนาผลงานวิจัยและนวัตกรรมที่นำไปต่อยอดสู่การใช้ประโยชน์ในด้านเศรษฐกิจและสังคม</t>
    </r>
  </si>
  <si>
    <r>
      <rPr>
        <b/>
        <sz val="12"/>
        <color theme="1"/>
        <rFont val="TH SarabunPSK"/>
        <family val="2"/>
      </rPr>
      <t xml:space="preserve">ตัวชี้วัด 1.1.2 </t>
    </r>
    <r>
      <rPr>
        <sz val="12"/>
        <color theme="1"/>
        <rFont val="TH SarabunPSK"/>
        <family val="2"/>
      </rPr>
      <t>จำนวนผลงานวิจัยและนวัตกรรมที่ได้รับการขึ้นทะเบียนทรัพย์สินทางปัญญา</t>
    </r>
  </si>
  <si>
    <r>
      <rPr>
        <b/>
        <sz val="12"/>
        <color theme="1"/>
        <rFont val="TH SarabunPSK"/>
        <family val="2"/>
      </rPr>
      <t>ตัวชี้วัด 1.1.</t>
    </r>
    <r>
      <rPr>
        <sz val="12"/>
        <color theme="1"/>
        <rFont val="TH SarabunPSK"/>
        <family val="2"/>
      </rPr>
      <t>3 จำนวนผลงานวิจัยที่ถูกอ้างอิงในระดับชาติและนานาชาติ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</si>
  <si>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กลยุทธ์ที่ 1.2 </t>
    </r>
    <r>
      <rPr>
        <sz val="12"/>
        <color theme="1"/>
        <rFont val="TH SarabunPSK"/>
        <family val="2"/>
      </rPr>
      <t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และตรงตามความต้องการของชุมชนในพื้นที่เพื่อนำไปใช้ประโยชน์ในการพัฒนาท้องถิ่น และประเทศชาติ</t>
    </r>
  </si>
  <si>
    <r>
      <rPr>
        <b/>
        <sz val="12"/>
        <color theme="1"/>
        <rFont val="TH SarabunPSK"/>
        <family val="2"/>
      </rPr>
      <t xml:space="preserve">ตัวชี้วัด 1.2.1 </t>
    </r>
    <r>
      <rPr>
        <sz val="12"/>
        <color theme="1"/>
        <rFont val="TH SarabunPSK"/>
        <family val="2"/>
      </rPr>
      <t>จำนวนผลงานวิจัยและนวัตกรรมที่นำไปใช้ประโยชน์ในการแก้ไขปัญหาและพัฒนาท้องถิ่น และประเทศชาติในมิติด้านต่างๆ อย่างเป็นรูปธรรม</t>
    </r>
  </si>
  <si>
    <r>
      <rPr>
        <b/>
        <sz val="12"/>
        <color theme="1"/>
        <rFont val="TH SarabunPSK"/>
        <family val="2"/>
      </rPr>
      <t xml:space="preserve">ตัวชี้วัด 2.1.1 </t>
    </r>
    <r>
      <rPr>
        <sz val="12"/>
        <color theme="1"/>
        <rFont val="TH SarabunPSK"/>
        <family val="2"/>
      </rPr>
      <t>จำนวนองค์ความรู้หรือนวัตกรรมที่นำไปใช้ประโยชน์เพื่อแก้ไขปัญหาและพัฒนาคุณภาพชีวิตของชุมชนในด้านต่างๆ อย่างเป็นรูปธรรม</t>
    </r>
  </si>
  <si>
    <r>
      <rPr>
        <b/>
        <sz val="12"/>
        <color theme="1"/>
        <rFont val="TH SarabunPSK"/>
        <family val="2"/>
      </rPr>
      <t>กลยุทธ์ที่ 2.1</t>
    </r>
    <r>
      <rPr>
        <sz val="12"/>
        <color theme="1"/>
        <rFont val="TH SarabunPSK"/>
        <family val="2"/>
      </rPr>
      <t xml:space="preserve"> ยกระดับและต่อยอดภูมิปัญญาท้องถิ่นโดยผสมผสานกับองค์ความรู้ใหม่และนำหลักปรัชญาเศรษฐกิจพอเพียงและเศรษฐกิจสร้างสรรค์เป็นฐานรากในการพัฒนาท้องถิ่น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</si>
  <si>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เป้าประสงค์ 2</t>
    </r>
    <r>
      <rPr>
        <sz val="12"/>
        <color theme="1"/>
        <rFont val="TH SarabunPSK"/>
        <family val="2"/>
      </rPr>
      <t xml:space="preserve"> ประชาชนมีส่วนร่วมในการพัฒนาชุมชนให้มีคุณภาพชีวิตทุกมิติที่ดีขึ้นสู่เป้าหมายการพัฒนาที่ยั่งยืน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</si>
  <si>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เป้าประสงค์ 1</t>
    </r>
    <r>
      <rPr>
        <sz val="12"/>
        <color theme="1"/>
        <rFont val="TH SarabunPSK"/>
        <family val="2"/>
      </rPr>
      <t xml:space="preserve">  มีองค์ความรู้ นวัตกรรมผลงานวิจัยด้านเศรษฐกิจ สังคมเทคโนโลยีและทรัพยากรที่เป็นมิตรกับสิ่งแวดล้อม เพื่อนำไปใช้ประโยชน์ในการพัฒนาสร้างความเข้มแข็งให้ท้องถิ่น สังคมและประเทศชาติ และเป็นที่ยอมรับในระดับสากล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</si>
  <si>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กลยุทธ์ที่ 2.2 </t>
    </r>
    <r>
      <rPr>
        <sz val="12"/>
        <color theme="1"/>
        <rFont val="TH SarabunPSK"/>
        <family val="2"/>
      </rPr>
      <t>ผลิตและพัฒนาหลักสูตรระยะสั้นที่มีความหลากหลายและทันสมัยในการจัดการเรียนการสอนให้เป็นที่ต้องการของตลาดแรงงานและมีความเหมาะสมกับผู้เรียนทุกช่วงวัยเพื่อพัฒนาคุณภาพชีวิตและเพิ่มโอกาสทางการศึกษาให้เกิดการเรียนรู้ตลอดชีวิต</t>
    </r>
  </si>
  <si>
    <r>
      <rPr>
        <b/>
        <sz val="12"/>
        <color theme="1"/>
        <rFont val="TH SarabunPSK"/>
        <family val="2"/>
      </rPr>
      <t xml:space="preserve">ตัวชี้วัด 2.2.1 </t>
    </r>
    <r>
      <rPr>
        <sz val="12"/>
        <color theme="1"/>
        <rFont val="TH SarabunPSK"/>
        <family val="2"/>
      </rPr>
      <t>จำนวนหลักสูตรระยะสั้นที่สร้างโอกาสให้ประชาชนทุกช่วงวัยเข้าถึงการเรียนรู้ตลอดชีวิต</t>
    </r>
  </si>
  <si>
    <r>
      <rPr>
        <b/>
        <sz val="12"/>
        <color theme="1"/>
        <rFont val="TH SarabunPSK"/>
        <family val="2"/>
      </rPr>
      <t>กลยุทธ์ที่ 2.3</t>
    </r>
    <r>
      <rPr>
        <sz val="12"/>
        <color theme="1"/>
        <rFont val="TH SarabunPSK"/>
        <family val="2"/>
      </rPr>
      <t xml:space="preserve"> จัดตั้งและพัฒนาศูนย์การเรียนรู้ให้สามารถจัดการบริการ ถ่ายทอดองค์ความรู้หรือกิจกรรมที่เสริมสร้างการเรียนรู้ตลอดชีวิต</t>
    </r>
  </si>
  <si>
    <r>
      <rPr>
        <b/>
        <sz val="12"/>
        <color theme="1"/>
        <rFont val="TH SarabunPSK"/>
        <family val="2"/>
      </rPr>
      <t xml:space="preserve">ตัวชี้วัด 2.3.1 </t>
    </r>
    <r>
      <rPr>
        <sz val="12"/>
        <color theme="1"/>
        <rFont val="TH SarabunPSK"/>
        <family val="2"/>
      </rPr>
      <t>จำนวนศูนย์การเรียนรู้ที่ให้บริการถ่ายทอดองค์ความรู้หรือกิจกรรมที่เสริมสร้างการเรียนรู้ตลอดชีวิต</t>
    </r>
  </si>
  <si>
    <r>
      <rPr>
        <b/>
        <sz val="12"/>
        <color theme="1"/>
        <rFont val="TH SarabunPSK"/>
        <family val="2"/>
      </rPr>
      <t>ตัวชี้วัด 2.3.2</t>
    </r>
    <r>
      <rPr>
        <sz val="12"/>
        <color theme="1"/>
        <rFont val="TH SarabunPSK"/>
        <family val="2"/>
      </rPr>
      <t xml:space="preserve"> ระดับความพึงพอใจของผู้เข้ารับบริการ ที่สามารถนำองค์ความรู้ไปต่อยอดให้เกิดประโยชน์ในการพัฒนาคุณภาพชีวิต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</si>
  <si>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มีนวัตกรรมธุรกิจชุมชนเพื่อเพิ่มคุณค่าและมูลค่าจากฐานทรัพยากรท้องถิ่นที่สามารถสร้างคุณภาพชีวิตที่ดีขึ้นและเป็นที่ยอมรับในระดับสากล</t>
    </r>
  </si>
  <si>
    <r>
      <rPr>
        <b/>
        <sz val="12"/>
        <color theme="1"/>
        <rFont val="TH SarabunPSK"/>
        <family val="2"/>
      </rPr>
      <t>กลยุทธ์ที่ 1</t>
    </r>
    <r>
      <rPr>
        <sz val="12"/>
        <color theme="1"/>
        <rFont val="TH SarabunPSK"/>
        <family val="2"/>
      </rPr>
      <t xml:space="preserve"> เสริมสร้างทักษะองค์ความรู้ให้กับกลุ่มประชาชนที่มีรายได้น้อยและกลุ่มผู้ประกอบการ ในการบริหารจัดการทรัพยากรท้องถิ่น และเศรษฐกิจฐานรากสู่เศรษฐกิจมูลค่าสูง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</si>
  <si>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จำนวนนวัตกรรมธุรกิจชุมชนจากการใช้ทรัพยากรท้องถิ่นสู่เศรษฐกิจมูลค่าสูง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</si>
  <si>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พัฒนาแผนธุรกิจชุมชนที่ก่อให้เกิดเศรษฐกิจมูลค่าสูง</t>
    </r>
  </si>
  <si>
    <r>
      <rPr>
        <b/>
        <sz val="12"/>
        <color theme="1"/>
        <rFont val="TH SarabunPSK"/>
        <family val="2"/>
      </rPr>
      <t xml:space="preserve">ตัวชี้วัด 2.1 </t>
    </r>
    <r>
      <rPr>
        <sz val="12"/>
        <color theme="1"/>
        <rFont val="TH SarabunPSK"/>
        <family val="2"/>
      </rPr>
      <t>ร้อยละของรายได้ที่เพิ่มขึ้นจากการพัฒนาแผนธุรกิจชุมชน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</si>
  <si>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ประชาชนคนไทยมีจิตสำนึกที่ดีงาม มีความภาคภูมิใจในความเป็นไทยและสามารถเพิ่มคุณค่า และมูลค่าจากศิลปวัฒนธรรมไทยและภูมิปัญญาท้องถิ่นสู่เป้าหมายการพัฒนาที่ยั่งยืน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</si>
  <si>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กลยุทธ์ที่ 1</t>
    </r>
    <r>
      <rPr>
        <sz val="12"/>
        <color theme="1"/>
        <rFont val="TH SarabunPSK"/>
        <family val="2"/>
      </rPr>
      <t xml:space="preserve">  พัฒนาคุณภาพและมาตรฐานในการการจัดการศึกษา งานวิจัย บริหารจัดการองค์ความรู้มิติทางด้านศิลปะและวัฒนธรรมเพื่อให้เกิดนวัตกรรมทางศิลปะและวัฒนธรรม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</si>
  <si>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จำนวนองค์ความรู้ ผลงานวิจัย / นวัตกรรมมิติทางด้านศิลปะและวัฒนธรรมเป็นที่ยอมรับในระดับชาติและนานาชาติ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</si>
  <si>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ส่งเสริมการนำศิลปวัฒนธรรมไทยและภูมิปัญญาท้องถิ่นมาสร้างเศรษฐกิจสร้างสรรค์ที่มีคุณค่าและมูลค่าสูงเพื่อเป็นฐานรากในการพัฒนาชุมชนประเทศชาติและสามารถแข่งขันได้ในระดับสากล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</si>
  <si>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จำนวนผลงานเศรษฐกิจสร้างสรรค์มิติด้านศิลปวัฒนธรรมสู่การเพิ่มคุณค่าและมูลค่าเพื่อสร้างรายได้สู่ชุมชน</t>
    </r>
  </si>
  <si>
    <r>
      <rPr>
        <b/>
        <sz val="12"/>
        <color theme="1"/>
        <rFont val="TH SarabunPSK"/>
        <family val="2"/>
      </rPr>
      <t xml:space="preserve">กลยุทธ์ที่ 3 </t>
    </r>
    <r>
      <rPr>
        <sz val="12"/>
        <color theme="1"/>
        <rFont val="TH SarabunPSK"/>
        <family val="2"/>
      </rPr>
      <t>พัฒนาและยกระดับระบบบริหารจัดการด้านศิลปวัฒนธรรมไทย ภูมิปัญญาท้องถิ่นและวิถีชุมชนให้เกิดความเข็มแข็งและยั่งยืน</t>
    </r>
  </si>
  <si>
    <r>
      <rPr>
        <b/>
        <sz val="12"/>
        <color theme="1"/>
        <rFont val="TH SarabunPSK"/>
        <family val="2"/>
      </rPr>
      <t>ตัวชี้วัด 3.1</t>
    </r>
    <r>
      <rPr>
        <sz val="12"/>
        <color theme="1"/>
        <rFont val="TH SarabunPSK"/>
        <family val="2"/>
      </rPr>
      <t xml:space="preserve"> ประชาชน / บุคลากรที่ได้รับรางวัลยกย่อง เชิดชูด้านคุณธรรม จริยธรรม และด้านการส่งเสริมศิลปวัฒนธรรมไทย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</si>
  <si>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ประชาชนมีคุณภาพชีวิตที่ดี มีภูมิคุ้มกันทางด้านเศรษฐกิจ สังคมและสิ่งแวดล้อมซึ่งเกิดจากการขยายผลและต่อยอดจากโครงการอันเนื่องมาจากพระราชดำริตามหลักของปรัชญาเศรษฐกิจพอเพียงเพื่อสร้างความเข้มแข็งให้ชุมชนท้องถิ่น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</si>
  <si>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 xml:space="preserve"> ส่งเสริม สืบสานและต่อยอด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 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</si>
  <si>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โครงการอันเนื่องมาจากพระราชดำริและปรัชญาของเศรษฐกิจพอเพียงที่สามารถแก้ไขปัญหาและพัฒนาชุมชนได้อย่างมีประสิทธิภาพ</t>
    </r>
  </si>
  <si>
    <r>
      <rPr>
        <b/>
        <sz val="12"/>
        <color theme="1"/>
        <rFont val="TH SarabunPSK"/>
        <family val="2"/>
      </rPr>
      <t xml:space="preserve">ตัวชี้วัด 1.2 </t>
    </r>
    <r>
      <rPr>
        <sz val="12"/>
        <color theme="1"/>
        <rFont val="TH SarabunPSK"/>
        <family val="2"/>
      </rPr>
      <t>จำนวนชุมชนที่ได้รับการเผยแพร่องค์ความรู้ผ่านโครงการอันเนื่องมาจากพระราชดำริและปรัชญาของเศรษฐกิจพอเพียง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</si>
  <si>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ส่งเสริมและสนับสนุนการเผยแพร่องค์ความรู้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</si>
  <si>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ระบบฐานข้อมูลโครงการอันเนื่องมาจากพระราชดำริและปรัชญาของเศรษฐกิจพอเพียงที่ถูกต้อง ครบถ้วนและสามารถเชื่อมโยงข้อมูลได้อย่างมีประสิทธิภาพในการแก้ไขปัญหาในชุมชน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</si>
  <si>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มหาวิทยาลัยราชภัฏบุรีรัมย์เป็นองค์กรชั้นนำในด้านเทคโนโลยีสารสนเทศและบุคลากรที่มีมาตรฐานสากลสามารถรองรับความก้าวหน้าทางด้านวิทยาการเพื่อสร้างโอกาสในการเข้าถึงข้อมูลสู่การเรียนรู้ตลอดชีวิตอย่างยั่งยืน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</si>
  <si>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 xml:space="preserve">ผลิตและพัฒนากำลังคนให้มีความชำนาญและเชี่ยวชาญด้านเทคโนโลยีสารสนเทศและสามารถนำมาประยุกต์ในการปฏิบัติงานได้อย่างมีประสิทธิภาพ 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</si>
  <si>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 xml:space="preserve"> จำนวนบุคลากรที่มีความเชี่ยวชาญด้านเทคโนโลยีสารสนเทศที่ได้รับการยอมรับในระดับชาติและนานาชาติ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</si>
  <si>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เพิ่มประสิทธิภาพระบบเทคโนโลยีสารสนเทศให้มีก้าวหน้าและทันสมัยตามมาตรฐานสากลและมีความสะดวกในการเข้าถึงฐานข้อมูลเพื่อสนับสนุนการดำเนินงานตามพันธกิจของมหาวิทยาลัย</t>
    </r>
  </si>
  <si>
    <r>
      <rPr>
        <b/>
        <sz val="12"/>
        <color theme="1"/>
        <rFont val="TH SarabunPSK"/>
        <family val="2"/>
      </rPr>
      <t xml:space="preserve">ตัวชี้วัด 2.1 </t>
    </r>
    <r>
      <rPr>
        <sz val="12"/>
        <color theme="1"/>
        <rFont val="TH SarabunPSK"/>
        <family val="2"/>
      </rPr>
      <t xml:space="preserve"> การจัดอันดับมหาวิทยาลัยในระดับประเทศ</t>
    </r>
  </si>
  <si>
    <r>
      <rPr>
        <b/>
        <sz val="12"/>
        <color theme="1"/>
        <rFont val="TH SarabunPSK"/>
        <family val="2"/>
      </rPr>
      <t>ตัวชี้วัด 2.2</t>
    </r>
    <r>
      <rPr>
        <sz val="12"/>
        <color theme="1"/>
        <rFont val="TH SarabunPSK"/>
        <family val="2"/>
      </rPr>
      <t xml:space="preserve"> การจัดอันดับมหาวิทยาลัยในระดับต่างประเทศ</t>
    </r>
  </si>
  <si>
    <r>
      <rPr>
        <b/>
        <sz val="12"/>
        <color theme="1"/>
        <rFont val="TH SarabunPSK"/>
        <family val="2"/>
      </rPr>
      <t xml:space="preserve">เป้าประสงค์ </t>
    </r>
    <r>
      <rPr>
        <sz val="12"/>
        <color theme="1"/>
        <rFont val="TH SarabunPSK"/>
        <family val="2"/>
      </rPr>
      <t xml:space="preserve">มหาวิทยาลัยมีจตุรภาคีและเครือข่ายความร่วมมือทั้งในระดับชาติและนานาชาติในการขับเคลื่อนการดำเนินงานตามพันธกิจของมหาวิทยาลัยเพื่อพัฒนาท้องถิ่น สังคมและประเทศชาติ  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</si>
  <si>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เครือข่ายหรือจตุรภาคีความร่วมมือในการดำเนินงานร่วมกันเพื่อส่งเสริมชุมชนและผู้มีส่วนได้ส่วนเสียได้รับประโยชน์สูงสุด</t>
    </r>
  </si>
  <si>
    <r>
      <rPr>
        <b/>
        <sz val="12"/>
        <color theme="1"/>
        <rFont val="TH SarabunPSK"/>
        <family val="2"/>
      </rPr>
      <t xml:space="preserve">ตัวชี้วัด 1.2 </t>
    </r>
    <r>
      <rPr>
        <sz val="12"/>
        <color theme="1"/>
        <rFont val="TH SarabunPSK"/>
        <family val="2"/>
      </rPr>
      <t>ระดับความสำเร็จในการดำเนินงานร่วมกันเพื่อพัฒนากลุ่มเป้าหมายให้ได้รับประโยชน์สูงสุด</t>
    </r>
  </si>
  <si>
    <r>
      <rPr>
        <b/>
        <sz val="12"/>
        <color theme="1"/>
        <rFont val="TH SarabunPSK"/>
        <family val="2"/>
      </rPr>
      <t xml:space="preserve">ตัวชี้วัด 1.3 </t>
    </r>
    <r>
      <rPr>
        <sz val="12"/>
        <color theme="1"/>
        <rFont val="TH SarabunPSK"/>
        <family val="2"/>
      </rPr>
      <t xml:space="preserve">ระดับความพึงพอใจของผู้รับบริการที่มีต่อเครือข่ายหรือจตุรภาคีความร่วมมือ </t>
    </r>
  </si>
  <si>
    <r>
      <rPr>
        <b/>
        <sz val="12"/>
        <color theme="1"/>
        <rFont val="TH SarabunPSK"/>
        <family val="2"/>
      </rPr>
      <t xml:space="preserve">ตัวชี้วัด 1.4 </t>
    </r>
    <r>
      <rPr>
        <sz val="12"/>
        <color theme="1"/>
        <rFont val="TH SarabunPSK"/>
        <family val="2"/>
      </rPr>
      <t>จำนวนโครงการ/กิจกรรมเพื่อพัฒนาท้องถิ่น สังคม และประเทศชาติที่เกิดจากเครือข่ายหรือจตุรภาคีความร่วมมือตามเวลาที่กำหนดและตรงตามแผน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</si>
  <si>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ส่งเสริมการสร้างเครือข่ายหรือจตุรภาคีความร่วมมือทางวิชาการหรือธุรกิจในระดับนานาชาติ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</si>
  <si>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ร้อยละของเครือข่ายหรือจตุรภาคีความร่วมมือในระดับนานาชาติ </t>
    </r>
  </si>
  <si>
    <r>
      <rPr>
        <b/>
        <sz val="12"/>
        <color theme="1"/>
        <rFont val="TH SarabunPSK"/>
        <family val="2"/>
      </rPr>
      <t xml:space="preserve">เป้าประสงค์ </t>
    </r>
    <r>
      <rPr>
        <sz val="12"/>
        <color theme="1"/>
        <rFont val="TH SarabunPSK"/>
        <family val="2"/>
      </rPr>
      <t xml:space="preserve">มหาวิทยาลัยราชภัฏบุรีรัมย์เป็นองค์กรที่มีบุคลากรมีศักยภาพและสมรรถนะสูง สามารถพัฒนาชุมชนและตรงตามความต้องการของประเทศและเป็นที่ยอมรับในระดับสากล  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</si>
  <si>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พัฒนาระบบบริหารจัดการทรัพยากรมนุษย์ให้มีมาตรฐานในระดับชาติและนานาชาติ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</si>
  <si>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 xml:space="preserve">จำนวนบุคลากรที่แลกเปลี่ยนเรียนรู้ตามพันธกิจของมหาวิทยาลัยในระดับชาติและนานาชาติ  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</si>
  <si>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ส่งเสริมและสนับสนุนการพัฒนาศักยภาพบุคลากรให้มีสมรรถนะตามมาตรฐานวิชาการและวิชาชีพให้มีคุณภาพเป็นไปตามความต้องการในระดับประเทศและต่างประเทศ 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</si>
  <si>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ร้อยละบุคลากรที่เข้าสู่ตำแหน่งทางวิชาการและวิชาชีพ</t>
    </r>
  </si>
  <si>
    <r>
      <rPr>
        <b/>
        <sz val="12"/>
        <color theme="1"/>
        <rFont val="TH SarabunPSK"/>
        <family val="2"/>
      </rPr>
      <t xml:space="preserve">ตัวชี้วัด 2.2 </t>
    </r>
    <r>
      <rPr>
        <sz val="12"/>
        <color theme="1"/>
        <rFont val="TH SarabunPSK"/>
        <family val="2"/>
      </rPr>
      <t>ร้อยละบุคลากรที่มีคุณวุฒิการศึกษาที่สูงขึ้น</t>
    </r>
  </si>
  <si>
    <r>
      <rPr>
        <b/>
        <sz val="12"/>
        <color theme="1"/>
        <rFont val="TH SarabunPSK"/>
        <family val="2"/>
      </rPr>
      <t xml:space="preserve">เป้าประสงค์ </t>
    </r>
    <r>
      <rPr>
        <sz val="12"/>
        <color theme="1"/>
        <rFont val="TH SarabunPSK"/>
        <family val="2"/>
      </rPr>
      <t>มหาวิทยาลัยราชภัฏบุรีรัมย์เป็นองค์กรแห่งการเรียนรู้และการบริหารจัดการองค์กรสมัยใหม่อย่างมีธรรมาภิบาลเป็นแบบอย่างที่ดีของสังคม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</si>
  <si>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พัฒนาระบบและกลไกการบริหารจัดการองค์กรสมัยใหม่อย่างมีธรรมาภิบาล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</si>
  <si>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ระดับคุณธรรมความโปร่งใสในการดำเนินงาน (ITA)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</si>
  <si>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มุ่งบริหารจัดการทรัพย์สินและสิทธิประโยชน์ และการเข้าถึงแหล่งทุนภายนอก ในการจัดหางบประมาณเพื่อบริหารจัดการพันธกิจของมหาวิทยาลัยอย่างมีประสิทธิภาพและประสิทธิผล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</si>
  <si>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ระดับความพึงพอใจของบุคลากรที่มีต่อการบริหารจัดการสวัสดิการและสิทธิประโยชน์</t>
    </r>
  </si>
  <si>
    <r>
      <rPr>
        <b/>
        <sz val="12"/>
        <color theme="1"/>
        <rFont val="TH SarabunPSK"/>
        <family val="2"/>
      </rPr>
      <t xml:space="preserve">ตัวชี้วัด 2.2 </t>
    </r>
    <r>
      <rPr>
        <sz val="12"/>
        <color theme="1"/>
        <rFont val="TH SarabunPSK"/>
        <family val="2"/>
      </rPr>
      <t>จำนวนช่องทางการจัดหารายได้และทรัพย์สิน</t>
    </r>
  </si>
  <si>
    <r>
      <rPr>
        <b/>
        <sz val="12"/>
        <color theme="1"/>
        <rFont val="TH SarabunPSK"/>
        <family val="2"/>
      </rPr>
      <t xml:space="preserve">ตัวชี้วัด 2.3 </t>
    </r>
    <r>
      <rPr>
        <sz val="12"/>
        <color theme="1"/>
        <rFont val="TH SarabunPSK"/>
        <family val="2"/>
      </rPr>
      <t>การใช้จ่ายงบประมาณเป็นไปตามแผนประจำปี</t>
    </r>
  </si>
  <si>
    <r>
      <rPr>
        <b/>
        <sz val="12"/>
        <color theme="1"/>
        <rFont val="TH SarabunPSK"/>
        <family val="2"/>
      </rPr>
      <t xml:space="preserve">ตัวชี้วัด 2.4 </t>
    </r>
    <r>
      <rPr>
        <sz val="12"/>
        <color theme="1"/>
        <rFont val="TH SarabunPSK"/>
        <family val="2"/>
      </rPr>
      <t>จำนวนงบประมาณเป็นไปตามประมาณการรายรับของแผนกลยุทธ์ทางการเงิน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</si>
  <si>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 และเป็นที่ยอมรับในระดับสากล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</si>
  <si>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ชาติและนานาชาติเพื่อขับเคลื่อนในการพัฒนาท้องถิ่น สังคมและประเทศชาติ</t>
    </r>
  </si>
  <si>
    <t>นโยบายที่ 1 การผลิตบัณฑิตและยกระดับคุณภาพการศึกษาให้บัณฑิตมีสมรรถนะ ตามมาตรฐานวิชาการและวิชาชีพตรงกับความต้องการของสังคม</t>
  </si>
  <si>
    <t xml:space="preserve">ประเด็นยุทธศาสตร์ที่ 1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</si>
  <si>
    <t>นโยบายที่ 2 การวิจัยเพื่อพัฒนาองค์ความรู้และบริการทางวิชาการและยกระดับคุณภาพชีวิตของประชาชนทุกช่วงวัยในท้องถิ่นสู่เป้าหมายการพัฒนาที่ยั่งยืน</t>
  </si>
  <si>
    <t>ประเด็นยุทธศาสตร์ที่ 2 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</si>
  <si>
    <t>นโยบายที่ 3 การพัฒนาฐานทรัพยากรท้องถิ่น และเศรษฐกิจฐานรากสู่เศรษฐกิจมูลค่าสูง</t>
  </si>
  <si>
    <t>ประเด็นยุทธศาสตร์ที่ 3 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</si>
  <si>
    <t>หน่วยงาน/
ผู้รับผิดชอบฯ</t>
  </si>
  <si>
    <t xml:space="preserve">นโยบายที่ 4 การอนุรักษ์ ส่งเสริม สืบสาน ทำนุบำรุงศิลปวัฒนธรรม และสร้างสรรค์ต่อยอดทุนทางวัฒนธรรม ของชุมชนท้องถิ่น สู่เป้าหมายการพัฒนาที่ยั่งยืน
</t>
  </si>
  <si>
    <t>ประเด็นยุทธศาสตร์ที่ 4  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</si>
  <si>
    <t xml:space="preserve">นโยบายที่ 5 การส่งเสริม สืบสาน ต่อยอดโครงการอันเนื่องมาจากพระราชดำริ และปรัชญาของเศรษฐกิจพอเพียง
</t>
  </si>
  <si>
    <t>ประเด็นยุทธศาสตร์ที่ 5 ส่งเสริม สืบสานและต่อยอดโครงการอันเนื่องมาจากพระราชดำริตามหลักปรัชญาของเศรษฐกิจพอเพียงสู่การพัฒนาชุมชนท้องถิ่นให้เกิดความเข้มแข็งและยั่งยืน</t>
  </si>
  <si>
    <r>
      <rPr>
        <b/>
        <sz val="12"/>
        <color theme="1"/>
        <rFont val="TH SarabunPSK"/>
        <family val="2"/>
      </rPr>
      <t>ตัวชี้วัด 2.3</t>
    </r>
    <r>
      <rPr>
        <sz val="12"/>
        <color theme="1"/>
        <rFont val="TH SarabunPSK"/>
        <family val="2"/>
      </rPr>
      <t xml:space="preserve"> ระดับความพึงพอใจของบุคลากรและประชาชนทั่วไปในการใช้ระบบเทคโนโลยีสารสนเทศและการเข้าถึงฐานข้อมูล</t>
    </r>
  </si>
  <si>
    <t xml:space="preserve">นโยบายที่ 6 การพัฒนาระบบสารสนเทศเพื่อส่งเสริมความก้าวหน้าทางด้านวิทยาการและการเรียนรู้ตลอดชีวิต 
</t>
  </si>
  <si>
    <t>ประเด็นยุทธศาสตร์ที่ 6  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</si>
  <si>
    <t xml:space="preserve">นโยบายที่ 7 การสร้างเครือข่ายความร่วมมือกับหน่วยงาน ทั้งภาครัฐและเอกชน ในระดับชาติและระดับนานาชาติ 
</t>
  </si>
  <si>
    <t>ประเด็นยุทธศาสตร์ที่ 7 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</si>
  <si>
    <t>นโยบายที่ 8 การพัฒนาระบบการบริหารทรัพยากรมนุษย์อย่างมีคุณภาพและมั่นคง</t>
  </si>
  <si>
    <t xml:space="preserve">ประเด็นยุทธศาสตร์ที่ 8 พัฒนาระบบบริหารทรัพยากรมนุษย์ และมุ่งเน้นการพัฒนากำลังคนให้มีสมรรถนะขั้นสูงอย่างมีคุณภาพตรงตามแผนพัฒนาประเทศและเป็นที่ยอมรับสามารถแข่งขันได้ใน
ระดับสากล </t>
  </si>
  <si>
    <t>นโยบายที่ 9 การบริหารจัดการองค์กรและสิทธิประโยชน์ โดยยึดหลักธรรมมาภิบาล</t>
  </si>
  <si>
    <t>ประเด็นยุทธศาสตร์ที่ 9 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ณชน</t>
  </si>
  <si>
    <r>
      <t xml:space="preserve">ตัวชี้วัด 2 </t>
    </r>
    <r>
      <rPr>
        <sz val="12"/>
        <color theme="1"/>
        <rFont val="TH SarabunPSK"/>
        <family val="2"/>
      </rPr>
      <t>ร้อยละของผู้สอบผ่านขึ้นทะเบียนและรับใบอนุญาตประกอบวิชาชีพ</t>
    </r>
  </si>
  <si>
    <t>สรุปข้อมูลแผนการจัดโครงการปีงบประมาณ 2566 หน่วยงาน...............................................</t>
  </si>
  <si>
    <t>หน่วยงาน..........................................................</t>
  </si>
  <si>
    <t>66-</t>
  </si>
  <si>
    <t>ปรับปรุงที่ดินและสิ่งก่อสร้าง</t>
  </si>
  <si>
    <t>โครงการบริหารจัดการหน่วยงานเพื่อเพิ่มประสิทธิภาพในการปฏิบัติงาน</t>
  </si>
  <si>
    <t>โครงการบริหารจัดการงานธุรการและสารบรรณ</t>
  </si>
  <si>
    <t>โครงการบริหารจัดการสำนักงานอธิการบดี</t>
  </si>
  <si>
    <t>โครงการประกันคุณภาพการศึกษาของสำนักงานอธิการบดี</t>
  </si>
  <si>
    <t>โครงการการป้องกันและระงับอัคคีภัยในมหาวิทยาลัยราชภัฏบุรีรัมย์</t>
  </si>
  <si>
    <t>กองกลาง</t>
  </si>
  <si>
    <t>1 ต.ค 65 - 31 พ.ค. 66</t>
  </si>
  <si>
    <r>
      <rPr>
        <b/>
        <sz val="12"/>
        <color theme="1"/>
        <rFont val="TH SarabunPSK"/>
        <family val="2"/>
      </rPr>
      <t>ประเด็นยุทธศาสตร์ที่ 1</t>
    </r>
    <r>
      <rPr>
        <sz val="12"/>
        <color theme="1"/>
        <rFont val="TH SarabunPSK"/>
        <family val="2"/>
      </rPr>
      <t xml:space="preserve">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  </r>
  </si>
  <si>
    <r>
      <rPr>
        <b/>
        <sz val="12"/>
        <color theme="1"/>
        <rFont val="TH SarabunPSK"/>
        <family val="2"/>
      </rPr>
      <t>ประเด็นยุทธศาสตร์ที่ 2</t>
    </r>
    <r>
      <rPr>
        <sz val="12"/>
        <color theme="1"/>
        <rFont val="TH SarabunPSK"/>
        <family val="2"/>
      </rPr>
      <t xml:space="preserve"> 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</si>
  <si>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ประเด็นยุทธศาสตร์ที่ 3</t>
    </r>
    <r>
      <rPr>
        <sz val="12"/>
        <color theme="1"/>
        <rFont val="TH SarabunPSK"/>
        <family val="2"/>
      </rPr>
      <t xml:space="preserve"> 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</si>
  <si>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t xml:space="preserve">ประเด็นยุทธศาสตร์ที่ 4  </t>
    </r>
    <r>
      <rPr>
        <sz val="12"/>
        <color theme="1"/>
        <rFont val="TH SarabunPSK"/>
        <family val="2"/>
      </rPr>
      <t>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</si>
  <si>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r>
      <t xml:space="preserve">ประเด็นยุทธศาสตร์ที่ 5 </t>
    </r>
    <r>
      <rPr>
        <sz val="12"/>
        <color theme="1"/>
        <rFont val="TH SarabunPSK"/>
        <family val="2"/>
      </rPr>
      <t>ส่งเสริม สืบสานและต่อยอดโครงการอันเนื่องมาจากพระราชดำริตามหลักปรัชญาของเศรษฐกิจพอเพียงสู่การพัฒนาชุมชนท้องถิ่นให้เกิดความเข้มแข็งและยั่งยืน</t>
    </r>
  </si>
  <si>
    <r>
      <t xml:space="preserve">ประเด็นยุทธศาสตร์ที่ 6  </t>
    </r>
    <r>
      <rPr>
        <sz val="12"/>
        <color theme="1"/>
        <rFont val="TH SarabunPSK"/>
        <family val="2"/>
      </rPr>
      <t>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</si>
  <si>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r>
      <t xml:space="preserve">ประเด็นยุทธศาสตร์ที่ 7 </t>
    </r>
    <r>
      <rPr>
        <sz val="12"/>
        <color theme="1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  </r>
  </si>
  <si>
    <r>
      <t xml:space="preserve">ประเด็นยุทธศาสตร์ที่ 8 </t>
    </r>
    <r>
      <rPr>
        <sz val="12"/>
        <color theme="1"/>
        <rFont val="TH SarabunPSK"/>
        <family val="2"/>
      </rPr>
      <t xml:space="preserve">พัฒนาระบบบริหารทรัพยากรมนุษย์ และมุ่งเน้นการพัฒนากำลังคนให้มีสมรรถนะขั้นสูงอย่างมีคุณภาพตรงตามแผนพัฒนาประเทศและเป็นที่ยอมรับสามารถแข่งขันได้ใน
ระดับสากล </t>
    </r>
  </si>
  <si>
    <t>โครงการประชุมเพื่อการจัดการศึกษาและดำเนินงานของมหาวิทยาลัย</t>
  </si>
  <si>
    <t>กองประชุมและพิธีการ</t>
  </si>
  <si>
    <t>โครงการบริหารจัดการกองประชุมและพิธีการ</t>
  </si>
  <si>
    <t>งานรัฐพิธีและงานวันสำคัญของขาติ</t>
  </si>
  <si>
    <t>ต.ค.65 - ก.ย.66</t>
  </si>
  <si>
    <t>โครงการซ่อมบำรุงอุปกรณ์การใช้งานของกองอาคารสถานที่และบริการ</t>
  </si>
  <si>
    <t>กองอาคารฯ</t>
  </si>
  <si>
    <r>
      <t xml:space="preserve">ประเด็นยุทธศาสตร์ที่ 9 </t>
    </r>
    <r>
      <rPr>
        <sz val="12"/>
        <color theme="1"/>
        <rFont val="TH SarabunPSK"/>
        <family val="2"/>
      </rPr>
      <t>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ณชน</t>
    </r>
  </si>
  <si>
    <r>
      <t xml:space="preserve">ประเด็นยุทธศาสตร์ที่ 8 </t>
    </r>
    <r>
      <rPr>
        <sz val="12"/>
        <color theme="1"/>
        <rFont val="TH SarabunPSK"/>
        <family val="2"/>
      </rPr>
      <t xml:space="preserve">พัฒนาระบบบริหารทรัพยากรมนุษย์ และมุ่งเน้นการพัฒนากำลังคนให้มีสมรรถนะ ขั้นสูงอย่างมีคุณภาพตรงตามแผนพัฒนาประเทศและเป็นที่ยอมรับสามารถแข่งขันได้ในระดับสากล </t>
    </r>
  </si>
  <si>
    <t xml:space="preserve">การพัฒนาบุคลากรเพื่อเพิ่มประสิทธิภาพในการปฏิบัติงาน </t>
  </si>
  <si>
    <t>งานออกแบบฯ</t>
  </si>
  <si>
    <t>โครงการบริหารจัดการงานออกแบบและก่อสร้าง</t>
  </si>
  <si>
    <t>ค่าตอบแทนการคุมงานก่อสร้างและค่าตอบแทนการตรวจรับพัสดุ</t>
  </si>
  <si>
    <t xml:space="preserve">ค่าตอบแทนเบี้ยประชุมคณะกรรมการตรวจรับพัสดุ </t>
  </si>
  <si>
    <t xml:space="preserve">อุดหนุนวิชาชีพวิศวกร/สถาปนิก  </t>
  </si>
  <si>
    <t>ตรวจสอบภายใน</t>
  </si>
  <si>
    <t>โครงการบริหารจัดการงานงานตรวจสอบภายใน</t>
  </si>
  <si>
    <t>โครงการบริหารจัดการสำนักมาตรฐานประกันคุณภาพการศึกษา</t>
  </si>
  <si>
    <t>ประกันฯ</t>
  </si>
  <si>
    <t>โครงการอบรมคุณธรรมและความโปร่งใสในการดำเนินงานของหน่วยงานภาครัฐ</t>
  </si>
  <si>
    <t>โครงการอบรมเชิงปฏิบัติการการจัดการความรู้เกี่ยวกับการใช้ระบบฐานข้อมูลด้านการประกันคุณภาพการศึกษา</t>
  </si>
  <si>
    <t>โครงการอบรมเชิงปฏิบัติการการจัดการความรู้เกี่ยวกับการประกันคุณภาพการศึกษา</t>
  </si>
  <si>
    <t>โครงการสำรวจภาวะการมีงานทำของบัณฑิตมหาวิทยาลัยราชภัฏบุรีรัมย์ ที่สำเร็จการศึกษาในปีการศึกษา 2564</t>
  </si>
  <si>
    <t>โครงการการเตรียมพร้อมสำหรับเป็นผู้ประเมินตามเกณฑ์ AUN - QA</t>
  </si>
  <si>
    <t>โครงการอบรมสร้างความรู้ความเข้าใจเกี่ยวกับเกณฑ์การประเมินประกันคุณภาพ โดยใช้เกณฑ์ AUN-QA</t>
  </si>
  <si>
    <t>อบรมเครือข่ายประชาสัมพันธ์ภายในมหาวิทยาลัยราชภัฏบุรีรัมย์</t>
  </si>
  <si>
    <t>ประชาสัมพันธ์</t>
  </si>
  <si>
    <t>ผลิตสารประชาสัมพันธ์ราชพฤกษ์</t>
  </si>
  <si>
    <t>ผลิตรายการวิทยุกระจายเสียงเพื่อประชาสัมพันธ์มหาวิทยาลัยราชภัฏบุรีรัมย์</t>
  </si>
  <si>
    <t>ผลิตป้ายไวนิลเพื่อประชาสัมพันธ์มหาวิทยาลัยราชภัฏบุรีรัมย์</t>
  </si>
  <si>
    <t>สื่อสานสัมพันธ์มหาวิทยาลัยราชภัฏบุรีรัมย์</t>
  </si>
  <si>
    <t>ซื้อพื้นที่สื่อเพื่อประชาสัมพันธ์บทบาทและภารกิจมหาวิทยาลัยราชภัฏบุรีรัมย์</t>
  </si>
  <si>
    <t>2 ต.ค 65 - 31 พ.ค. 66</t>
  </si>
  <si>
    <t>การบริหารจัดการที่ดีของงานประชาสัมพันธ์</t>
  </si>
  <si>
    <t>โครงการจัดซื้อน้ำมันเชื้อเพลิง</t>
  </si>
  <si>
    <t>โครงการจัดทำประกันภัยและตรวจสภาพรถ</t>
  </si>
  <si>
    <t>โครงการบริหารจัดการฝ่ายยานพาหนะ</t>
  </si>
  <si>
    <t>งานยานพาหนะ</t>
  </si>
  <si>
    <t>โครงการสนับสนุนการดำเนินงาน งานอนุรักษ์พลังงาน</t>
  </si>
  <si>
    <t>งานอนุรักษ์พลังงาน</t>
  </si>
  <si>
    <t>โครงการพัฒนาคุณภาพและมาตรฐานบุคลากรสู่การปฏิบัติงานด้านการอนุรักษ์พลังงานอย่างมืออาชีพ</t>
  </si>
  <si>
    <t>โครงการประกวดแม่บ้านประจำอาคารอนุรักษ์พลังงานดีเด่น</t>
  </si>
  <si>
    <t>โครงการประกวดผลงานของนักศึกษาด้านการอนุรักษ์พลังงาน</t>
  </si>
  <si>
    <t>โครงการปลูกจิตสำนึกด้านการอนุรักษ์พลังงานให้แก่นักศึกษา</t>
  </si>
  <si>
    <t>โครงการบริหารจัดการสำนักงานบริการวิชาการ</t>
  </si>
  <si>
    <t>สำนักงานบริการวิชาการ</t>
  </si>
  <si>
    <t xml:space="preserve">โครงการถ่ายทอดองค์ความรู้และนวัตกรรมสู่ชุมชนของศูนย์การเรียนรู้ปะคำตามหลักปรัชญาของเศรษฐกิจพอเพียง มหาวิทยาลัยราชภัฏบุรีรัมย์ </t>
  </si>
  <si>
    <t>โครงการบูรณาการศิลปะและวัฒนธรรมเพื่อเสริมสร้างสุนทรียภาพและจิตใจสำหรับนักศึกษามหาวิทยาลัยราชภัฏบุรีรัมย์</t>
  </si>
  <si>
    <t>โครงการพัฒนาระบบสารสนเทศศูนย์วัฒนธรรมอีสานใต้เพื่อเป็นแหล่งเรียนรู้อย่างยั่งยืน</t>
  </si>
  <si>
    <t>โครงการตลาดท่องเที่ยววัฒนธรรมอีสานใต้ เพิ่มมูลค่าเศรษฐกิจแก่ชุมชน</t>
  </si>
  <si>
    <t>เผยแพร่และอนุรักษ์ศิลปวัฒนธรรม เพื่อส่งเสริมความร่วมมือระหว่างวัฒนธรรมไทยและวัฒนธรรมนานาชาติ</t>
  </si>
  <si>
    <t>ไหว้ครูดนตรีไทย</t>
  </si>
  <si>
    <t>บริหารจัดการสำนักศิลปะและวัฒนธรรม</t>
  </si>
  <si>
    <t xml:space="preserve">วันราชภัฏ </t>
  </si>
  <si>
    <t>กฐินสามัคคี มหาวิทยาลัยราชภัฎบุรีรัมย์</t>
  </si>
  <si>
    <t>เวียนเทียนเนื่องในวันมาฆบูชา</t>
  </si>
  <si>
    <t>วันสงกรานต์และวันผู้สูงอายุ</t>
  </si>
  <si>
    <t>เวียนเทียนเนื่องในวันวิสาขบูชา</t>
  </si>
  <si>
    <t>เวียนเทียนเนื่องในวันอาสาฬหบูชา</t>
  </si>
  <si>
    <t>ถวายเทียนพรรษาเนื่องในวันเข้าพรรษา</t>
  </si>
  <si>
    <t>วันเฉลิมพระชนพรรษาสมเด็จพระนางเจ้าสุทิดาพัชรสุธาพิมลลักษณ พระบรมราชินี</t>
  </si>
  <si>
    <t>วันคล้ายวันสวรรคตพระบาทสมเด็จพระบรมชนกาธิเบศร มหาภูมิพลอดุลยเดชมหาราช บรมนาถบพิตร</t>
  </si>
  <si>
    <t>วันอนุรักษ์มรกดกไทย เฉลิมพระเกียรติสมเด็จพระกนิษฐา ธิราชเจ้ากรมสมเด็จพระเทพรัตนราชสุดาฯสยามบมราชกุมารี</t>
  </si>
  <si>
    <t>สำนักศิลปะฯ</t>
  </si>
  <si>
    <t>วันเฉลิมพระชนมพรรษาสมเด็จพระนางเจ้า
สิริกิต์พระบรมราชินีนาถ พระบรมราชชนนีพันปีหลวง</t>
  </si>
  <si>
    <t>สรุปข้อมูลแผนการจัดโครงการปีงบประมาณ 2566 สำนักวิทยบริการและเทคโนโลยีสารสนเทศ</t>
  </si>
  <si>
    <t>ศูนย์คอมพิวเตอร์ฯ</t>
  </si>
  <si>
    <t>โครงการผลักดันการพัฒนาเทคโนโลยีสารสนเทศสร้างความเป็นเลิศสู่สากล 
กิจกรรมที่ 1</t>
  </si>
  <si>
    <t>โครงการผลักดันการพัฒนาเทคโนโลยีสารสนเทศสร้างความเป็นเลิศสู่สากล
กิจกรรมที่ 2</t>
  </si>
  <si>
    <t>11 ต.ค. 65 - 24 มิ.ย.66</t>
  </si>
  <si>
    <t>โครงการเผยแพร่ผลงานทางวิชาการของอาจารย์ตามเกณฑ์การจัดอันดับของมหาวิทยาลัย  : การสร้างและจัดการรายวิชา BRU MOOC</t>
  </si>
  <si>
    <t>สำนักวิทยบริการฯ</t>
  </si>
  <si>
    <t>โครงการพัฒนาแหล่งเรียนรู้ห้องสมุดโรงเรียนในเขตจังหวัดบุรีรัมย์</t>
  </si>
  <si>
    <t>ศูนย์วิทยบริการ</t>
  </si>
  <si>
    <t>โครงการอบรมเชิงปฏิบัติการ การจัดการเรียนรู้โดยใช้สื่อมัลติมีเดีย MMCAI ในรูปแบบ Active Learning</t>
  </si>
  <si>
    <t>ศูนย์เทคโนโลยีการศึกษา</t>
  </si>
  <si>
    <t>โครงการจัดหาและบริการสารสนเทศอิเล็กทรอนิกส์</t>
  </si>
  <si>
    <t>1 ต.ค. 65 - 1 พ.ค. 66</t>
  </si>
  <si>
    <t>โครงการผลิตสื่อ วันวานที่พากเพียร วันเกษียณที่ภาคภูมิ</t>
  </si>
  <si>
    <t>โครงการผลักดันการพัฒนาเทคโนโลยีสารสนเทศสร้างความเป็นเลิศสู่สากล 
กิจกรรมที่ 3</t>
  </si>
  <si>
    <t>โครงการผลักดันการพัฒนาเทคโนโลยีสารสนเทศสร้างความเป็นเลิศสู่สากล 
กิจกรรมที่ 4</t>
  </si>
  <si>
    <t>โครงการผลักดันการพัฒนาเทคโนโลยีสารสนเทศสร้างความเป็นเลิศสู่สากล 
กิจกรรมที่ 5</t>
  </si>
  <si>
    <t>ประกวดเว็บไซต์มหาวิทยาลัยราชภัฏบุรีรัมย์เพื่อรองรับการจัดอันดับมหาวิทยาลัย</t>
  </si>
  <si>
    <t>โครงการพัฒนาศักยภาพทางเทคโนโลยีสารสนเทศและการสื่อสารของบุคลากรสายสนับสนุนเพื่อรองรับการจัดอันดับของมหาวิทยาลัย</t>
  </si>
  <si>
    <t>โครงการระบบการบริหารงานคุณภาพ ISO 9001 : สำนักวิทยบริการและเทคโนโลยีสารสนเทศ</t>
  </si>
  <si>
    <t>15 พ.ย.65</t>
  </si>
  <si>
    <t>โครงการพัฒนาการประกันคุณภาพสำนักวิทยบริการและเทคโนโลยีสารสนเทศ</t>
  </si>
  <si>
    <t>พัฒนาบุคลากรสำนักวิทยบริการและเทคโนโลยีสารสนเทศ มหาวิทยาลัยราชภัฏบุรีรัมย์</t>
  </si>
  <si>
    <t>โครงการจัดหาวัสดุเพื่อใช้ในการบริหารจัดการที่ดีของสำนักวิทยบริการและเทคโนโลยีสารสนเทศ</t>
  </si>
  <si>
    <t>โครงการจัดหาวัสดุใช้ในงานศูนย์เทคโนโลยีการศึกษา</t>
  </si>
  <si>
    <t>โครงการพัฒนาฐานข้อมูลระดับบัณฑิตศึกษาเพื่อการบริหารและการตัดสินใจ</t>
  </si>
  <si>
    <t>โครงการบริหารจัดการที่ดีของศูนย์คอมพิวเตอร์ฯ</t>
  </si>
  <si>
    <t>โครงการปรับปรุงสื่อนำเสนอมหาวิทยาลัย</t>
  </si>
  <si>
    <t>โครงการเพิ่มประสิทธิภาพการให้บริการและเครือข่ายที่ดี</t>
  </si>
  <si>
    <t>โครงการพัฒนาระบบการให้บริการห้องสมุดที่มีประสิทธิภาพ</t>
  </si>
  <si>
    <t>โครงการจัดหาวัสดุสำนักงานศูนย์วิทยบริการ</t>
  </si>
  <si>
    <t>1 ต.ค. 65 - 31 พ.ค. 66</t>
  </si>
  <si>
    <t>โครงการจัดหาทรัพยากรสารสนเทศสำหรับผู้ใช้บริการ</t>
  </si>
  <si>
    <t>โครงการพัฒนาอุทยานแห่งการเรียนรู้ TK Park</t>
  </si>
  <si>
    <t>โครงการห้องสมุดสีเขียว</t>
  </si>
  <si>
    <t>โครงการพัฒนาห้องเรียนรู้ 24 ชั่วโมง</t>
  </si>
  <si>
    <t>โครงการบำรุงรักษาห้องสมุดอัตโนมัติ Matrix (MA)</t>
  </si>
  <si>
    <t>โครงการส่งเสริมกิจกรรมการอ่านสะสมรางวัล</t>
  </si>
  <si>
    <t>โครงการส่งเสริมประสิทธิภาพการบริการให้นักศึกษา</t>
  </si>
  <si>
    <t>20 ก.พ. 66</t>
  </si>
  <si>
    <t>31 มี.ค. 66</t>
  </si>
  <si>
    <t>18 ธ.ค. 65</t>
  </si>
  <si>
    <t>12 - 27 มี.ค. 66</t>
  </si>
  <si>
    <t>23 เม.ย. 66</t>
  </si>
  <si>
    <t>24 - 25ก.พ. 66</t>
  </si>
  <si>
    <t>โครงการประกันคุณภาพสำนักส่งเสริมวิชาการและงานทะเบียน</t>
  </si>
  <si>
    <t>สำนักส่งเสริมฯ</t>
  </si>
  <si>
    <t>โครงการดำเนินงานและให้บริการสำนักส่งเสริมวิชาการและงานทะเบียน</t>
  </si>
  <si>
    <t>โครงการพัฒนาและปรับปรุงดำเนินงานของหลักสูตรให้มีคุณภาพและเป็นไปตามกรอบมาตรฐานผลลัพธ์การเรียนรู้และมาตรฐานวิชาชีพ</t>
  </si>
  <si>
    <t>โครงการทดสอบมาตรฐานความรู้ทักษะภาษาอังกฤษโดยใช้แบบทดสอบ BRU English Test</t>
  </si>
  <si>
    <t>โครงการพัฒนาทักษะความสามารถทางภาษาอังกฤษ สำหรับ อาจารย์ บุคลากร มหาวิทยาลัยราชภัฏบุรีรัมย์ และบุคคลภายนอก</t>
  </si>
  <si>
    <t>โครงการจัดอันดับมหาวิทยาลัย</t>
  </si>
  <si>
    <t>โครงการเครือข่ายความร่วมมือระหว่างประเทศ</t>
  </si>
  <si>
    <t>โครงการพัฒนาบุคลากรและศึกษาดูงาน (สายสนับสนุน)</t>
  </si>
  <si>
    <t>โครงการต่อวีซ่าและใบอนุญาตทำงานสำหรับอาจารย์ต่างชาติ</t>
  </si>
  <si>
    <t>โครงการประชาสัมพันธ์มหาวิทยาลัยสู่ความเป็นนานาชาติ</t>
  </si>
  <si>
    <t>โครงการบริหารจัดการสำนักงานวิเทศสัมพันธ์</t>
  </si>
  <si>
    <t>โครงการบริหารจัดการงานทะเบียนและประมวลผล</t>
  </si>
  <si>
    <t>ทะเบียนฯ</t>
  </si>
  <si>
    <t>โครงการสนับสนุนการดำเนินงานของสำนักงานสภามหาวิทยาลัย</t>
  </si>
  <si>
    <t>โครงการสนับสนุนการดำเนินงานประชุมสภามหาวิทยาลัย</t>
  </si>
  <si>
    <t>โครงการสนับสนุนการประชุมกรรมการสอบสวน</t>
  </si>
  <si>
    <t>โครงการสนับสนุนการประชุมกรรมการกฎหมาย</t>
  </si>
  <si>
    <t>โครงการจัดทำคู่มือกฎหมาย ข้อบังคับ และระเบียบต่างๆ ของมหาวิทยาลัย</t>
  </si>
  <si>
    <t>สภามหาวิทยาลัย</t>
  </si>
  <si>
    <t>โครงการสนับสนุนการดำเนินงานของกองคลังและทรัพย์สิน</t>
  </si>
  <si>
    <t>กองคลังฯ</t>
  </si>
  <si>
    <t>โครงการอบรมเชิงปฏิบัติการด้านการเงินและการคลัง</t>
  </si>
  <si>
    <t>13 พ.ค. 66</t>
  </si>
  <si>
    <t>โครงการจัดทำต้นทุนผลผลิตมหาวิทยาลัยราชภัฏบุรีรัมย์</t>
  </si>
  <si>
    <t>จัดซื้อวัสดุอุปกรณ์งานบ้านงานครัว</t>
  </si>
  <si>
    <t>ค่าซ่อมแซมและบำรุงรักษาลิฟต์</t>
  </si>
  <si>
    <t>ค่าซ่อมแซมครุภัณฑ์</t>
  </si>
  <si>
    <t>พัสดุ</t>
  </si>
  <si>
    <t>ศูนย์บูรณาการการศึกษาฯ</t>
  </si>
  <si>
    <t>โครงการบริหารสำนักงานและบริหารศูนย์บูรณาการการศึกษาเพื่อการพัฒนาที่ยั่งยืน</t>
  </si>
  <si>
    <t>อบรมแนวทางพระราชดำริเศรษฐกิจพอเพียง</t>
  </si>
  <si>
    <t>กองพัฒนานักศึกษา</t>
  </si>
  <si>
    <t>11 มี.ค. 66</t>
  </si>
  <si>
    <t>ดำเนินงาน ศูนย์ TO BE NUMBER ONE</t>
  </si>
  <si>
    <t>ดำเนินงาน ศูนย์ BRU Well-being Student Center</t>
  </si>
  <si>
    <t>ดำเนินงาน ศูนย์ DSS Center</t>
  </si>
  <si>
    <t>อบรมคุณธรรมจริยธรรมตัวแทนนักศึกษา</t>
  </si>
  <si>
    <t>I Don't Cheat (ฉันไม่โกง)</t>
  </si>
  <si>
    <t>บริหารจัดการกองพัฒนานักศึกษา การเข้าร่วมประชุมสัมมนา และงานเครือข่าย</t>
  </si>
  <si>
    <t>งานประกันคุณภาพการศึกษาตามตัวชี้วัด</t>
  </si>
  <si>
    <t>เชียร์กีฬานักวิ่งบุรีรัมย์มาราธอน</t>
  </si>
  <si>
    <t>ดำเนินงานสำนักงานองค์การบริหารนักศึกษา ภาคปกติ</t>
  </si>
  <si>
    <t>องค์การบริหารนักศึกษา ภาคปกติ</t>
  </si>
  <si>
    <t>ดำเนินงานสำนักงานสภานักศึกษา ภาคปกติ</t>
  </si>
  <si>
    <t>ค่ายราชภัฏสัมพันธ์</t>
  </si>
  <si>
    <t>ไหว้ครูนักศึกษา ภาคปกติ</t>
  </si>
  <si>
    <t>สมเด็จพระพุทธยอดฟ้ามหาราชานุสรณ์</t>
  </si>
  <si>
    <t>สืบสานประเพณีวันลอยกระทง</t>
  </si>
  <si>
    <t>อบรมเรื่อง การป้องกันปัญหายาเสพติด บุหรี่ บุหรี่ไฟฟ้า ในเยาวชน</t>
  </si>
  <si>
    <t>วันสำคัญของชาติ</t>
  </si>
  <si>
    <t>ทำดีถวายเป็นพระราชกุศล ผู้บริหารชวนทำบุญ</t>
  </si>
  <si>
    <t>BRU Music Contest</t>
  </si>
  <si>
    <t>ไหว้ครูนักศึกษา ภาค กศ.บป.</t>
  </si>
  <si>
    <t>องค์การบริหารนักศึกษา ภาคกศ.บป.</t>
  </si>
  <si>
    <t>อบรมเรื่องการปลูกจิตสำนึกนักศึกษาทุนกู้ยืม</t>
  </si>
  <si>
    <t>พัฒนาความเข้มแข็งของชมรมนักศึกษา</t>
  </si>
  <si>
    <t>ส่งเสริมความรู้ สิทธิและหน้าที่พลเมืองของนักศึกษา มหาวิทยาลัยราชภัฎบุรีรัมย์</t>
  </si>
  <si>
    <t>อนุรักษ์ปลูกป่าเฉลิมพระเกียรติฯ</t>
  </si>
  <si>
    <t>อบรมเรื่อง เสริมทักษะชีวิตด้านเพศศึกษาและการท้องก่อนวัยอันควร</t>
  </si>
  <si>
    <t>ส่งเสริมการดำเนินงานกิจกรรมนักศึกษาวิชาทหาร</t>
  </si>
  <si>
    <t>ปฐมนิเทศนักศึกษาใหม่ภาค กศ.บป.</t>
  </si>
  <si>
    <t>ปัจฉิมนิเทศนักศึกษาและตลาดนัดแรงงาน</t>
  </si>
  <si>
    <t>เลือกตั้งองค์การบริหารนักศึกษา ภาคปกติ</t>
  </si>
  <si>
    <t>ส่งเสริมประชาธิปไตยในนักศึกษาภาค กศ.บป.</t>
  </si>
  <si>
    <t>7 ต.ค. 65</t>
  </si>
  <si>
    <t>28 ต.ค. 65</t>
  </si>
  <si>
    <t>20 ม.ค. 66</t>
  </si>
  <si>
    <t>14 - 15 ม.ค. 66</t>
  </si>
  <si>
    <t>27 ม.ค. 66</t>
  </si>
  <si>
    <t>1 - 31 ก.ค. 66</t>
  </si>
  <si>
    <t>3 มี.ค. 66</t>
  </si>
  <si>
    <t>8 เม.ย. 66</t>
  </si>
  <si>
    <t xml:space="preserve">นโยบายที่ 6 การพัฒนาระบบสารสนเทศเพื่อส่งเสริมความก้าวหน้าทางด้านวิทยาการและ
การเรียนรู้ตลอดชีวิต 
</t>
  </si>
  <si>
    <t>โครงการเพิ่มศักยภาพเพื่อการแข่งขัน</t>
  </si>
  <si>
    <t>ฝ่ายวิชาการฯ</t>
  </si>
  <si>
    <t>โครงการปรับปรุงพัฒนาหลักสูตร และการทวนสอบหลักสูตร</t>
  </si>
  <si>
    <t>โครงการบริหารจัดการสำนักงาน</t>
  </si>
  <si>
    <t>โครงการประชุมกรรมการวิชาการ</t>
  </si>
  <si>
    <t>โครงการประชุมสภาวิชาการ</t>
  </si>
  <si>
    <t>โครงการบริหารจัดการกองนโยบายและแผน</t>
  </si>
  <si>
    <t>กองนโยบายฯ</t>
  </si>
  <si>
    <t>โครงการทบทวนและจัดทำแผนยุทธศาสตร์ ประจำปี</t>
  </si>
  <si>
    <t>17 - 18 ธ.ค. 65</t>
  </si>
  <si>
    <t>โครงการจัดการคุณภาพและมาตรฐานการวิจัย</t>
  </si>
  <si>
    <t>โครงการส่งเสริมการตีพิมพ์แผยแพร่ผลงานและการใช้ประโยชน์จากงานวิจัย</t>
  </si>
  <si>
    <t>โครงการบริหารจัดการสถาบันวิจัยและพัฒนา</t>
  </si>
  <si>
    <t>สถาบันวิจัยฯ</t>
  </si>
  <si>
    <t>สรุปข้อมูลแผนการจัดโครงการปีงบประมาณ 2566 คณะครุศาสตร์</t>
  </si>
  <si>
    <t>โครงการการพัฒนาหลักสูตรครุศาสตรบัณฑิตฐานสมรรถนะ</t>
  </si>
  <si>
    <t>1 พ.ย. 65 – 31 พ.ค. 66</t>
  </si>
  <si>
    <t>โครงการเตรียมความพร้อมขอใบประกอบวิชาชีพครูสำหรับนักศึกษาคณะครุศาสตร์</t>
  </si>
  <si>
    <t xml:space="preserve">โครงการทวนสอบและปรับปรุงรายวิชา     กลุ่มวิชาพื้นฐานการศึกษา                            </t>
  </si>
  <si>
    <t>กลุ่มวิชาพื้นฐานการศึกษา</t>
  </si>
  <si>
    <t>7 เม.ย. 66</t>
  </si>
  <si>
    <t>โครงการทวนสอบผลสัมฤทธิ์ของนักศึกษาและพัฒนาหลักสูตรครุศาสตรบัณฑิต  สาขาวิชาฟิสิกส์</t>
  </si>
  <si>
    <t xml:space="preserve">สาขาวิชาฟิสิกส์  </t>
  </si>
  <si>
    <t>30 มี.ค. 66</t>
  </si>
  <si>
    <t>โครงการทวนสอบผลสัมฤทธิ์ทางการเรียนของนักศึกษาสาขาวิชาภาษาไทย</t>
  </si>
  <si>
    <t>สาขาวิชาภาษาไทย</t>
  </si>
  <si>
    <t>20 พ.ค. 66</t>
  </si>
  <si>
    <t>โครงการทวนสอบผลสัมฤทธิ์นักศึกษา หลักสูตรครุศาสตรบัณฑิต สาขาวิชาพลศึกษา</t>
  </si>
  <si>
    <t>สาขาวิชาพลศึกษา</t>
  </si>
  <si>
    <t>1 ก.พ.  - 30 เม.ย. 66</t>
  </si>
  <si>
    <t>โครงการทวนสอบผลสัมฤทธิ์นักศึกษาหลักสูตรครุศาสตรบัณฑิต สาขาวิชาเทคโนโลยีการศึกษาและคอมพิวเตอร์ศึกษา</t>
  </si>
  <si>
    <t>สาขาวิชาเทคโนโลยีและนวัตกรรมการศึกษา</t>
  </si>
  <si>
    <t>โครงการติดตามการดำเนินการปรับปรุงหลักสูตรครุศาสตรบัณฑิต สาขาวิชาภาษาอังกฤษ</t>
  </si>
  <si>
    <t>สาขาวิชาภาษาอังกฤษ</t>
  </si>
  <si>
    <t>1 - 31 พ.ค. 66</t>
  </si>
  <si>
    <t>โครงการพัฒนาหลักสูตร ค.ม. และปร.ด. การบริหารการศึกษา</t>
  </si>
  <si>
    <t>หลักสูตรบริหารการศึกษา ป.โท และ ป.เอก</t>
  </si>
  <si>
    <t>โครงการทวนสอบรายวิชา</t>
  </si>
  <si>
    <t>สาขาวิชาหลักสูตรและการจัดการเรียนรู้</t>
  </si>
  <si>
    <t>โครงการพัฒนาทักษะด้านภาษาอังกฤษและคอมพิวเตอร์สำหรับนักศึกษามหาบัณฑิต  ประจำปีการศึกษา 256๕ (วิจัยและประเมินผลการศึกษา)</t>
  </si>
  <si>
    <t>หลักสูตรวิจัยและประเมินผลการศึกษา(ปริญญาโท)</t>
  </si>
  <si>
    <t>15 ต.ค.- 30 พ.ย. 65</t>
  </si>
  <si>
    <t>โครงการนำเสนอหัวข้อวิทยานิพนธ์ สำหรับนักศึกษาหลักสูตรครุศาสตรมหาบัณฑิตปีการศึกษา 2565 สาขาวิชาวิจัยและประเมินผลการศึกษา</t>
  </si>
  <si>
    <t>1 - 28 ก.พ. 66</t>
  </si>
  <si>
    <t>โครงการพัฒนาคุณลักษณะความเป็นผู้นำทางการบริหารการศึกษา</t>
  </si>
  <si>
    <t>หลักสูตรบริหารการศึกษา ป.โท  และ  เอก</t>
  </si>
  <si>
    <t>24 ธ.ค. 65 - 28 เม.ย. 66</t>
  </si>
  <si>
    <t>โครงการปฏิบัติการวิชาชีพบริหารสถานศึกษา / บริหารการศึกษา</t>
  </si>
  <si>
    <t>หลักสูตรบริหารการศึกษา ป.โท  และ ป. เอก</t>
  </si>
  <si>
    <t>18 มิ.ย.66 - 31 ส.ค. 66</t>
  </si>
  <si>
    <t xml:space="preserve">โครงการสัมมนาทางดนตรีศึกษาระดับบัณฑิตศึกษา หลักสูตรครุศาสตรบัณฑิต สาขาวิชาดนตรีศึกษา </t>
  </si>
  <si>
    <t>หลักสูตรครุศาสตร มหาบัณฑิต สาขาวิชาดนตรีศึกษา</t>
  </si>
  <si>
    <t>28 ธ.ค. 65</t>
  </si>
  <si>
    <t xml:space="preserve">โครงการเตรียมความพร้อมความเป็นครูดนตรีของนักศึกษาระดับบัณฑิตศึกษา หลักสูตรครุศาสตรมหาบัณฑิต สาขาวิชาดนตรีศึกษา </t>
  </si>
  <si>
    <t>โครงการสัมมนาและประชุมวิชาการทางดนตรีศึกษา หลักสูตรปรัชญาดุษฎีบัณฑิต สาขาวิชาดนตรีศึกษา</t>
  </si>
  <si>
    <t>หลักสูตรปรัชญาดุษฎีบัณฑิต สาขาวิชาดนตรีศึกษา</t>
  </si>
  <si>
    <t>โครงการพัฒนาทักษะในศตวรรษที่ 21 ระดับบัณฑิตศึกษา</t>
  </si>
  <si>
    <t>29 ธ.ค. 65</t>
  </si>
  <si>
    <t>โครงการครูเก่ง ครูดี ครูมีจิตอาสา</t>
  </si>
  <si>
    <t>8 - 10 ต.ค.65</t>
  </si>
  <si>
    <t>โครงการพัฒนานักศึกษาตามอัตลักษณ์และค่านิยมขององค์กร</t>
  </si>
  <si>
    <t>ฝ่ายพัฒนานักศึกษาและวิชาชีพครู ฯ</t>
  </si>
  <si>
    <t>เม.ย. -  พ.ค. 66</t>
  </si>
  <si>
    <t>โครงการนิเทศการสอนและติดตามผลการฝึกประสบการณ์วิชาชีพครูในสถานศึกษา ระดับบัณฑิตศึกษา</t>
  </si>
  <si>
    <t>บัณฑิตศึกษา คณะครุศาสตร์</t>
  </si>
  <si>
    <t>โครงการนิเทศการสอนและติดตามผลการฝึกประสบการณ์วิชาชีพครูในสถานศึกษา</t>
  </si>
  <si>
    <t>โครงการพัฒนา Soft Skill สำหรับนักศึกษาครูให้มีคุณลักษณะที่พึงประสงค์มุ่งสู่คุณลักษณะบัณฑิตในศตวรรษที่ 21</t>
  </si>
  <si>
    <t>เม.ย. -  มิ.ย. 66</t>
  </si>
  <si>
    <t>โครงการสร้างภาวะผู้นำและจิตอาสาสำหรับอาจารย์ บุคลากร และนักศึกษาครูคณะครุศาสตร์</t>
  </si>
  <si>
    <t xml:space="preserve">ม.ค. -  มี.ค. 66  </t>
  </si>
  <si>
    <t>โครงการพัฒนาผู้นำนักศึกษาและประกันคุณภาพการศึกษา</t>
  </si>
  <si>
    <t>เม.ย. - พ.ค. 66</t>
  </si>
  <si>
    <t>โครงการพัฒนาเทคนิคการจัดการเรียนรู้ ด้วยรูปแบบ TPCK</t>
  </si>
  <si>
    <t>กลุ่มวิชาหลักสูตรและการสอน</t>
  </si>
  <si>
    <t>17 มิ.ย. 66</t>
  </si>
  <si>
    <t>โครงการส่งเสริมประสิทธิภาพการเรียนการสอน กลุ่มวิชาหลักสูตรและการสอน</t>
  </si>
  <si>
    <t>1 ต.ค. - 31 มี.ค. 66</t>
  </si>
  <si>
    <t>โครงการพัฒนาสมรรถนะคุณธรรมจริยธรรมและจรรยาบรรณวิชาชีพครู</t>
  </si>
  <si>
    <t>17 - 18 มิ.ย. 66</t>
  </si>
  <si>
    <t>โครงการพัฒนาสมรรถนะวิชาชีพครูสำหรับนักศึกษาชั้นปีที่ 2 คณะครุศาสตร์</t>
  </si>
  <si>
    <t>กลุ่มวิชาจิตวิทยาและการแนะแนว</t>
  </si>
  <si>
    <t>17 - 18 มิ.ย.66</t>
  </si>
  <si>
    <t>โครงการเสริมสร้างสมรรถนะการจัดการเรียนรู้แบบ Active Learning</t>
  </si>
  <si>
    <t>สาขาวิชาคณิตศาสตร์</t>
  </si>
  <si>
    <t>1 พ.ย. - 1 ธ.ค. 65</t>
  </si>
  <si>
    <t>โครงกาส่งเสริมความเป็นครูคณิตศาสตร์ศตวรรษที่ 21 ด้านภาษาอังกฤษ</t>
  </si>
  <si>
    <t>1 – 24  มี.ค. 66</t>
  </si>
  <si>
    <t>โครงกาปรับความรู้พื้นฐานความเป็นครูคณิตศาสตร์ที่ 21 ด้านความรู้</t>
  </si>
  <si>
    <t>8 – 29 พ.ค. 66</t>
  </si>
  <si>
    <t>โครงกาส่งเสริมความเป็นครูคณิตศาสตร์ศตวรรษที่ ที่ 21 ด้านจริยธรรม</t>
  </si>
  <si>
    <t>4 – 9 ม.ค. 66</t>
  </si>
  <si>
    <t>โครงกาส่งเสริมความเป็นครูคณิตศาสตร์ศตวรรษที่ ที่ 21 ด้านทักษะ</t>
  </si>
  <si>
    <t xml:space="preserve">1 – 21 พ.ย. 65 </t>
  </si>
  <si>
    <t>โครงกาส่งเสริมความเป็นครูคณิตศาสตร์ศตวรรษที่ 21 โดยใช้แนวทาง STEAM EDUCATION</t>
  </si>
  <si>
    <t>13 – 17 มี.ค. 66</t>
  </si>
  <si>
    <t>โครงการุ่นพี่แนะแนวการสอบบรรจุครูผู้ช่วยวิชาเอกคณิตศาสตร์</t>
  </si>
  <si>
    <t>1 ธ.ค. 65 – 13 ม.ค. 66</t>
  </si>
  <si>
    <t>โครงการเตรียมความพร้อมด้านทักษะครูวิทยาศาสตร์สำหรับนักศึกษา สาขาวิชาวิทยาศาสตร์ทั่วไป</t>
  </si>
  <si>
    <t xml:space="preserve">สาขาวิชาวิทยาศาสตร์ทั่วไป </t>
  </si>
  <si>
    <t>19 - 20 พ.ย. 65</t>
  </si>
  <si>
    <t xml:space="preserve">โครงการพัฒนานักศึกษาสู่ความเป็นเลิศด้านการจัดการเรียนรู้ตามแนวทางสะเต็มศึกษา </t>
  </si>
  <si>
    <t>14 - 15 ม.ค.  66</t>
  </si>
  <si>
    <t xml:space="preserve">โครงการเสริมประสิทธิภาพห้องปฏิบัติการวิทยาศาสตร์ทั่วไปเพื่อการจัดการเรียนรู้ </t>
  </si>
  <si>
    <t>15 พ.ย. -31 ธ.ค. 65</t>
  </si>
  <si>
    <t>โครงการสร้างจิตอาสาบำเพ็ญสาธารณประโยชน์และรักษาสิ่งแวดล้อม</t>
  </si>
  <si>
    <t>1 – 26 ธ.ค. 65</t>
  </si>
  <si>
    <t>โครงการการพัฒนานักศึกษาสาขาวิชาฟิสิกส์ ให้สอดคล้องกับหลักสูตรฐานสมรรถนะ</t>
  </si>
  <si>
    <t>โครงการพัฒนานักศึกษาสาขาวิชาภาษาอังกฤษให้มีคุณลักษณะที่พึงประสงค์ตามกรอบ TQF</t>
  </si>
  <si>
    <t>โครงการเตรียมความพร้อมนักศึกษาสาขาวิชาภาษาอังกฤษ ชั้นปีที่ 4 ก่อนออกฝึกประสบการณ์วิชาชีพในสถานศึกษา</t>
  </si>
  <si>
    <t>1 ต.ค. 65 - 31 มี.ค. 66</t>
  </si>
  <si>
    <t>โครงการอบรมเตรียมความพร้อมของนักศึกษาสาขาวิชาภาษาอังกฤษ ชั้นปี่ที่ 1</t>
  </si>
  <si>
    <t xml:space="preserve"> 1 เม.ย. - 31 พ.ค. 66</t>
  </si>
  <si>
    <t xml:space="preserve">โครงการพัฒนาสมรรถนะนักศึกษาครูปฐมวัยด้านการจัดประสบการณ์การเรียนรู้โดยประยุกต์ใช้สื่อเทคโนโลยีสารสนเทศ      </t>
  </si>
  <si>
    <t>สาขาวิชาการศึกษาปฐมวัย</t>
  </si>
  <si>
    <t>28 - 29  ม.ค. 66</t>
  </si>
  <si>
    <t>โครงการพัฒนาภาวะผู้นำนักศึกษาสาขาวิชาสังคมศึกษา</t>
  </si>
  <si>
    <t>สาขาวิชาสังคมศึกษา</t>
  </si>
  <si>
    <t>1 ธ.ค. 65</t>
  </si>
  <si>
    <t>โครงการสัมมนาสานสัมพันธ์น้องพี่สาขาวิชาสังคมศึกษา</t>
  </si>
  <si>
    <t>10 พ.ค. 66</t>
  </si>
  <si>
    <t>โครงการสัมมนาวิชาการและการเตรียมความพร้อมเข้าสู่วิชาชีพครูสังคมศึกษา</t>
  </si>
  <si>
    <t>6 ม.ค. 66</t>
  </si>
  <si>
    <t>โครงการปฐมนิเทศและเตรียมความพร้อมนักศึกษาวิชาสังคมศึกษา</t>
  </si>
  <si>
    <t>1 พ.ค. 66</t>
  </si>
  <si>
    <t>โครงการพัฒนาบุคลิกภาพและวิถีทัศน์ความเป็นครูยุคใหม่</t>
  </si>
  <si>
    <t>โครงการอบรมคุณธรมจริยธรรมนักศึกษาสาขาวิชาสังคมศึกษา</t>
  </si>
  <si>
    <t>15 พ.ย. 65</t>
  </si>
  <si>
    <t>โครงการพัฒนาศักยภาพนักศึกษาสาขาวิชาพลศึกษาด้านภาษาอังกฤษ</t>
  </si>
  <si>
    <t>20 ม.ค. - 5 เม.ย. 66</t>
  </si>
  <si>
    <t>โครงการปฐมนิเทศและเตรียมความพร้อมนักศึกษาใหม่สาขาวิชาพลศึกษา</t>
  </si>
  <si>
    <t xml:space="preserve">13 - 14 พ.ค. 66  </t>
  </si>
  <si>
    <t xml:space="preserve">โครงการอบรมปรับพื้นฐานเตรียมความพร้อมก่อนเรียนของนักศึกษาสาขาวิชาเทคโนโลยีและนวัตกรรมการศึกษาชั้นปีที่ 1  </t>
  </si>
  <si>
    <t>22 พ.ค. 66</t>
  </si>
  <si>
    <t>โครงการพัฒนานักศึกษาสาขาวิชาเทคโนโลยีและนวัตกรรมการศึกษาตามกรอบมาตรฐาน TQF (กิจกรรมย่อย 6 กิจกรรม)</t>
  </si>
  <si>
    <t>1 พ.ย. 65  -20 ก.ค. 66</t>
  </si>
  <si>
    <t xml:space="preserve">โครงการพัฒนาศักยภาพนักศึกษาสาขาวิชาเทคโนโลยีและนวัตกรรมการศึกษาและเสริมสร้างทักษะการเรียนรู้ในศตวรรษที่ 21 สู่ไทยแลนด์ 4.0  </t>
  </si>
  <si>
    <t>26 ก.พ. 66</t>
  </si>
  <si>
    <t xml:space="preserve">โครงการสนับสนุนนักศึกษาส่งผลงานเข้าประกวด  </t>
  </si>
  <si>
    <t>1 พ.ย. 65 -30 มิ.ย.66</t>
  </si>
  <si>
    <t xml:space="preserve">โครงการศึกษาดูงานนอกสถานที่  </t>
  </si>
  <si>
    <t>27 พ.ย. 65</t>
  </si>
  <si>
    <t xml:space="preserve">โครงการพัฒนาสมรรถนะด้านภาษาและดิจิทัล สำหรับนักศึกษาสาขาวิชาเทคโนโลยีและนวัตกรรมการศึกษา  </t>
  </si>
  <si>
    <t>7 -  8 ม.ค. 66</t>
  </si>
  <si>
    <t>โครงการพัฒนานักศึกษาให้มีคุณลักษณะที่พึงประสงค์ด้านเทคโนโลยีเพื่อมทุ่งสู่คุณลักษณะบัณฑิตในศตวรรษที่ 21</t>
  </si>
  <si>
    <t>1 ต.ค. 65 - 28 ก.พ. 66</t>
  </si>
  <si>
    <t xml:space="preserve">โครงการพัฒนานักศึกษาสาขาวิชาศิลปศึกษา   </t>
  </si>
  <si>
    <t>สาขาวิชาศิลปศึกษา</t>
  </si>
  <si>
    <t>10 - 28 ก.พ. 66</t>
  </si>
  <si>
    <t>โครงการทดสอบทักษะทางดนตรี</t>
  </si>
  <si>
    <t>สาขาวิชาดนตรีศึกษา</t>
  </si>
  <si>
    <t>13 - 17 ก.พ. 66</t>
  </si>
  <si>
    <t>โครงการพัฒนาทักษะทฤษฎีและปฏิบัติดนตรี</t>
  </si>
  <si>
    <t xml:space="preserve">โครงการนำเสนอผลงานนักศึกษาสาขาวิชาดนตรีศึกษา </t>
  </si>
  <si>
    <t>21 - 22 ก.พ. 66</t>
  </si>
  <si>
    <t>โครงการพลศึกษาจิตอาสาพัฒนาโรงเรียนและชุมชน</t>
  </si>
  <si>
    <t>1  ม.ค. - 31 มี.ค. 66</t>
  </si>
  <si>
    <t>โครงการเตรียมความพร้อมเข้าสู่การเป็นครูปฐมวัยมืออาชีพ</t>
  </si>
  <si>
    <t>4 มี.ค. 66</t>
  </si>
  <si>
    <t>โครงการพลวัตภาษาไทยในศตวรรษที่ 21</t>
  </si>
  <si>
    <t>14 -15 ม.ค.66</t>
  </si>
  <si>
    <t>โครงการอ่านคิด พินิจวรรณกรรม</t>
  </si>
  <si>
    <t>24 ม.ค. - 25 มิ.ย.66</t>
  </si>
  <si>
    <t>โครงการจุลสารฦๅไทย</t>
  </si>
  <si>
    <t>1 ม.ค. - 31 มี.ค. 66</t>
  </si>
  <si>
    <t>โครงการอบรมเชิงปฏิบัติการด้านคีตวรรณกรรมสำหรับนักศึกษาสาขาวิชาภาษาไทย</t>
  </si>
  <si>
    <t>9 ต.ค. 65</t>
  </si>
  <si>
    <t>โครงการฝึกอบรมนักศึกษาครู เพื่อส่งเสริมคุณภาพบัณฑิตให้มีสมรรถนะด้านการวัดผลและวิจัย</t>
  </si>
  <si>
    <t>กลุ่มทดสอบและวิจัยการศึกษา</t>
  </si>
  <si>
    <t>28 ม.ค. 66</t>
  </si>
  <si>
    <t>โครงการสัมมนาทางคณิตศาสตร์ศึกษา</t>
  </si>
  <si>
    <t>1 ต.ค. 65 – 28 ก.พ. 66</t>
  </si>
  <si>
    <t>โครงการการพัฒนากระบวนการจัดการเรียนรู้ของนักศึกษา สาขาวิชาฟิสิกส์  ในศตวรรษที่ 21</t>
  </si>
  <si>
    <t xml:space="preserve">โครงการศึกษาดูงาน/อบรมสัมมนาด้านการศึกษาปฐมวัยเพื่อพัฒนาสมรรถนะนักศึกษาครูปฐมวัยสำหรับนักศึกษาสาขาวิชาการศึกษาปฐมวัยชั้นปีที่ 3-4    </t>
  </si>
  <si>
    <t>27 - 29 
พ.ย. 65,
8 - 9  ธ.ค. 65</t>
  </si>
  <si>
    <t>โครงการพัฒนาศักยภาพนักศึกษาสาขาวิชานาฏศิลป์ด้านภาษาอังกฤษและเทคโนโลยี</t>
  </si>
  <si>
    <t>สาขาวิชานาฏศิลป์</t>
  </si>
  <si>
    <t>ม.ค. -  มี.ค. 66</t>
  </si>
  <si>
    <t>โครงการพัฒนาองค์ความรู้ด้านนาฏศิลป์</t>
  </si>
  <si>
    <t>พ.ย. – ธ.ค. 65</t>
  </si>
  <si>
    <t>โครงการสัมมนาเพื่อเพิ่มประสิทธิภาพในการทำวิจัยสาขาเทคโนโลยีการศึกษาและคอมพิวเตอร์ศึกษา</t>
  </si>
  <si>
    <t>สาขาเทคโนโลยีการศึกษาและคอมพิวเตอร์ศึกษา (ปริญญาโท)</t>
  </si>
  <si>
    <t>19 พ.ย. 65</t>
  </si>
  <si>
    <t>โครงการพัฒนานวัตกรรมการศึกษาในศตวรรษที่12 Active Learning and CONSTRUCTIVISM</t>
  </si>
  <si>
    <t>11 ธ.ค. 65 - 1 ก.พ. 66</t>
  </si>
  <si>
    <t>โครงการเตรียมความพร้อมทางการเรียนของนักศึกษาสาขาวิชาภาษาไทย</t>
  </si>
  <si>
    <t>โครงการเตรียมความพร้อมนักศึกษาใหม่ สาขาวิชานาฏศิลป์</t>
  </si>
  <si>
    <t>21 – 23 พ.ค. 66</t>
  </si>
  <si>
    <t>โครงการเตรียมความพร้อมเข้าสู่วิชาชีพครูสำหรับนักศึกษาครูนาฏศิลป์</t>
  </si>
  <si>
    <t>ก.พ. 66 -  มี.ค. 66</t>
  </si>
  <si>
    <t>โครงการปรับพื้นฐานนักศึกษาใหม่</t>
  </si>
  <si>
    <t>11 - 26 พ.ค. 66</t>
  </si>
  <si>
    <t xml:space="preserve">โครงการเตรียมความพร้อมและปรับพื้นฐานทางการเรียนนักศึกษาสาขาวิชาการศึกษาปฐมวัย ชั้นปีที่ 1 </t>
  </si>
  <si>
    <t>24 - 25  พ.ค. 66</t>
  </si>
  <si>
    <t>โครงการพัฒนาความสามารถในการเขียนบทความวิจัย และงานวิจัยภาษาอังกฤษ</t>
  </si>
  <si>
    <t>สาขาวิชาการสอนภาษาอังกฤษ</t>
  </si>
  <si>
    <t>6 ม.ค.  – 7 ก.พ. 66</t>
  </si>
  <si>
    <t>โครงการการอบรมเชิงปฏิบัติการ เรื่อง การเลือกใช้สถิติสำหรับการวิจัยทางด้านการสอนภาษาอังกฤษ</t>
  </si>
  <si>
    <t xml:space="preserve">8 ม.ค. - 15 พ.ค. 66 </t>
  </si>
  <si>
    <t xml:space="preserve">โครงการปรับพื้นฐานนักศึกษา </t>
  </si>
  <si>
    <t>8 - 10 ต.ค. 65</t>
  </si>
  <si>
    <t>-</t>
  </si>
  <si>
    <t>โครงการศึกษาดูงาน</t>
  </si>
  <si>
    <t>ม.ค. - ก.พ. 66</t>
  </si>
  <si>
    <t>โครงการการพัฒนาห้องปฏิบัติการฟิสิกส์ เพื่องานวิจัยและบริการวิชาการ</t>
  </si>
  <si>
    <t>โครงการพัฒนาศักยภาพอาจารย์เพื่อขอรับทุนวิจัยสาขาวิชาวิจัยและประเมินผลการศึกษา</t>
  </si>
  <si>
    <t>1 ม.ค. - 30 มี.ค. 66</t>
  </si>
  <si>
    <t>โครงการเพิ่มประสิทธิภาพด้านการวิจัยสำหรับนักศึกษา สาขาวิชาหลักสูตรและการจัดการเรียนรู้</t>
  </si>
  <si>
    <t>8 ธ.ค. 65
29 ม.ค. 66 
15 พ.ค. 66</t>
  </si>
  <si>
    <t>โครงการส่งเสริม สนับสนุนการจัดทำและเผยแพร่ผลงานวิจัยของอาจารย์และนักศึกษาคณะครุศาสตร์</t>
  </si>
  <si>
    <t>ฝ่ายวิจัย บริการวิชาการ ฯ</t>
  </si>
  <si>
    <t>พ.ย. 65  - เม.ย. 66</t>
  </si>
  <si>
    <t>โครงการพัฒนางานวิจัย ปร.ด. และ ค.ม.การบริหารการศึกษา</t>
  </si>
  <si>
    <t>1 - 30 เม.ย.66</t>
  </si>
  <si>
    <t>โครงการเพิ่มประสิทธิภาพการวิจัย สำหรับนักศึกษาระดับบัณฑิตศึกษา หลักสูตรครุศาสตรมหาบัณฑิต สาขาวิชาดนตรีศึกษา</t>
  </si>
  <si>
    <t>18 - 19 มี.ค. 66</t>
  </si>
  <si>
    <t>โครงการพัฒนาทักษะการเขียนบทความวิจัย สำหรับนักศึกษาระดับบัณฑิตศึกษา หลักสูตรครุศาสตรมหาบัณฑิต สาขาวิชาดนตรีศึกษา</t>
  </si>
  <si>
    <t>5 พ.ย. 65</t>
  </si>
  <si>
    <t>โครงการเพิ่มประสิทธิภาพด้านการวิจัย สำหรับนักศึกษาระดับบัณฑิตศึกษา หลักสูตรปรัชญาดุษฎีบัณฑิต สาขาวิชาดนตรีศึกษา</t>
  </si>
  <si>
    <t>20 ธ.ค. 65 - 18 มี.ค. 66</t>
  </si>
  <si>
    <t>โครงการจัดทำวารสารครุศาสตร์</t>
  </si>
  <si>
    <t>โครงการทุนอุดหนุนงานวิจัย</t>
  </si>
  <si>
    <t>พ.ย. 65 - ก.ค. 66</t>
  </si>
  <si>
    <t>โครงการทุนอุดหนุนงานวิจัย  ระดับบัณฑิตศึกษา</t>
  </si>
  <si>
    <t>โครงกาอบรมเชิงปฏิบัติการเกี่ยวกับการสืบค้นข้อมูลเพื่อใช้ในการเขียนบทความวิจัยทางคณิตศาสตร์ศึกษา</t>
  </si>
  <si>
    <t>โครงการเสริมศักยภาพการจัดการเรียนรู้และการวิจัยของบุคลากรสาขาวิชาคณิตศาสตร์</t>
  </si>
  <si>
    <t>โครงการพัฒนาศักยภาพทางวิชาการและงานวิจัยสำหรับคณาจารย์สาขาวิชาพลศึกษา</t>
  </si>
  <si>
    <t>11 - 12 มี.ค. 66</t>
  </si>
  <si>
    <t>โครงการพัฒนาศักยภาพและส่งเสริมการเผยแพร่งานวิจัยสำหรับอาจารย์ หลักสูตรปรัชญาดุษฎีบัณฑิต สาขาวิชาดนตรีศึกษา</t>
  </si>
  <si>
    <t>22 - 23 เม.ย. 66</t>
  </si>
  <si>
    <t>โครงการพัฒนาทักษะการเขียนเผยแพร่บทความวิจัย สำหรับนักศึกษาหลักสูตรปรัชญาดุษฎีบัณฑิต สาขาวิชาดนตรีศึกษา</t>
  </si>
  <si>
    <t>22 - 23 เม.ย.66</t>
  </si>
  <si>
    <t>โครงการเพิ่มประสิทธิภาพด้านการวิจัยสำหรับนักศึกษาหลักสูตรครุศาสตรมหาบัณฑิต  ปีการศึกษา 2565 สาขาวิชาวิจัยและประเมินผลการศึกษา</t>
  </si>
  <si>
    <t>15 ต.ค. - 30 พ.ย. 65</t>
  </si>
  <si>
    <t>โครงการยกระดับคุณภาพการศึกษาโรงเรียนขนาดเล็ก</t>
  </si>
  <si>
    <t>ม.ค. -  ก.พ. 66</t>
  </si>
  <si>
    <t>โครงการการสร้างนักศึกษาสาขาวิชาฟิสิกส์ สู่การพัฒนาธุรกิจชุมชนด้วยนาโนเทคโนโลยี</t>
  </si>
  <si>
    <t>25 ธ.ค. 65</t>
  </si>
  <si>
    <t>โครงการบริหารจัดการและสร้างมาตรฐานงานด้านทำนุบำรุง  ศิลปวัฒนธรรม  คณะครุศาสตร์ ประจำปีงบประมาณ  2566</t>
  </si>
  <si>
    <t>ฝ่ายบริหารและแผนงาน</t>
  </si>
  <si>
    <t>โครงการวันภาษาไทย</t>
  </si>
  <si>
    <t>24 มิ.ย. 66</t>
  </si>
  <si>
    <t>โครงการเรียนรู้อักษรโบราณและสืบสานวรรณกรรมท้องถิ่น</t>
  </si>
  <si>
    <t>5 - 6 ก.ค. 66</t>
  </si>
  <si>
    <t>โครงการเผยแพร่ศิลปะวัฒนธรรมทั้งในประเทศและต่างประเทศ</t>
  </si>
  <si>
    <t>โครงการนำเสนอผลงานวิจัยนาฏการ  2565  "นาฏยประดิษฐ์  ครั้งที่  14"</t>
  </si>
  <si>
    <t>มี.ค. -  เม.ย. 66</t>
  </si>
  <si>
    <t>โครงการการบริหารจัดการด้านวัฒนธรรม “วิพิธทัศนา”</t>
  </si>
  <si>
    <t>โครงการการจัดการความรู้ด้านจารีตนาฏศิลป์ไทย “ไหว้ครูและครอบครูนาฏศิลป์ไทย”</t>
  </si>
  <si>
    <t>มิ.ย. – ก.ค. 66</t>
  </si>
  <si>
    <t>โครงการเผยแพร่ศิลปะและวัฒนธรรม สาขาดนตรีศึกษา</t>
  </si>
  <si>
    <t>5 ม.ค. – 15 มี.ค. 66</t>
  </si>
  <si>
    <t>โครงการสืบสานวัฒนธรรมและกิจกรรมพลศึกษาสัมพันธ์</t>
  </si>
  <si>
    <t>1 พ.ค. - 31 ก.ค. 66</t>
  </si>
  <si>
    <t>โครงการทำนุบำรุงศิลปวัฒนธรรมและส่งเสริมประเพณีวัฒนธรรมของมหาวิทยาลัย และท้องถิ่น</t>
  </si>
  <si>
    <t>โครงการเศรษฐกิจพอเพียงและอนุรักษ์สิ่งแวดล้อมนักศึกษาสาขาวิชาสังคมศึกษา</t>
  </si>
  <si>
    <t>1 พ.ย. 65</t>
  </si>
  <si>
    <t>โครงการเยาวชนทั่วถิ่นไทย เรียนรู้ได้ใต้ร่มพระบารมี</t>
  </si>
  <si>
    <t>โครงการยกระดับคุณภาพการศึกษาโรงเรียนในพระราชดำริ</t>
  </si>
  <si>
    <t>ม.ค.- ก.พ. 66</t>
  </si>
  <si>
    <t xml:space="preserve">โครงการพัฒนาสมรรถนะนักศึกษาครูปฐมวัยด้านการออกแบบนวัตกรรมการจัดประสบการณ์การเรียนรู้โดยใช้เทคโนโลยีสารสนเทศ </t>
  </si>
  <si>
    <t>14 - 15  ม.ค. 66</t>
  </si>
  <si>
    <t>โครงการบริการวิชาการพัฒนาครูปฐมวัยด้านการจัดการเรียนรู้บูรณาการเทคโนโลยีสารสนเทศสู่การเป็นครูปฐมวัยมืออาชีพ</t>
  </si>
  <si>
    <t>17 ธ.ค. 65</t>
  </si>
  <si>
    <t xml:space="preserve">โครงการบริการวิชาการทางพลศึกษาสู่ท้องถิ่น     </t>
  </si>
  <si>
    <t>20 มี.ค. 66</t>
  </si>
  <si>
    <t>โครงการค่ายบริการวิชาการศิลป์สร้างสรรค์</t>
  </si>
  <si>
    <t>10 - 30 ม.ค. 66</t>
  </si>
  <si>
    <t xml:space="preserve">โครงการค่ายราชพฤกษ์ </t>
  </si>
  <si>
    <t>โครงการนาฏการท้องถิ่นอาสา</t>
  </si>
  <si>
    <t>โครงการบริหารการศึกษาสัมพันธ์</t>
  </si>
  <si>
    <t>1 ธ.ค. 65 - 31 มี.ค 66</t>
  </si>
  <si>
    <t>โครงการจิตอาสาบริหารการศึกษา</t>
  </si>
  <si>
    <t>25 เม.ย. 66</t>
  </si>
  <si>
    <t xml:space="preserve">โครงการพัฒนาศักยภาพอาจารย์และบุคลากรเพื่อเพิ่มประสิทธิภาพในการทำงาน      </t>
  </si>
  <si>
    <t>โครงการบริหารจัดการองค์กรตามหลักธรรมาภิบาลคณะครุศาสตร์</t>
  </si>
  <si>
    <t>โครงการสนับสนุนงบประมาณพัฒนาศักยภาพทางวิชาการของอาจารย์และนักศึกษา สาขาวิชาวิทยาศาสตร์ทั่วไป</t>
  </si>
  <si>
    <t>สาขาวิชาวิทยาศาสตร์ทั่วไป</t>
  </si>
  <si>
    <t>โครงการพัฒนาศักยภาพคณาจารย์สาขาวิชาเทคโนโลยีและนวัตกรรมการศึกษา</t>
  </si>
  <si>
    <t xml:space="preserve">โครงการพัฒนาศักยภาพนักศึกษาและอาจารย์ สาขาวิชาพลศึกษา  </t>
  </si>
  <si>
    <t>โครงการอบรมสัมมนาสำหรับอาจารย์และนักศึกษาเกี่ยวกับฝึกประสบการณ์วิชาชีพครู</t>
  </si>
  <si>
    <t>โครงการส่งเสริม สนับสนุน และพัฒนาอาจารย์เข้าสู่ตำแหน่งทางวิชาการ</t>
  </si>
  <si>
    <t>โครงการการจัดการความรู้ด้านการวิจัยและการเรียนการสอนคณะครุศาสตร์</t>
  </si>
  <si>
    <t xml:space="preserve">1 - 29 ธ.ค.  65 </t>
  </si>
  <si>
    <t>การพัฒนาศักยภาพอาจารย์สาขาวิชาฟิสิกส์ เพื่อเพิ่มประสิทธิภาพในการทำงาน</t>
  </si>
  <si>
    <t xml:space="preserve">โครงการพัฒนาศักยภาพอาจารย์สาขาวิชาภาษาอังกฤษ      </t>
  </si>
  <si>
    <t>พัฒนาคณาจารย์สาขาวิชาสังคมศึกษา</t>
  </si>
  <si>
    <t>โครงการพัฒนาศักยภาพคณาจารย์สาขาวิชาดนตรี</t>
  </si>
  <si>
    <t>21 - 22 มี.ค. 66</t>
  </si>
  <si>
    <t>โครงการพัฒนาคณาจารย์ด้านการเรียนการสอน และการวิจัยการบริหารการศึกษา</t>
  </si>
  <si>
    <t xml:space="preserve">โครงการพัฒนาศักยภาพคณาจารย์ หลักสูตรครุศาสตรมหาบัณฑิต สาขาวิชาดนตรีศึกษา      </t>
  </si>
  <si>
    <t>โครงการอบรมสัมมนาสำหรับอาจารย์และนักศึกษาเกี่ยวกับฝึกประสบการณ์วิชาชีพครู ระดับบัณฑิตศึกษา</t>
  </si>
  <si>
    <t xml:space="preserve"> โครงการส่งเสริม  สนับสนุน  พัฒนาศักยภาพองค์กรคณะครุศาสตร์</t>
  </si>
  <si>
    <t>โครงการปรับปรุงและติดตามผลการดำเนินงานรายวิชากลุ่มวิชาจิตวิทยาและการแนะแนว</t>
  </si>
  <si>
    <t>โครงการเพิ่มประสิทธิภาพและบริหารจัดการสาขาวิชานาฏศิลป์</t>
  </si>
  <si>
    <t>เม.ย. 66 – มิ.ย. 66</t>
  </si>
  <si>
    <t xml:space="preserve">โครงการสร้างค่านิยมองค์กรสาขาวิชาดนตรีศึกษา </t>
  </si>
  <si>
    <t>17 - 18 ต.ค. 65</t>
  </si>
  <si>
    <t>โครงการประชุมกรรมการบริหารหลักสูตร ค.ม. และ ปร.ด. สาขาวิชาการบริหารการศึกษา</t>
  </si>
  <si>
    <t xml:space="preserve">โครงการประชุมคณะกรรมการบริหารหลักสูตร </t>
  </si>
  <si>
    <t>โครงการประกันคุณภาพการศึกษาภายใน คณะครุศาสตร์ ประจำปีการศึกษา 2565</t>
  </si>
  <si>
    <r>
      <t>โครงการจัดหาครุภัณฑ์คณะครุศาสตร์  ประจำปีงบประมาณ  2566</t>
    </r>
    <r>
      <rPr>
        <b/>
        <sz val="12"/>
        <color theme="1"/>
        <rFont val="TH SarabunPSK"/>
        <family val="2"/>
      </rPr>
      <t xml:space="preserve">                 </t>
    </r>
  </si>
  <si>
    <t>โครงการจัดหาอุปกรณ์และพัฒนาสิ่งแวดล้อมเพื่อเพิ่มประสิทธิภาพการศึกษา  คณะครุศาสตร์  ปีงบประมาณ  2566</t>
  </si>
  <si>
    <t>โครงการจัดซื้อ จัดหาวัสดุอุปกรณ์เพื่อส่งเสริมประสิทธิภาพการจัดการเรียนรู้กลุ่มวิชาหลักสูตรและการสอน</t>
  </si>
  <si>
    <t>โครงการจัดหาและบริหารจัดการทรัพยากรในการจัดการเรียนการสอนให้มีประสิทธิภาพ</t>
  </si>
  <si>
    <t>โครงการจัดหาทรัพยากรเพื่อการบริหารจัดการหน่วยงาน</t>
  </si>
  <si>
    <t>1 ต.ค. 65 –  31 มี.ค. 66</t>
  </si>
  <si>
    <t>โครงการจัดหาทรัพยากรเพื่อการบริหารจัดการหน่วยงาน ปีงบประมาณ 2565 กลุ่มวิชาทดสอบและวิจัยการศึกษา</t>
  </si>
  <si>
    <t>พ.ย. 65 - ก.พ. 66</t>
  </si>
  <si>
    <t>โครงการจัดหาวัสดุ สื่อ อุปกรณ์ ระบบสารสนเทศ เพื่อเพิ่มประสิทธิภาพการศึกษาและการทำงานประจำสาขาวิชาวิทยาศาสตร์ทั่วไป</t>
  </si>
  <si>
    <t>15 พ.ย. - 31 ธ.ค. 65</t>
  </si>
  <si>
    <t>โครงการการจัดหาทรัพยากรเพื่อบริหารจัดการหน่วยงาน  สาขาวิชาฟิสิกส์   คณะครุศาสตร์</t>
  </si>
  <si>
    <t>1 ต.ค. 65 – 31 มี.ค. 66</t>
  </si>
  <si>
    <t xml:space="preserve">โครงการจัดหาทรัพยากรเพื่อการเรียนการสอน สาขาวิชาภาษาอังกฤษ           </t>
  </si>
  <si>
    <t>1 ต.ค.  - 31 มี.ค. 66</t>
  </si>
  <si>
    <t>โครงการจัดซื้อวัสดุอุปกรณ์สาขาวิชาสังคม</t>
  </si>
  <si>
    <t xml:space="preserve">สาขาวิชาสังคมศึกษา </t>
  </si>
  <si>
    <t>1 ต.ค. 65</t>
  </si>
  <si>
    <t>โครงการจัดหาวัสดุสนับสนุนการเรียนรู้สาขาวิชาภาษาไทย</t>
  </si>
  <si>
    <t>1.ม.ค.-31 มี.ค. 66</t>
  </si>
  <si>
    <t xml:space="preserve">โครงการจัดซื้อ จัดหาและซ่อมแซมวัสดุอุปกรณ์เพื่อการจัดการเรียนการสอนสาขาวิชาพลศึกษา                     </t>
  </si>
  <si>
    <t>โครงการจัดซื้อ จัดหาวัสดุสำนักงานสาขาวิชาพลศึกษา</t>
  </si>
  <si>
    <t>1 ต.ค.  - 31 ม.ค. 66</t>
  </si>
  <si>
    <t>โครงการจัดหาทรัพยากรเพื่อการจัดการหน่วยงาน สาขาวิชาเทคโนโลยีและนวัตกรรมการศึกษา</t>
  </si>
  <si>
    <t>1 พ.ย. 65 - พ.ค. 66</t>
  </si>
  <si>
    <t>โครงการโครงการจัดหาวัสดุอุปกรณ์ ตำรา เพื่อเพิ่มประสิทธิภาพด้านการจัดการเรียนการสอนสาขาวิชาการศึกษาปฐมวัย</t>
  </si>
  <si>
    <t>โครงการจัดหาวัสดุครุภัณฑ์ทางการศึกษาสาขาวิชาศิลปศึกษา</t>
  </si>
  <si>
    <t>โครงการจัดหาทรัพยากรเพื่อการจัดการเรียนการสอนสาขาวิชานาฏศิลป์</t>
  </si>
  <si>
    <t>โครงการจัดหาวัสดุและอุปกรณ์ดนตรีไทย</t>
  </si>
  <si>
    <t>5 - 15 ม.ค. 66</t>
  </si>
  <si>
    <t>โครงการจัดหาวัสดุและอุปกรณ์ดนตรีตะวันตก</t>
  </si>
  <si>
    <t>โครงการจัดหาวัสดุสำนักงานสาขาวิชาดนตรีศึกษา</t>
  </si>
  <si>
    <t>1 - 15 ม.ค. 66</t>
  </si>
  <si>
    <t>โครงการจัดหาวัสดุอุปกรณ์เพื่อเพิ่มประสิทธิภาพการจัดการศึกษา ค.ม. สาขาวิชาการบริหารการศึกษา</t>
  </si>
  <si>
    <t>โครงการจัดหาวัสดุอุปกรณ์เพื่อเพิ่มประสิทธิภาพการจัดการศึกษา ปร.ด. สาขาวิชาการบริหารการศึกษา</t>
  </si>
  <si>
    <t xml:space="preserve">โครงการจัดซื้อวัสดุเพื่อเพิ่มประสิทธิภาพการจัดการศึกษาหลักสูตรครุศาสตรมหาบัณฑิต สาขาวิชาดนตรีศึกษา  </t>
  </si>
  <si>
    <t>หลักสูตรครุศาสตร  มหาบัณฑิตสาขาวิชาดนตรีศึกษา</t>
  </si>
  <si>
    <t>14 ต.ค. 65</t>
  </si>
  <si>
    <r>
      <t>โครงการจัดซื้อวัสดุ ครุภัณฑ</t>
    </r>
    <r>
      <rPr>
        <i/>
        <sz val="12"/>
        <color theme="1"/>
        <rFont val="TH SarabunPSK"/>
        <family val="2"/>
      </rPr>
      <t>์</t>
    </r>
    <r>
      <rPr>
        <sz val="12"/>
        <color theme="1"/>
        <rFont val="TH SarabunPSK"/>
        <family val="2"/>
      </rPr>
      <t xml:space="preserve"> เพื่อเพิ่มประสิทธิภาพการจัดการศึกษาหลักสูตรปรัชญาดุษฎีบัณฑิตบัณฑิต สาขาวิชาดนตรีศึกษา      </t>
    </r>
  </si>
  <si>
    <t>โครงการวัสดุหลักสูตร สาขาวิชาหลักสูตรและการจัดการเรียนรู้</t>
  </si>
  <si>
    <t>โครงการเพิ่มประสิทธิภาพด้านประชาสัมพันธ์สาขาวิชาการสอนภาษาอังกฤษ</t>
  </si>
  <si>
    <t xml:space="preserve">การจัดซื้อจัดหาวัสดุอุปกรณ์เพื่อส่งเสริมประสิทธิภาพการจัดการเรียนรู้ สาขาเทคโนโลยีการศึกษาและคอมพิวเตอร์เตอร์ศึกษา (ปริญญาโท)  </t>
  </si>
  <si>
    <t>30 ต.ค. 65</t>
  </si>
  <si>
    <t>งานอนามัยฯ</t>
  </si>
  <si>
    <t>4 ธ.ค. 65</t>
  </si>
  <si>
    <t>สรุปข้อมูลแผนการจัดโครงการปีงบประมาณ 2566 หน่วยงาน คณะวิทยาการจัดการ</t>
  </si>
  <si>
    <t>โครงการเตรียมความพร้อมสู่ชีวิตการทำงาน</t>
  </si>
  <si>
    <t>สาขาวิชาการตลาด</t>
  </si>
  <si>
    <t>โครงการเสริมสร้างความรู้ด้านวิชาการเพื่อเพิ่มศักยภาพนักศึกษา</t>
  </si>
  <si>
    <t>โครงการพัฒนาทักษะการเรียนและการใช้ชีวิตในมหาวิทยาลัย</t>
  </si>
  <si>
    <t>โครงการพัฒนานักการตลาดยุคใหม่ Marketing Young Program</t>
  </si>
  <si>
    <t>โครงการเปิดโลกทัศน์ทางด้านการตลาด</t>
  </si>
  <si>
    <t>โครงการพัฒนาบุคลิกภาพของนักศึกษาก่อนออกฝึกประสบการณ์วิชาชีพของนักศึกษาสาขาวิชาเศรษฐศาสตร์</t>
  </si>
  <si>
    <t>สาขาวิชาเศรษฐศาสตร์</t>
  </si>
  <si>
    <t>โครงการอบรมโปรแกรมสำเร็จรูปทางสถิติสำหรับการวิจัยเพื่อเข้าสู่ศตวรรษที่ 21</t>
  </si>
  <si>
    <t>โครงการเตรียมความพร้อมนักศึกษาสาขาวิชาการจัดการ</t>
  </si>
  <si>
    <t>สาขาวิชาการจัดการ</t>
  </si>
  <si>
    <t>โครงการเสริมสร้างผู้ประกอบการใหม่ Startup 4.0 สำหรับนักศึกษาและศิษย์เก่า</t>
  </si>
  <si>
    <t>โครงการพัฒนาทักษะนักศึกษาสาขาวิชาการจัดการศตวรรษที่ 21</t>
  </si>
  <si>
    <t>โครงการอบรมเชิงปฏิบัติการ “การพัฒนาทักษะนักศึกษาด้านการปิดงบการเงิน และ 
การอ่านรายงานทางการเงิน ประจำปีการศึกษา 2565”</t>
  </si>
  <si>
    <t>สาขาวิชาการบัญชี</t>
  </si>
  <si>
    <t>โครงการปฐมนิเทศนักศึกษาใหม่ และปรับพื้นฐานความรู้สำหรับนักศึกษาก่อนเข้าศึกษาในสาขาวิชาการบัญชี ปีการศึกษา 2565</t>
  </si>
  <si>
    <t>โครงการอบรมเชิงปฏิบัติการ “การพัฒนาบุคลิกภาพ การมีวินัย และจรรยาบรรณวิชาชีพของนักศึกษาสาขาวิชาการบัญชี ปีการศึกษา 2565”</t>
  </si>
  <si>
    <t>โครงการอบรมเชิงปฏิบัติการ “การเสริมสร้างความรู้และพัฒนาทักษะด้านภาษีอากรของ  นักศึกษาสาขาวิชาการบัญชี ชั้นปีที่ 3” ประจำปีการศึกษา 2565</t>
  </si>
  <si>
    <t>โครงการอบรมสัมมนาเชิงปฏิบัติการ “การเสริมสร้างสมรรถนะและทักษะการใช้เครื่อง
คำนวณของนักศึกษาสาขาวิชาการบัญชีในศตวรรษที่ 21 ประจำปีการศึกษา 2565</t>
  </si>
  <si>
    <t>โครงการสัมมนาทางการท่องเที่ยว</t>
  </si>
  <si>
    <t>สาขาวิชาการท่องเที่ยวและการโรงแรม</t>
  </si>
  <si>
    <t>โครงการอบรมการปฐมพยาบาลเบื้องต้นและศิลปะการป้องกันตัวนานาชาติสำหรับมัคคุเทศก์</t>
  </si>
  <si>
    <t xml:space="preserve">โครงการอบรมจัดดอกไม้ในธุรกิจบริการ </t>
  </si>
  <si>
    <t>โครงการอบรมอาหารไทยเพื่อการท่องเที่ยว</t>
  </si>
  <si>
    <t>โครงการแข่งขันทักษะทางวิชาการบริหารทรัพยากรมนุษย์</t>
  </si>
  <si>
    <t>สาขาวิชาการบริหารทรัพยากรมนุษย์</t>
  </si>
  <si>
    <t>โครงการเสริมทักษะการใช้โปรแกรมคอมพิวเตอร์สาขาวิชาการบริหารทรัพยากรมนุษย์</t>
  </si>
  <si>
    <t>โครงการศึกษาดูงานเชิงวิชาการด้านการบริหารทรัพยากรมนุษย์</t>
  </si>
  <si>
    <t>1 ก.พ. - 15 มี.ค. 66</t>
  </si>
  <si>
    <t>โครงการเตรียมความพร้อมก่อนเข้าศึกษา สาขาวิชาการบริหารทรัพยากรมนุษย์</t>
  </si>
  <si>
    <t>โครงการปฐมนิเทศและบายศรีสู่ขวัญนักศึกษาใหม่ สาขาวิชาการเงินและการธนาคาร</t>
  </si>
  <si>
    <t xml:space="preserve"> สาขาวิชาการเงินและการธนาคาร</t>
  </si>
  <si>
    <t xml:space="preserve">โครงการอบรม/สัมมนา สานสัมพันธ์ศิษย์เก่าและศิษย์ปัจจุบัน เพื่อเสริมสร้างคุณภาพชีวิตใน การทำงาน สาขาวิชาการเงินและการธนาคาร     </t>
  </si>
  <si>
    <t>โครงการพัฒนาคุณลักษณะที่พึงประสงค์ สำหรับนักการเงิน</t>
  </si>
  <si>
    <t xml:space="preserve">โครงการปฐมนิเทศนักศึกษา สาขาวิชาคอมพิวเตอร์ธุรกิจ </t>
  </si>
  <si>
    <t>สาขาวิชาคอมพิวเตอร์ธุรกิจ</t>
  </si>
  <si>
    <t>โครงการพัฒนาบัณฑิตด้านเทคโนโลยีคอมพิวเตอร์</t>
  </si>
  <si>
    <t>โครงการส่งเสริมและพัฒนาทักษะทางวิชาการ</t>
  </si>
  <si>
    <t>โครงการเสริมทักษะและพัฒนาพื้นฐานผู้เรียน ประจำปีงบประมาณ 2566</t>
  </si>
  <si>
    <t>โครงการเสริมสร้างทักษะการเรียนรู้ของนักศึกษาสู่ความเป็นเลิศ</t>
  </si>
  <si>
    <t>สาขาวิชาการสื่อสารมวลชน</t>
  </si>
  <si>
    <t xml:space="preserve">ปฐมนิเทศและเตรียมความพร้อมก่อนเข้าศึกษาสาขาวิชาการสื่อสารมวลชน คณะวิทยาการจัดการ มหาวิทยาลัยราชภัฏบุรีรัมย์ ประจำปี 2566 </t>
  </si>
  <si>
    <t>การอบรมเชิงปฏิบัติการวิชาชีพนิเทศศาสตร์: การผลิตรายการวิทยุโทรทัศน์ในยุคดิจิทัล</t>
  </si>
  <si>
    <t>โครงการพัฒนานักศึกษาเศรษฐศาสตร์ด้านเทคโนโลยีคอมพิวเตอร์เพื่อธุรกิจการค้าสมัยใหม่</t>
  </si>
  <si>
    <t>สาขาวิชาเศรษฐศาสตร์ (CP ALL)</t>
  </si>
  <si>
    <t xml:space="preserve">โครงการพัฒนานักศึกษาสาขาวิชาเศรษฐศาสตร์ด้านภาษาอังกฤษเพื่อธุรกิจการค้าสมัยใหม่  </t>
  </si>
  <si>
    <t>โครงการเตรียมความพร้อมเพื่อการทำงานเมื่อสำเร็จการศึกษา</t>
  </si>
  <si>
    <t>ศูนย์ฝึกประสบการณ์วิชาชีพฯ</t>
  </si>
  <si>
    <t>โครงการปฐมนิเทศนักศึกษาใหม่ คณะวิทยาการจัดการ ประจำปีการศึกษา 2566</t>
  </si>
  <si>
    <t>สำนักงานคณบดี</t>
  </si>
  <si>
    <t>โครงการส่งเสริมคุณลักษณะบัณฑิตตามกรอบมาตรฐานผลการเรียนรู้ตามกรอบมาตรฐานคุณวุฒิแห่งชาติ 5 ประการ</t>
  </si>
  <si>
    <t>โครงการอบรมความรู้ด้านการประกันคุณภาพการศึกษาแก่นักศึกษา</t>
  </si>
  <si>
    <t xml:space="preserve">โครงการประกวดบุคลิกภาพ ดาว เดือน ดาวเทียม และร้องเพลงมาร์ช </t>
  </si>
  <si>
    <t>โครงการพัฒนานักศึกษาให้มีความรู้ด้านเทคโนโลยีสารสนเทศในยุคดิจิตอล</t>
  </si>
  <si>
    <t>โครงการพัฒนาความรู้และประสบการณ์แก่ศิษย์เก่าและศิษย์ปัจจุบัน</t>
  </si>
  <si>
    <t>โครงการสัมมนาผู้นำนักศึกษาของคณะวิทยาการจัดการ</t>
  </si>
  <si>
    <t xml:space="preserve">โครงการกีฬาสานสัมพันธ์น้อง - พี่ สีชมพู ประจำปีการศึกษา 2565 </t>
  </si>
  <si>
    <t>โครงการเตรียมฝึกประสบการณ์วิชาชีพนักศึกษาสาขาวิชาการจัดการ</t>
  </si>
  <si>
    <t xml:space="preserve">โครงการอบรมเชิงปฏิบัติการ “การเตรียมความพร้อมเข้าสู่ตลาดแรงงานของบัณฑิต
สาขาวิชาการบัญชี ประจำปีการศึกษา 2565”
</t>
  </si>
  <si>
    <t>โครงการอบรมเชิงปฏิบัติการ “ก้าวทันมาตรฐานการบัญชี” ประจำปีการศึกษา 2565</t>
  </si>
  <si>
    <t>โครงการอบรมเชิงปฏิบัติการ “การติดตามประเมินผลการฝึกประสบการณ์วิชาชีพของนักศึกษาสาขาวิชาการบัญชี ปีการศึกษา 2565”</t>
  </si>
  <si>
    <t>โครงการอบรมสัมมนาเชิงปฏิบัติการ การเตรียมฝึกประสบการณ์วิชาชีพ</t>
  </si>
  <si>
    <t>โครงการอบรมสัมมนาเชิงปฏิบัติการโรงแรม</t>
  </si>
  <si>
    <t>โครงการเตรียมความพร้อมนักศึกษาก่อนออกฝึกประสบการณ์วิชาชีพ และการรายงานผลการออกฝึกประสบการณ์วิชาชีพ  สาขาวิชาการบริหารทรัพยากรมนุษย์</t>
  </si>
  <si>
    <t>โครงการเสริมทักษะนักศึกษาเพื่อเข้าสู่อาชีพ สาขาวิชาการบริหารทรัพยากรมนุษย์</t>
  </si>
  <si>
    <t xml:space="preserve">โครงการอบรมสัมมนาเชิงปฏิบัติการ การเตรียมฝึกประสบการณ์วิชาชีพ (พิมพ์สัมผัสภาษาไทย และ อังกฤษด้วยคอมพิวเตอร์และเครื่องพิมพ์ดีด)     </t>
  </si>
  <si>
    <t>สาขาวิชาการเงินและการธนาคาร</t>
  </si>
  <si>
    <t>โครงการสัมนาเตรียมความพร้อมก่อนออกสู่ตลาดแรงงาน</t>
  </si>
  <si>
    <t>โครงการจัดส่งนักศึกษาสาขาเศรษฐศาสตร์ธุรกิจการค้าสมัยใหม่เพื่อไปฝึกปฏิบัติงานภาคเรียนที่ 2/2565</t>
  </si>
  <si>
    <t xml:space="preserve">โครงการอบรมและให้คำปรึกษาในการฝึกปฏิบัติงานสำหรับนักศึกษาสาขาวิชาเศรษฐศาสตร์ธุรกิจการค้าสมัยใหม่ </t>
  </si>
  <si>
    <t>โครงการปฐมนิเทศนักศึกษาก่อนออกฝึกประสบการณ์วิชาชีพทางธุรกิจ</t>
  </si>
  <si>
    <t>โครงการปัจฉิมนิเทศนักศึกษาหลังฝึกประสบการณ์วิชาชีพ</t>
  </si>
  <si>
    <t>โครงการซ้อมรับพระราชทานปริญญาบัตร</t>
  </si>
  <si>
    <t>กำหนดการจากส่วนกลาง</t>
  </si>
  <si>
    <t xml:space="preserve">โครงการนิเทศนักศึกษาฝึกประสบการณ์วิชาชีพทางธุรกิจ </t>
  </si>
  <si>
    <t>โครงการเสริมประสิทธิภาพนักศึกษาก่อนฝึกปฏิบัติงานภาคปฏิบัติ</t>
  </si>
  <si>
    <t>โครงการสัมมนาวิชาชีพนักสื่อสารมวลชน สาขาวิชาการสื่อสารมวลชน</t>
  </si>
  <si>
    <r>
      <t xml:space="preserve">ตัวชี้วัด 2.3 </t>
    </r>
    <r>
      <rPr>
        <sz val="12"/>
        <color theme="1"/>
        <rFont val="TH SarabunPSK"/>
        <family val="2"/>
      </rPr>
      <t>ร้อยละของผู้สอบผ่านขึ้นทะเบียนและรับใบอนุญาตประกอบวิชาชีพ</t>
    </r>
  </si>
  <si>
    <t xml:space="preserve">โครงการอบรมเชิงปฏิบัติการ “การเตรียมความพร้อมของนักศึกษาสู่การเป็นผู้ทำบัญชี  ผู้สอบบัญชีภาษีอากร และผู้สอบบัญชีรับอนุญาต ประจำปีการศึกษา 2565”
</t>
  </si>
  <si>
    <t>โครงการอบรมมัคคุเทศก์</t>
  </si>
  <si>
    <t>โครงการทดสอบมาตรฐานคอมพิวเตอร์</t>
  </si>
  <si>
    <t>โครงการวิจัย เรื่องปัจจัยที่ส่งผลต่อทัศนคติการเลือกประกอบอาชีพในงานทรัพยากรบุคคล กรณีศึกษา นักศึกษาสาขาวิชาการบริหารทรัพยากรมนุษย์ คณะวิทยาการจัดการ มหาวิทยาลัยราชภัฏบุรีรัมย์</t>
  </si>
  <si>
    <t>วิจัยเรื่อง  แนวทางพัฒนาศักยภาพการบริหารจัดการกลุ่มวิสาหกิจชุมชนผู้เลี้ยงโค 
เพื่อยกระดับเศรษฐกิจฐานราก ตำบลสองชั้น อำเภอกระสัง จังหวัดบุรีรัมย์</t>
  </si>
  <si>
    <t>โครงการวิจัยเรื่อง ความต้องการแรงงานด้านการบริหารงานบุคคลของผู้ประกอบการ ในเขตพื้นที่ตำบลในเมือง จังหวัดบุรีรัมย์</t>
  </si>
  <si>
    <t>โครงการวิจัยเรื่องแนวทางการพัฒนากลุ่มผู้เลี้ยงโคตามแนวคิดเศรษฐกิจหมุนเวียน เขตพื้นที่จังหวัดบุรีรัมย์</t>
  </si>
  <si>
    <t>โครงการวิจัยสาขาวิชาการเงินและการธนาคารเพื่อพัฒนาศักยภาพอาจารย์ด้านการเขียนข้อเสนอเชิงหลักการ</t>
  </si>
  <si>
    <t>โครงการวิจัย เรื่อง ปัจจัยการพัฒนานักศึกษา การเตรียมความพร้อมด้วยสิ่งสนับสนุนการเรียนรู้ สาขาวิชาคอมพิวเตอร์ธุรกิจ ปีการศึกษา 2566</t>
  </si>
  <si>
    <t xml:space="preserve">โครงการวิจัยสาขาวิชาการสื่อสารมวลชน </t>
  </si>
  <si>
    <t>โครงการวิจัยสาขาวิชาเศรษฐศาสตร์</t>
  </si>
  <si>
    <t>โครงการวิจัยคณะวิทยาการจัดการ 10 สาขาวิชา</t>
  </si>
  <si>
    <t>โครงการการจัดทำวารสารสหวิทยาการจัดการเพื่อเข้าสู่ฐาน TCI</t>
  </si>
  <si>
    <t xml:space="preserve">การบริการวิชาการเรื่องวิธีการประยุกต์ใช้ปรัชญาเศรษฐกิจพอเพียงให้กับชุมชนตำบลกันทรารมย์ อำเภอกระสัง จังหวัดบุรีรัมย์  </t>
  </si>
  <si>
    <t xml:space="preserve">สาขาวิชาเศรษฐศาสตร์ </t>
  </si>
  <si>
    <t>โครงการบูรณาการบริการวิชาการแก่ชุมชน คณะวิทยาการจัดการ ภายใต้ศาสตร์พระราชาวิถีเกษตรพอเพียงให้กับชุมชน</t>
  </si>
  <si>
    <t>โครงการบูรณาการการบริการวิชาการ วิจัย และวัฒนธรรมสาขาวิชาการจัดการ</t>
  </si>
  <si>
    <t>โครงการบริการวิชาการแก่สังคม “การวิเคราะห์ต้นทุน ผลตอบแทน และอัตราส่วนทางการ เงินของกลุ่มอาชีพทอผ้าไหมในอำเภอปะคำ จังหวัดบุรีรัมย์”</t>
  </si>
  <si>
    <t>โครงการบริการวิชาการ Cocktail &amp; Mocktail Workshop (อบรมเชิงปฏิบัติการ การผสมเครื่องดื่ม Cocktail &amp; Mocktail)</t>
  </si>
  <si>
    <t xml:space="preserve">โครงการบริการวิชาการ Towels' Creation Workshop (อบรมเชิงปฏิบัติการ การพับผ้าขนหนูเป็นรูปสัตว์)
</t>
  </si>
  <si>
    <t>โครงการบริการวิชาการ สาขาวิชาคอมพิวเตอร์ธุรกิจ</t>
  </si>
  <si>
    <t>โครงการบูรณาการการเรียนการสอนด้านการโฆษณากับการขายสินค้าบนตลาดออนไลน์เพื่อสร้างรายได้ให้กับกลุ่มธุรกิจขนาดเล็กของชุมชน</t>
  </si>
  <si>
    <t>โครงการบริการวิชาการ : เสริมสร้างพลังเยาวชนสร้างสรรค์สื่อเพื่อประชาสัมพันธ์ชุมชน</t>
  </si>
  <si>
    <t>โครงการเสริมสร้างจริยธรรม และสร้างความสัมพันธ์</t>
  </si>
  <si>
    <t>โครงการจิตอาสาสาขาวิชาการตลาด</t>
  </si>
  <si>
    <t>โครงการเศรษฐศาสตร์จิตอาสาพัฒนาชุมชน</t>
  </si>
  <si>
    <t>โครงการบายศรีสู่ขวัญแก่นักศึกษาใหม่ สาขาวิชาเศรษฐศาสตร์</t>
  </si>
  <si>
    <t>โครงการเสริมสร้างคุณธรรมจริยธรรมและจิตอาสาสาขาวิชาการจัดการด้วยกระบวนการวิศวกรสังคม</t>
  </si>
  <si>
    <t>โครงการจิตอาสาพัฒนาท้องถิ่นบูรณาการกับการเรียนการสอนด้านการท่องเที่ยวและการโรงแรม</t>
  </si>
  <si>
    <t>โครงการสานสายใยพี่น้อง HRM</t>
  </si>
  <si>
    <t>โครงการออกค่ายอาสาพัฒนาคุณธรรมจริยธรรมสาขาวิชาการบริหารทรัพยากรมนุษย์</t>
  </si>
  <si>
    <t>โครงการจัดอบรมเพื่อเตรียมความพร้อมสำหรับการศึกษาดูงานสำหรับนักการเงินและการธนาคาร  และปลูกฝังคุณธรรมนำจิตอาสาพัฒนาสิ่งแวดล้อม</t>
  </si>
  <si>
    <t>โครงการส่งเสริมคุณธรรม จริยธรรม ศิลปะวัฒนธรรมและพัฒนาท้องถิ่น</t>
  </si>
  <si>
    <t>โครงการจิตอาสาออกแบบตราสินค้าและผลิตสื่อโฆษณาเพื่อสินค้าชุมชน</t>
  </si>
  <si>
    <t>โครงการอนุรักษ์ สืบสานศิลปะและวัฒนธรรมไทย ทำบุญตักบาตร</t>
  </si>
  <si>
    <t>โครงการกิจกรรมงานวันเด็กแห่งชาติ ประจำปี 2566</t>
  </si>
  <si>
    <t>โครงการพัฒนาศักยภาพอาจารย์สาขาวิชาการจัดการเข้าสู่ตำแหน่งทางวิชาการ</t>
  </si>
  <si>
    <t>โครงการสนับสนุนทางวิชาการผลิตสื่อการสอน ตำราคำสอน</t>
  </si>
  <si>
    <t>โครงการพัฒนาคุณภาพอาจารย์เข้าสู่ตำแหน่งทางวิชาการ</t>
  </si>
  <si>
    <t>โครงการพัฒนาคุณภาพอาจารย์ด้านการวิจัย</t>
  </si>
  <si>
    <t>โครงการเตรียมความพร้อมการประกันคุณภาพการศึกษาภายในสาขาวิชาการจัดการ</t>
  </si>
  <si>
    <t>โครงการสำรวจความต้องการบริการวิชาการด้านการท่องเที่ยวในท้องถิ่น</t>
  </si>
  <si>
    <t>โครงการการจัดการความรู้ (KM) เพื่อพัฒนาคณะวิทยาการจัดการ</t>
  </si>
  <si>
    <t>โครงการพัฒนาคุณภาพอาจารย์ด้านการอบรมสัมมนา/ประชุมวิชาการ/นำเสนองานวิจัย และจัดซื้อวัสดุ สาขาการตลาด</t>
  </si>
  <si>
    <t>โครงการพัฒนาคุณภาพอาจารย์ด้านการอบรมสัมมนา/ประชุมวิชาการ/นำเสนองานวิจัย และจัดซื้อวัสดุ สาขาเศรษฐศาสตร์</t>
  </si>
  <si>
    <t>โครงการพัฒนาศักยภาพอาจารย์สาขาวิชาการจัดการในการอบรม ศึกษาดูงาน สัมมนา นำเสนองานวิจัย และจัดซื้อวัสดุการเรียนการสอน</t>
  </si>
  <si>
    <t xml:space="preserve">โครงการพัฒนาคุณภาพอาจารย์ด้านการอบรมสัมมนา การประชุมวิชาการ การนำเสนอ งานวิจัย และซื้อวัสดุการเรียนการสอน สาขาวิชาการบัญชี </t>
  </si>
  <si>
    <t>โครงการพัฒนาอาจารย์ ด้านการอบรมสัมมนา/ประชุมวิชาการ/นำเสนองานวิจัย และจัดซื้อวัสดุ สาขาวิชาการท่องเที่ยวและการโรงแรม</t>
  </si>
  <si>
    <t>โครงการพัฒนาศักยภาพอาจารย์ ด้านการอบรมสัมมนา/ประชุมวิชาการ/นำเสนองานวิจัย และจัดซื้อวัสดุ สาขาวิชาการบริหารทรัพยากรมนุษย์ คณะวิทาการจัดการ</t>
  </si>
  <si>
    <t>โครงการพัฒนาศักยภาพอาจารย์ด้านการอบรมสัมมนา/ประชุมวิชาการ/นำเสนองานวิจัย และจัดซื้อวัสดุ สาขาวิชาการเงินและการธนาคาร</t>
  </si>
  <si>
    <t>โครงการพัฒนาคุณภาพอาจารย์สาขาวิชาการสื่อสารมวลชนด้านการอบรม สัมมนาเพื่อพัฒนาการเรียนการสอนตามหลักสูตรนิเทศศาสตร์บัณฑิต คณะวิทยากรจัดการ มหาวิทยาลัยราชภัฏบุรีรัมย์</t>
  </si>
  <si>
    <t>โครงการพัฒนาคุณภาพอาจารย์ด้านการอบรมสัมมนา/ประชุมวิชาการ/นำเสนองานวิจัยและจัดซื้อวัสดุสาขาคอมพิวเตอร์ธุรกิจ</t>
  </si>
  <si>
    <t>โครงการจัดทำแผนยุทธศาสตร์ และแผนปฏิบัติราชการประจำปี</t>
  </si>
  <si>
    <t xml:space="preserve">โครงการจัดทำแผนยุทธศาสตร์เพื่อพัฒนาหลักสูตรของคณะวิทยาการจัดการ ประจำปี 2566   </t>
  </si>
  <si>
    <t xml:space="preserve">โครงการเพิ่มพูนศักยภาพผู้บริหารและพัฒนาบุคลากรสายสนับสนุน   </t>
  </si>
  <si>
    <t>โครงการปรับปรุงเพิ่มประสิทธิภาพห้องปฏิบัติการสู่ความเป็นเลิศ และปรับปรุงอาคารสถานที่</t>
  </si>
  <si>
    <t>โครงการประชาสัมพันธ์หลักสูตรเศรษฐศาสตรบัณฑิต</t>
  </si>
  <si>
    <t>โครงการเผยแพร่และประชาสัมพันธ์หลักสูตรสาขาวิชาการจัดการ</t>
  </si>
  <si>
    <t>โครงการออกค่ายประชาสัมพันธ์หลักสูตรเศรษฐศาสตร์ธุรกิจการค้าสมัยใหม่ (พี่บอกน้อง)</t>
  </si>
  <si>
    <t xml:space="preserve">โครงการประชาสัมพันธ์หลักสูตรระดับปริญญาตรี 10 สาขาวิชา </t>
  </si>
  <si>
    <t xml:space="preserve">โครงการประชาสัมพันธ์หลักสูตรเศรษฐศาสตร์ดิจิทัล ระดับปริญญาโท  </t>
  </si>
  <si>
    <t>โครงการเปิดประตูสู่มหาวิทยาลัย Open House คณะวิทยาการจัดการ</t>
  </si>
  <si>
    <t>โครงการจัดซื้อวัสดุบริหารการเรียนการสอนของสาขาวิชาเศรษฐศาสตร์การจัดการธุรกิจ</t>
  </si>
  <si>
    <t>โครงการจัดหาวัสดุสำนักงานเพื่อเพิ่มประสิทธิภาพการบริหารจัดการสาขาวิชาการจัดการ</t>
  </si>
  <si>
    <t>1 ต.ค. 65 - 30 พ.ค. 66</t>
  </si>
  <si>
    <t>โครงการจัดหาวัสดุ อุปกรณ์เพื่อจัดการเรียนการสอน สาขาวิชาการบัญชี ประจำปีการศึกษา 2565</t>
  </si>
  <si>
    <t>โครงการจัดหาวัสดุการเรียนการสอนสาขาวิชาการท่องเที่ยวและการโรงแรม</t>
  </si>
  <si>
    <t>โครงการจัดหาวัสดุที่ใช้ในการเรียนการสอนสาขาวิชาการบริหารทรัพยากรมนุษย์ คณะวิทยาการจัดการ</t>
  </si>
  <si>
    <t xml:space="preserve">โครงการจัดหาวัสดุสนับสนุนการสอนห้องปฏิบัติการวิชาชีพการสอนสาขาวิชาการบริหารทรัพยากรมนุษย์ </t>
  </si>
  <si>
    <t>โครงการจัดซื้อวัสดุบริหารการเรียนการสอนของสาขาวิชาเศรษฐศาสตร์ธุรกิจการค้าสมัยใหม่</t>
  </si>
  <si>
    <t>โครงการจัดทำเล่มรายงานผลการดำเนินงานประจำปี เพื่อรับการติดตาม ประเมินผลการดำเนินงานในตำแหน่ง คณบดี</t>
  </si>
  <si>
    <t>โครงการจัดซื้อวัสดุสำหรับการเรียนการสอนหลักสูตรเศรษฐศาสตรมหาบัณฑิต สาขาวิชาเศรษฐศาสตร์ดิจิทัล</t>
  </si>
  <si>
    <t>เศรษฐศาสตร์ดิจิทัล</t>
  </si>
  <si>
    <t>โครงการจัดหาวัสดุสำนักงาน สาขาวิชาคอมพิวเตอร์ธุรกิจ</t>
  </si>
  <si>
    <t>โครงการจัดซื้อวัสดุการเรียนการสอนสาขาวิชาการสื่อสารมวลชน</t>
  </si>
  <si>
    <t>โครงการจัดซื้อวัสดุห้องปฏิบัติการสาขาวิชาการตลาด</t>
  </si>
  <si>
    <t>โครงการจัดซื้อครุภัณฑ์โต๊ะพับขาว ห้องปฏิบัติการสาขาวิชาการตลาด จำนวน 8 ตัว @1,300</t>
  </si>
  <si>
    <t xml:space="preserve">สาขาวิชาคอมพิวเตอร์ธุรกิจ </t>
  </si>
  <si>
    <t>โครงการจัดหาสื่อ อุปกรณ์สำนักงานเพื่อเพิ่มประสิทธิภาพการบริหารจัดการหลักสูตร 
และการเรียนการสอน</t>
  </si>
  <si>
    <t>โครงการบริหารจัดการงานประกันคุณภาพการศึกษาภายในระดับคณะ</t>
  </si>
  <si>
    <t>โครงการประกันคุณภาพการศึกษาภายในระดับหลักสูตรปริญญาตรี และระดับปริญญาโท</t>
  </si>
  <si>
    <t xml:space="preserve">โครงการเสริมสร้างขวัญและกำลังใจบุคลากรคณะวิทยาการจัดการในการปฏิบัติงาน   </t>
  </si>
  <si>
    <t>โครงการจัดซื้อวัสดุบริหารจัดการงานฝ่ายวิชาการ</t>
  </si>
  <si>
    <t>โครงการอบรมเชิงปฏิบัติการ “การเสริมสร้างความรู้และพัฒนาทักษะด้านภาษีอากรของนักศึกษาสาขาวิชาการบัญชี ชั้นปีที่ 2” ประจำปีการศึกษา 2565</t>
  </si>
  <si>
    <t>โครงการ วิจัยภาวะการมีงานทำและความพึงพอใจผู้ใช้บัณฑิตคณะวิทยาการจัดการ</t>
  </si>
  <si>
    <t>29 เม.ย. - 1 พ.ค. 66</t>
  </si>
  <si>
    <t>1 มิ.ย. 66</t>
  </si>
  <si>
    <t>12 - 16 มิ.ย. 66</t>
  </si>
  <si>
    <t>16 - 18 ธ.ค.  65</t>
  </si>
  <si>
    <t>1 ส.ค. 66</t>
  </si>
  <si>
    <t>4 มี.ค 66</t>
  </si>
  <si>
    <t xml:space="preserve">28 ก.พ. 66	</t>
  </si>
  <si>
    <t>16 – 17 ก.ค. 66</t>
  </si>
  <si>
    <t>21 ก.ค. 66</t>
  </si>
  <si>
    <t>18 ก.พ. 66</t>
  </si>
  <si>
    <t>26 พ.ย. 65</t>
  </si>
  <si>
    <t>23 พ.ย. 65</t>
  </si>
  <si>
    <t>19 - 20 พ.ย.65</t>
  </si>
  <si>
    <t>20 พ.ย. 65</t>
  </si>
  <si>
    <t>13 พ.ย. 65 - 14 ก.พ. 66</t>
  </si>
  <si>
    <t>15 - 16 พ.ค. 66</t>
  </si>
  <si>
    <t>1 - 31 มี.ค. 66</t>
  </si>
  <si>
    <t>9 - 10 ก.ค. 66</t>
  </si>
  <si>
    <t>4 ส.ค. 66</t>
  </si>
  <si>
    <t>1 ม.ค. 66</t>
  </si>
  <si>
    <t>21 - 22 ม.ค. 66</t>
  </si>
  <si>
    <t>18 - 19 พ.ค. 66</t>
  </si>
  <si>
    <t xml:space="preserve">27 - 28 ม.ค. 66  </t>
  </si>
  <si>
    <t>25 - 30 ม.ค. 66</t>
  </si>
  <si>
    <t>15 ก.ค. 66</t>
  </si>
  <si>
    <t>8 - 9 ก.ค. 66</t>
  </si>
  <si>
    <t>15 พ.ค. 66</t>
  </si>
  <si>
    <t>16 พ.ค. 66</t>
  </si>
  <si>
    <t>19 ส.ค. 66</t>
  </si>
  <si>
    <t>20 - 21 ก.ค. 66</t>
  </si>
  <si>
    <t>9 พ.ค. 66</t>
  </si>
  <si>
    <t>26 - 27 พ.ย.66</t>
  </si>
  <si>
    <t>11 - 12 ก.พ.66</t>
  </si>
  <si>
    <t>25 ก.พ. 66</t>
  </si>
  <si>
    <t>22 เม.ย. 66</t>
  </si>
  <si>
    <t>15 มี.ค. 66</t>
  </si>
  <si>
    <t>25 ต.ค. 65</t>
  </si>
  <si>
    <t>7 ก.พ. 66</t>
  </si>
  <si>
    <t>1 พ.ย. 65 - 28 ก.พ. 66</t>
  </si>
  <si>
    <t>1 พ.ย. 65 - 31 ก.ค. 66</t>
  </si>
  <si>
    <t>15 ธ.ค.66</t>
  </si>
  <si>
    <t>9 มิ.ย. 66</t>
  </si>
  <si>
    <t>10 มิ.ย. 66</t>
  </si>
  <si>
    <t>14 ก.ค. 66</t>
  </si>
  <si>
    <t>1 ก.ค. 66</t>
  </si>
  <si>
    <t>3 ธ.ค. 65</t>
  </si>
  <si>
    <t>11 - 13 มี.ค. 66</t>
  </si>
  <si>
    <t>25 - 26 ก.พ.66</t>
  </si>
  <si>
    <t>22 พ.ย. 65</t>
  </si>
  <si>
    <t>31 พ.ค. 66</t>
  </si>
  <si>
    <t>12 - 13 พ.ย.65</t>
  </si>
  <si>
    <t>4 - 5 มี.ค. 66</t>
  </si>
  <si>
    <t xml:space="preserve">25 - 26 ก.พ. 66  </t>
  </si>
  <si>
    <t>17 ม.ค. 66 - 9 มิ.ย. 66</t>
  </si>
  <si>
    <t>24 - 25 ธ.ค. 65</t>
  </si>
  <si>
    <t>25 - 26 มี.ค. 66</t>
  </si>
  <si>
    <t>20 มิ.ย. 66</t>
  </si>
  <si>
    <t>14 ม.ค. 66</t>
  </si>
  <si>
    <t xml:space="preserve">1 ธ.ค. 65 - 31 มี.ค. 66 </t>
  </si>
  <si>
    <t>1 - 10 พ.ย. 65</t>
  </si>
  <si>
    <t xml:space="preserve">โครงการจัดหาครุภัณฑ์สาขาวิชาคอมพิวเตอร์ธุรกิจ                           </t>
  </si>
  <si>
    <t xml:space="preserve">โครงการจัดซื้อครุภัณฑ์สาขาวิชาการสื่อสารมวลชน </t>
  </si>
  <si>
    <t xml:space="preserve">โครงการจัดซื้อครุภัณฑ์สาขาเศรษฐศาสตร์ธุรกิจการค้าสมัยใหม่ </t>
  </si>
  <si>
    <t xml:space="preserve">โครงการจัดหาครุภัณฑ์เพื่อการศึกษาคณะวิทยาการจัดการ คอมพิวเตอร์ All In One </t>
  </si>
  <si>
    <t>สรุปข้อมูลแผนการจัดโครงการปีงบประมาณ 2566 คณะพยาบาลศาสตร์</t>
  </si>
  <si>
    <t>รหัส 66-01 คณะพยาบาลศาสตร์</t>
  </si>
  <si>
    <t>รหัส 65-01-0101 คณะวิทยาการจัดการ</t>
  </si>
  <si>
    <t>รหัส 66-01-0101  คณะครุศาสตร์</t>
  </si>
  <si>
    <t>โครงการสัมนาการเรียนการสอน (ทวนสอบ)</t>
  </si>
  <si>
    <t>พยาบาล</t>
  </si>
  <si>
    <t xml:space="preserve">โครงการจัดหาวัสดุห้องปฏิบัติการพยาบาล
</t>
  </si>
  <si>
    <t>โครงการคลินิกวิจัยเพื่อพัฒนาศักยภาพการผลิตและตีพิมพ์ผลงานวิชาการในระดับชาติและนานาชาติ ประจำปีงบประมาณ 2566</t>
  </si>
  <si>
    <t>โครงการทุนอุดหนุนการผลิตผลงานวิจัยและผลงานวิชาการเพื่อให้ได้รับการเผยแพร่ผลงานในระดับชาตและนานาชาติ</t>
  </si>
  <si>
    <t>โครงการเตรียมความพร้อมนักวิจัยในการขึ้นทะเบียนทรัพย์สินทางปัญญา</t>
  </si>
  <si>
    <t xml:space="preserve">กิจกรรมส่งเสริม สนับสนุนการเผยแพร่ผลงานวิชาการ </t>
  </si>
  <si>
    <t>โครงการอบรมเชิงปฏิบัติการเพื่อพัฒนาโจทย์วิจัยสำหรับเครือข่ายด้านสุขภาพ</t>
  </si>
  <si>
    <t>หลักสูตรประกาศนียบัตรผู้ช่วยพยาบาล (หลักสูตรใหม่) พ.ศ. 2566</t>
  </si>
  <si>
    <t>หลักสูตรผู้ประกอบการกิจการการดูแลผู้สูงอายุ</t>
  </si>
  <si>
    <t xml:space="preserve">หลักสูตรระยะสั้นออนไลน์ระบบเปิดบน BRU MOOC เพื่อการส่งเสริมการเรียนรู้ตลอดชีวิต </t>
  </si>
  <si>
    <t xml:space="preserve">โครงการจัดตั้งศูนย์การเรียนรู้ทางการพยาบาลเพื่อสุขภาพ คณะพยาบาลศาสตร์ มหาวิทยาลัยราชภัฏบุรีรัมย์ (BRU Nursing learning center) </t>
  </si>
  <si>
    <t>โครงการอบรมเชิงปฏิบัติการการวิจัยทางการพยาบาล</t>
  </si>
  <si>
    <t>โครงการประชุมวิชาการทางการพยาบาล</t>
  </si>
  <si>
    <t>โครงการไหว้ครูและเชิดชูเกียรติคุณงามความดี ปีการศึกษา 2566</t>
  </si>
  <si>
    <t>โครงการส่งเสริม สืบสาน อนุรักษ์ ทำนุบำรุงศิลปะและวัฒนธรรม เนื่องในวันสมเด็จย่า</t>
  </si>
  <si>
    <t>โครงการพัฒนาแนวปฏิบัติที่ดีโดยใช้ภูมิปัญญาท้องถิ่น</t>
  </si>
  <si>
    <t>โครงการประชุมเชิงปฏิบัติการด้านการสอน
สำหรับพยาบาลพี่เลี้ยงประจำแหล่งฝึก</t>
  </si>
  <si>
    <t>โครงการพัฒนาการจัดการเรียนการสอนร่วมกับเครือข่าย
การสอนกับแหล่งฝึก</t>
  </si>
  <si>
    <t>โครงการพัฒนาเครือข่ายความร่วมมือตามพันธกิจ</t>
  </si>
  <si>
    <t>โครงการพัฒนาเครือข่ายความร่วมมือทางวิชาการ</t>
  </si>
  <si>
    <t>ส่งเสริมสนับสนุนบุคลากรเพื่อแลกเปลี่ยนเรียนรู้ตามพันธกิจ</t>
  </si>
  <si>
    <t>โครงการพัฒนาศักยภาพอาจารย์เพื่อเข้าสู่ตำแหน่งทางวิชาการ "รับคำท้า กล้าลงมือทำ"</t>
  </si>
  <si>
    <t xml:space="preserve">โครงการพัฒนาอาจารย์ทางวิชาการและวิชาชีพ </t>
  </si>
  <si>
    <t>โครงการตรวจเยี่ยมและรับรองสถาบัน
การศึกษาพยาบาลและการผดุงครรภ์
โดยสภาการพยาบาล</t>
  </si>
  <si>
    <t>โครงการประกันคุณภาพการศึกษา
ระดับคณะ</t>
  </si>
  <si>
    <t>โครงการประกันคุณภาพการศึกษา
ระดับหลักสูตร</t>
  </si>
  <si>
    <t xml:space="preserve">โครงการอบรมประกันคุณภาพการศึกษา
แกนักศึกษา </t>
  </si>
  <si>
    <t>โครงการจัดหาครุภัณฑ์เพื่อบริหารจัดการหน่วยงาน</t>
  </si>
  <si>
    <t>โครงการปรับปรุงภูมิทัศน์</t>
  </si>
  <si>
    <t>โครงการจัดทำแผนยุทธศาสตร์คณะพยาบาลศาสตร์ ระยะ 5 ปี (2566-2570) แบบมีส่วนร่วม</t>
  </si>
  <si>
    <t>โครงการองค์กรแห่งการเรียนรู้ คณะพยาบาลศาสตร์</t>
  </si>
  <si>
    <t>โครงการบริหารจัดการองค์กร</t>
  </si>
  <si>
    <t>โครงการจัดการเรียนรู้ด้านการผลิตบัณฑิตและการวิจัย คณะพยาบาลศาสตร์</t>
  </si>
  <si>
    <t xml:space="preserve">สานสัมพันธ์น้องพี่ BRU Nurse 
</t>
  </si>
  <si>
    <t>พิธีมอบหมวกและเครื่องหมายแสดงชั้นปีสำหรับนักศึกษาพยาบาลชั้นปีที่ 2 รุ่น 4 ประจำปีการศึกษา 2565</t>
  </si>
  <si>
    <t>โครงการรับแถบหมวก – เข็ม และปัจฉิมนิเทศนักศึกษารุ่นที่ 2 ปีการศึกษา 2566</t>
  </si>
  <si>
    <t>3600</t>
  </si>
  <si>
    <t>โครงการศิษย์เก่าสัมพันธ์</t>
  </si>
  <si>
    <t xml:space="preserve">โครงการส่งเสริมส่งเสริมสุขภาพกายจิตของนักศึกษาคณะพยาบาลศาสตร์ มหาวิทยาลัยราชภัฏบุรีรัมย์      </t>
  </si>
  <si>
    <t>โครงการประชาสัมพันธ์การรับ/คัดเลือก 
นศ.ปีการศึกษา 2566</t>
  </si>
  <si>
    <t>โครงการปฐมนิเทศและตรียมความพร้อม ปรับพื้นฐานนักศึกษาใหม่  ปีการศึกษา 2566</t>
  </si>
  <si>
    <t>พ.ค 66</t>
  </si>
  <si>
    <t>โครงการพัฒนาศักยภาพนักศึกษาเพื่อเพิ่มผลสัมฤทธิ์ทางการเรียน</t>
  </si>
  <si>
    <t>โครงการพัฒนาศักยภาพนักศึกษาเพื่อบัณฑิตตามคุณลักษณะที่พึงประสงค์</t>
  </si>
  <si>
    <t>โครงการบูรณาการการจัดการเรียนการสอนกับการวิจัย การบริการวิชาการ และทำนุบำรุงศิลปวัฒนธรรม ปีการศึกษา 1/2566</t>
  </si>
  <si>
    <t>โครงการส่งเสริมความสามารถทางวิชาการและการพัฒนานวัตกรรมของนักศึกษา</t>
  </si>
  <si>
    <t>โครงการฝึกปฏิบัติการพยาบาล
ปีการศึกษา 2/2565 และ 1/2566</t>
  </si>
  <si>
    <t>โครงการพัฒนาศักยภาพอาจารย์เพื่อผลิต
บัณฑิตตามคุณลักษณะที่พึงประสงค์</t>
  </si>
  <si>
    <t>โครงการพัฒนาศักยภาพอาจารย์ผู้สอนใน
การจัดการเรียนการสอนโดยใช้สถานการณ์
เสมือนจริง (Simulation Based Learning)</t>
  </si>
  <si>
    <t>โครงการเตรียมความพร้อมในการสอบ
ขึ้นทะเบียนเพื่อรับใบอนุญาตประกอบ
วิชาชีพการพยาบาลและการผดุงครรภ์</t>
  </si>
  <si>
    <t>พ.ย. 65 - มี.ค. 66</t>
  </si>
  <si>
    <t>พ.ย.-  ธ.ค. 65</t>
  </si>
  <si>
    <t>18 เม.ย. 66</t>
  </si>
  <si>
    <t>มี.ค - พ.ค 66</t>
  </si>
  <si>
    <t>พ.ย.65 - มี.ค. 66</t>
  </si>
  <si>
    <t>1 เม.ย. 66</t>
  </si>
  <si>
    <t>ม.ค. - เม.ย. 66</t>
  </si>
  <si>
    <t>ธ.ค 65 - ก.พ 66</t>
  </si>
  <si>
    <t>ก.ค - ส.ค 66</t>
  </si>
  <si>
    <t>มิ.ย - ก.ค 66</t>
  </si>
  <si>
    <t>เม.ย - พ.ค 66</t>
  </si>
  <si>
    <t>ต.ค. 66</t>
  </si>
  <si>
    <t>สรุปข้อมูลแผนการจัดโครงการปีงบประมาณ 2566 คณะมนุษยศาสตร์และสังคมศาสตร์</t>
  </si>
  <si>
    <t>โครงการปรับปรุงและพัฒนาหลักสูตรตามกรอบมาตรฐานคุณวุฒิอุดมศึกษาแห่งชาติ TQF คณะมนุษยศาสตร์และสังคมศาสตร์</t>
  </si>
  <si>
    <t xml:space="preserve">โครงการประกันคุณภาพการศึกษาให้กับนักศึกษา คณะมนุษยศาสตร์และสังคมศาสตร์ </t>
  </si>
  <si>
    <t>1 มี.ค.66-31 พ.ค.66</t>
  </si>
  <si>
    <t>โครงการพัฒนาทักษะและความสามารถการใช้ภาษาอังกฤษตามเกณฑ์มาตรฐาน คณะมนุษยศาสตร์และสังคมศาสตร์</t>
  </si>
  <si>
    <t>9 ธ.ค.65</t>
  </si>
  <si>
    <t xml:space="preserve">โครงการพัฒนาอัตลักษณ์นักศึกษาคณะมนุษยศาสาตร์และสังคมศาสตร์ด้วยทักษะ Soft Skills </t>
  </si>
  <si>
    <t xml:space="preserve">1 ต.ค. - 31 ธ.ค. 65 </t>
  </si>
  <si>
    <t>ภาษาไทย</t>
  </si>
  <si>
    <t>โครงการจัดหาสื่อ อุปกรณ์ เพื่อเพิ่มประสิทธิภาพทางการศึกษา คณะมนุษยศาสตร์และสังคมศาสตร์</t>
  </si>
  <si>
    <t>ดนตรีสากล</t>
  </si>
  <si>
    <t>โครงการจัดหาทรัพยากรเพื่อเพิ่มประสิทธิภาพทางการศึกษา คณะมนุษยศาสตร์และสังคมศาสตร์</t>
  </si>
  <si>
    <t>นิติศาสตร์</t>
  </si>
  <si>
    <t>โครงการพัฒนาบัณฑิตที่พึงประสงค์ในศตวรรษที่ 21 สาขาวิชาศิลปศึกษา</t>
  </si>
  <si>
    <t>การพัฒนาสังคม</t>
  </si>
  <si>
    <t>โครงการพัฒนาบัณฑิตที่พึงประสงค์ในศตวรรษที่ 21 สาขาวิชานาฏศิลป์</t>
  </si>
  <si>
    <t>โครงการพัฒนาบัณฑิตที่พึงประสงค์ในศตวรรษที่ 21 สาขาวิชาภูมิสารสนเทศ</t>
  </si>
  <si>
    <t>ศิลปะดิจิทัล</t>
  </si>
  <si>
    <t>โครงการประกันคุณภาพการศึกษาหลักสูตรศิลปศาสตรบัณฑิตสาขาวิชาภาษาอังกฤษ (ศศ.บ.)</t>
  </si>
  <si>
    <t>ภาษาอังกฤษ</t>
  </si>
  <si>
    <t>1 ม.ค. -  31 มี.ค. 66</t>
  </si>
  <si>
    <t>โครงการปฐมนิเทศนักศึกษาและเตรียมความพร้อมก่อนฝึกประสบการณ์วิชาชีพสาขาวิชาภาษาอังกฤษ</t>
  </si>
  <si>
    <t>3 ต.ค. -
1 ธ.ค. 65</t>
  </si>
  <si>
    <t>รป.ม.</t>
  </si>
  <si>
    <t>โครงการนิเทศนักศึกษาออกฝึกประสบการณ์วิชาชีพสาขาวิชาภาษาอังกฤษ</t>
  </si>
  <si>
    <t>25 ต.ค. 65-
24 มี.ค. 66</t>
  </si>
  <si>
    <t>รป.ด.</t>
  </si>
  <si>
    <t>โครงการปฐมนิเทศนักศึกษาใหม่และพิธีไหว้ครูสาขาวิชาภาษาอังกฤษ</t>
  </si>
  <si>
    <t>1 เม.ย. -
31 มิ.ย. 66</t>
  </si>
  <si>
    <t>โครงการอบรมเชิงปฏิบัติการ “การพัฒนาศักยภาพนักศึกษาด้านการทำวิจัยทางภาษาอังกฤษและภาษาศาสตร์”</t>
  </si>
  <si>
    <t>1 ก.พ.-
24 มี.ค. 66</t>
  </si>
  <si>
    <t>โครงการพัฒนานักศึกษาให้มีคุณลักษณะที่พึงประสงค์มุ่งสู่คุณลักษณะบัณฑิตในศตวรรษที่ 21 สาขาวิชาภาษาอังกฤษธุรกิจ</t>
  </si>
  <si>
    <t>ภาษาอังกฤษธุรกิจ</t>
  </si>
  <si>
    <t xml:space="preserve">31 ต.ค.65 - 31 มี.ค. 66 </t>
  </si>
  <si>
    <t>โครงการส่งเสริมและพัฒนานักศึกษาตามอัตลักษณ์สาขาวิชาภาษาอังกฤษธุรกิจ (Business English Day)</t>
  </si>
  <si>
    <t xml:space="preserve">1 พ.ย.65 - 31 มี.ค. 66 </t>
  </si>
  <si>
    <t>โครงการพัฒนากระบวนการรับและเตรียมความพร้อมนักศึกษาสาขาวิชาภาษาอังกฤษธุรกิจ</t>
  </si>
  <si>
    <t>28 ต.ค.65 – 30 มี.ค. 66</t>
  </si>
  <si>
    <t xml:space="preserve">โครงการประกันคุณภาพการศึกษาสาขาวิชาภาษาอังกฤษธุรกิจ </t>
  </si>
  <si>
    <t>15 ม.ค. - 30 พ.ค. 66</t>
  </si>
  <si>
    <t>โครงการบริหารจัดการหลักสูตรตามกรอบมาตรฐานคุณวุฒิอุดมศึกษาแห่งชาติ หลักสูตรศิลปศาสตรบัณฑิต สาขาวิชาภาษาไทย</t>
  </si>
  <si>
    <t>โครงการประกันคุณภาพหลักสูตรศิลปศาสตรบัณฑิต สาขาวิชาภาษาไทย</t>
  </si>
  <si>
    <t>โครงการวรรณกรรมสร้างสรรค์  จินตนาการสร้างศิลป์</t>
  </si>
  <si>
    <t>โครงการนิเทศนักศึกษาฝึกประสบการณ์วิชาชีพ</t>
  </si>
  <si>
    <t>15 พ.ย. 65 - 28 ก.พ. 66</t>
  </si>
  <si>
    <t>โครงการจัดหาวัสดุเพื่อเสริมประสิทธิภาพการทำงานสาขาวิชาภาษาไทย</t>
  </si>
  <si>
    <t>โครงการปรับพื้นฐานทางการเรียนของนักศึกษาหลักสูตรศิลปศาสตรบัณฑิต สาขาวิชาภาษาไทย</t>
  </si>
  <si>
    <t>โครงการส่งเสริมทักษะด้านการเขียนเพลงร้องสำหรับนักศึกษา</t>
  </si>
  <si>
    <t>โครงการจัดหาวัสดุฝึกดนตรี</t>
  </si>
  <si>
    <t>21 ต.ค. 65  25 ม.ค. 66</t>
  </si>
  <si>
    <t>การจัดการความรู้ด้านการประกันคุณภาพการศึกษา สาขาวิชาดนตรีสากล</t>
  </si>
  <si>
    <t>โครงการนิเทศนักศึกษาฝึกประการณ์วิชาชีพบรรณารักษศาสตร์และสารสนเทศศาสตร์</t>
  </si>
  <si>
    <t>โครงการประกันคุณภาพสาขาวิชาบรรณารักษศาสตร์และสารสนเทศศาสตร์</t>
  </si>
  <si>
    <t>1 ม.ค.-31 มี.ค.66</t>
  </si>
  <si>
    <t>โครงการเตรียมความพร้อมนักศึกษาสาขาวิชาบรรณารักษศาสตร์และสารสนเทศศาสตร์</t>
  </si>
  <si>
    <t xml:space="preserve">โครงการจัดหาวัสดุสนับสนุนการเรียนการสอนของอาจารย์สาขาวิชาบรรณารักษศาสตร์และสารสนเทศศาสตร์ </t>
  </si>
  <si>
    <t>โครงการศึกษาดูงานเพื่อเสริมสร้างทักษะการเรียนรู้ศตวรรษที่ 21 นักศึกษา สาขาวิชาศิลปะดิจิทัล</t>
  </si>
  <si>
    <t>2 ม.ค. - 31 มี.ค. 66</t>
  </si>
  <si>
    <t>โครงการประกันคุณภาพการศึกษา สาขาวิชาศิลปะดิจิทัล</t>
  </si>
  <si>
    <t>โครงการนิเทศนักศึกษาฝึกประสบการณ์วิชาชีพศิลปะดิจิทัล</t>
  </si>
  <si>
    <t>1 พ.ย. 65 - 31 มี.ค. 66</t>
  </si>
  <si>
    <t>โครงการพัฒนาหลักสูตรสาขาการพัฒนาสังคมเพื่อรองรับการเปลี่ยนแปลงสังคมยุคใหม่</t>
  </si>
  <si>
    <t>โครงการประกันคุณภาพการศึกษาสาขาวิชาการพัฒนาสังคม</t>
  </si>
  <si>
    <t>โครงการนิเทศการฝึกประสบการณ์วิชาชีพสาขาวิชาการพัฒนาสังคม</t>
  </si>
  <si>
    <t>โครงการพัฒนาหลักสูตรรัฐศาสตรบัณฑิต</t>
  </si>
  <si>
    <t>โครงการประกันคุณภาพการศึกษา สาขาวิชารัฐประศาสนศาสตร์</t>
  </si>
  <si>
    <t>ฝึกประสบการณ์วิชาชีพรัฐประศาสนศาสตร์ สาขาวิชารัฐประศาสนศาสต</t>
  </si>
  <si>
    <t>18 ต.ค. 65</t>
  </si>
  <si>
    <t>โครงการฝึกเขียนตอบข้อสอบกฎหมาย</t>
  </si>
  <si>
    <t>โครงการอบรมกฎหมายวิธีพิจารณาความ</t>
  </si>
  <si>
    <t>โครงการประกันคุณภาพการศึกษา หลักสูตรนิติศาสตรบัณฑิต</t>
  </si>
  <si>
    <t>โครงการพัฒนายกระดับคุณภาพนักศึกษาให้มีสมรรถนะที่สูงขึ้น</t>
  </si>
  <si>
    <t>โครงการปฐมนิเทศนักศึกษาเพื่อเตรียมความสำหรับหลักสูตรนิติศาสตรบัณฑิต</t>
  </si>
  <si>
    <t xml:space="preserve">โครงการประกันคุณภาพการศึกษา สาขาวิชาดุริยางคศิลป์ </t>
  </si>
  <si>
    <t xml:space="preserve">ดุริยางคศิลป์ </t>
  </si>
  <si>
    <t xml:space="preserve">โครงการจัดหาวัสดุเพื่อเพิ่มประสิทธิภาพการจัดการศึกษา สาขาวิชาดุริยางคศิลป์     
</t>
  </si>
  <si>
    <t>โครงการประกันคุณภาพการศึกษา (รป.ม)</t>
  </si>
  <si>
    <t>โครงการพัฒนาการเรียนการสอน (รป.ม)</t>
  </si>
  <si>
    <t>โครงการสัมมนาทางรัฐประศาสนศาสตร์</t>
  </si>
  <si>
    <t xml:space="preserve">โครงการสัมมนาทางวิชาการระดับนานาชาติด้านการสอนภาษาอังกฤษของสาขาวิชาการสอนภาษาอังกฤษ </t>
  </si>
  <si>
    <t>โครงการประกันคุณภาพการศึกษาหลักสูตรปรัชญาดุษฎีบัณฑิต สาขาวิชาการสอน
ภาษาอังกฤษ</t>
  </si>
  <si>
    <t>โครงการติดตามภาวะการมีงานทำและความพึงพอใจของผู้ใช้บัณฑิตสาขาวิชาภาษาอังกฤษธุรกิจ</t>
  </si>
  <si>
    <t>15 ม.ค. - 31 มี.ค. 66</t>
  </si>
  <si>
    <t>โครงการนักศึกษาฝึกประสบการณ์วิชาชีพ</t>
  </si>
  <si>
    <t xml:space="preserve">โครงการพัฒนานักศึกษาและยกระดับคุณภาพนักศึกษาให้เป็นไปตามมาตรฐานสากล สาขาวิชารัฐประศาสนศาสตร์ </t>
  </si>
  <si>
    <t>7 มี.ค. 66</t>
  </si>
  <si>
    <t xml:space="preserve">พัฒนานักศึกษาให้มีคุณลักษณะที่พึงประสงค์มุ่งสู่คุณลักษณะบัณฑิตในศตวรรษที่ 21 สาขาวิชารัฐประศาสนศาสตร์ </t>
  </si>
  <si>
    <t>6 มี.ค. 66</t>
  </si>
  <si>
    <t>5 มี.ค. 66</t>
  </si>
  <si>
    <t>10 มี.ค. 66</t>
  </si>
  <si>
    <t>7 พ.ค. 66</t>
  </si>
  <si>
    <t>10 ก.ค. 66</t>
  </si>
  <si>
    <t>17 ก.ค. 66</t>
  </si>
  <si>
    <t>โครงการฝึกประสบการณ์วิชาชีพกฎหมาย</t>
  </si>
  <si>
    <t>โครงการปัจฉิมนิเทศนักศึกษาและสัมมนาการฝึกประสบการณ์วิชาชีพสาขาวิชาภาษาอังกฤษ</t>
  </si>
  <si>
    <t>31 ม.ค. -
24 มี.ค. 66</t>
  </si>
  <si>
    <t>โครงการฝึกประสบการณ์วิชาชีพสาขาวิชาภาษาอังกฤษธุรกิจ</t>
  </si>
  <si>
    <t>20 ต.ค. 65 - 30 มี.ค. 66</t>
  </si>
  <si>
    <t>โครงการปัจฉิมและแสดงความยินดีกับบัณฑิตใหม่ สาขาวิชาการพัฒนาสังคม (Good bye senior)</t>
  </si>
  <si>
    <t>โครงการปัจฉิมนิเทศนักศึกษาฝึกประสบการณ์วิชาชีพกฎหมาย</t>
  </si>
  <si>
    <t>1 พ.ย. 65 - 31 พ.ค. 66</t>
  </si>
  <si>
    <t>โครงการพัฒนาศักยภาพด้านการวิจัยฯ: แลกเปลี่ยนเรียนรู้เทคนิคการเขียนโครงร่างการวิจัย เพื่อขอทุนอุดหนุนการวิจัยจากภายในและภายนอกสถาบัน</t>
  </si>
  <si>
    <t xml:space="preserve"> สำนักงานคณบดี</t>
  </si>
  <si>
    <t>28 มี.ค. - 8 เม.ย. 66</t>
  </si>
  <si>
    <t>โครงการพัฒนาวารสารเพื่อรองรับการผลิตผลงานวิชาการทางด้านรัฐประศาสนศาสตร์</t>
  </si>
  <si>
    <t>โครงการเพิ่มประสิทธิภาพด้านการวิจัยและสมรรถนะทางวิชาการ</t>
  </si>
  <si>
    <t>โครงการสนับสนุนและพัฒนาความสามารถด้านวิจัยและการผลิดผลงานวิชาการเพื่อการตีพิมพ์เผยแพร่ในวารสารนานาชาติ</t>
  </si>
  <si>
    <t>โครงการยกระดับผลงานวิจัยและงานสร้างสรรค์ด้านมนุษยศาสตร์และสังคมศมศาสตร์  สู่การนำไปใช้ประโยชน์ในระดับชาติและระดับนานาชาติ</t>
  </si>
  <si>
    <t>19 พ.ย. - 15 ธ.ค. 65</t>
  </si>
  <si>
    <t>โครงการติดตามผลการวิจัยทางด้านมนุษยศาสตร์และสังคมศาสตร์สำหรับคณาจารย์ ภายใต้โครงการทุนอุดหนุนการวิจัยทางด้านมนุษยศาสตร์และสังคมศาสตร์สำหรับคณาจารย์</t>
  </si>
  <si>
    <t>โครงการต่อยอดผลงานวิจัยสู่การนำไปใช้ประโยชน์เพื่อการประกอบอาชีพบัณฑิตสาขาการพัฒนาสังคม</t>
  </si>
  <si>
    <t>โครงการวิเคราะห์ชุมชนบูรณาการกับการเรียนการสอนสู่การสร้างความร่วมมือในการพัฒนาท้องถิ่นอย่างยั่งยืน</t>
  </si>
  <si>
    <t>โครงการพัฒนาคุณภาพชีวิตชุมชนทุกมิติโดยบูรณาการรัฐประศาสนศาสตร์กับภูมิปัญญาท้องถิ่นและศาสตร์สมัยใหม่</t>
  </si>
  <si>
    <t>โครงการพัฒนาหลักสูตรระยะสั้นเพื่อพัฒนาศักยภาพชุมชนทุกช่วงวัย</t>
  </si>
  <si>
    <t>โครงการพัฒนาศูนย์ความเป็นเลิศทางภาษาอังกฤษธุรกิจ</t>
  </si>
  <si>
    <t>โครงการยกระดับการบริหารจัดการชุมชนเพื่อสร้างนวัตกรรมสู่เศรษฐกิจมูลค่าสูง</t>
  </si>
  <si>
    <t>3 เม.ย. - 31 ก.ค. 66</t>
  </si>
  <si>
    <t>โครงการส่งเสริมและพัฒนาศิลปะและวัฒนธรรมสู่ความเป็นเลิศด้วย Soft Power</t>
  </si>
  <si>
    <t>โครงการสืบสานวัฒนธรรมและแสดงความยินดีกับความสำเร็จทางการศึกษาของนักศึกษาสาขาวิชาภาษาอังกฤษ</t>
  </si>
  <si>
    <t>10 ม.ค. -
20 เม.ย. 66</t>
  </si>
  <si>
    <t xml:space="preserve">โครงการอนุรักษ์ ส่งเสริม และทำนุบำรุงศิลปวัฒนธรรมสาขาวิชาภาษาอังกฤษธุรกิจ </t>
  </si>
  <si>
    <t xml:space="preserve">โครงการส่งเสริมและพัฒนานักศึกษาสาขาวิชาศิลปะดิจิทัลสู่ความเป็นเลิศ ด้านศิลปวัฒนธรรม </t>
  </si>
  <si>
    <t>1 ต.ค. - 31 ม.ค. 66</t>
  </si>
  <si>
    <t>โครงการวิจัยเพื่ออนุรักษ์ ส่งเสริม สืบสานอัตลักษณ์ทางศิลปวัฒนธรรม สาขาวิชารัฐประศาสนศาสตร์</t>
  </si>
  <si>
    <t>โครงการพัฒนาจิตเพื่อส่งเสริมคุณธรรมจริยธรรมและสืบสานศิลปและวัฒนธรรมอันดีงามสู่สังคม</t>
  </si>
  <si>
    <t xml:space="preserve">โครงการเพาะเมล็ดจิตอาสา พัฒนาคุณธรรมจริยธรรม </t>
  </si>
  <si>
    <t>โครงการส่งเสริมสืบสาน ต่อยอด รักษาหลักปรัชญาของเศรษฐกกิจพอเพียงสู่การพัฒนาชุมชนท้องถิ่นด้วยการบูรณาการเกรียนการสอน</t>
  </si>
  <si>
    <t>โครงการสร้างความรักสามัคคีด้วยกิจกรรมจิตอาสานักศึกษาสาขาวิชาการพัฒนาสังคม</t>
  </si>
  <si>
    <t>โครงการส่งเสริมจิตอาสานักศึกษาและบุคลากร สาขาวิชารัฐประศาสนศาสตร์เพื่อสืบสานและต่อยอดโครงการอันเนื่องมาจากพระราชดำริและปรัชญาเศรษฐกิจพอเพียง</t>
  </si>
  <si>
    <t>โครงการเสริมสร้างจิตอาสาให้กับนักศึกษาสาขาวิชานิติศาสตร์</t>
  </si>
  <si>
    <t>โครงการปรับพื้นฐานทักษะภาษาอังกฤษและทักษะดิจิทัลเพื่อความพร้อมในการเรียนของนักศึกษาใหม่</t>
  </si>
  <si>
    <t>1 เม.ย. -
30 มิ.ย. 66</t>
  </si>
  <si>
    <t>โครงการพัฒนาและเสริมสร้างความมั่นใจในการใช้ทักษะภาษาอังกฤษและการใช้เทคโนโลยีดิจิทัล สู่การทำงานในยุคศตวรรษที่ 21</t>
  </si>
  <si>
    <t xml:space="preserve">6 ก.พ. -
10 มี.ค. 66 </t>
  </si>
  <si>
    <t>โครงการพัฒนาทักษะดิจิทัลสำหรับวิชาชีพบรรณารักษศาสตร์และสารสนเทศศาสตร์</t>
  </si>
  <si>
    <t>ม.ค.- มี.ค. 66</t>
  </si>
  <si>
    <t xml:space="preserve">โครงการพัฒนาทักษะทางเทคโนโลยีสู่นักปฏิบัติมืออาชีพทางบรรณารักษศาสตร์และสารสนเทศศาสตร์ </t>
  </si>
  <si>
    <t>โครงการอบรมเทคโนโลยีสารสนเทศภาษาอังกฤษสำหรับนักกฎหมาย</t>
  </si>
  <si>
    <t>โครงการจัดทำวารสารวิชาการสาขาวิชาภาษาอังกฤษ “Journal of English Language and Linguistics (JEL)”</t>
  </si>
  <si>
    <t>โครงการประชาสัมพันธ์สาขาวิชาบรรณารักษศาสตร์และสารสนเทศศาสตร์</t>
  </si>
  <si>
    <t>โครงการจัดทำวารสารวิชาการด้านการพัฒนาสังคม</t>
  </si>
  <si>
    <t xml:space="preserve">โครงการประชุมแลกเปลียนทางวิชาการด้านการพัฒนา ชุมชน สังคม และท้องถิ่น </t>
  </si>
  <si>
    <t xml:space="preserve">โครงการพัฒนาทักษะสื่อสมัยใหม่เพื่องานพัฒนาชุมชนท้องถิ่นและสังคม </t>
  </si>
  <si>
    <t>โครงการประชุมวิชาการระดับชาติและนานาชาติ ด้านมนุษยศาสตร์และสังคมศาสตร์</t>
  </si>
  <si>
    <t>1 ม.ค. - 31 ก.ค. 66</t>
  </si>
  <si>
    <t>โครงการจุลสารสาขาวิชาภาษาไทย</t>
  </si>
  <si>
    <t>1 พ.ย. 65-30 เม.ย. 66</t>
  </si>
  <si>
    <t>โครงการประชุมวิชาการและนิทรรศการสำหรับนักศึกษา คณะมนุษยศาสตร์และสังคมศาสตร์</t>
  </si>
  <si>
    <t xml:space="preserve">โครงการบูรณาบริการวิชาการกับการเรียนการสอนสาขาวิชาภาษาอังกฤษธุรกิจ </t>
  </si>
  <si>
    <t>31 มี.ค.66</t>
  </si>
  <si>
    <t>โครงการทัศนศึกษานอกสถานที่เพื่อบูรณาการในรายวิชาโทภาษาเขมร</t>
  </si>
  <si>
    <t>โครงการศึกษาดูงานหน่วยงานยุติธรรมทางด้านกฎหมาย</t>
  </si>
  <si>
    <t xml:space="preserve">1 พ.ย.65 - 31 ม.ค. 66 </t>
  </si>
  <si>
    <t>โครงการพัฒนาศักยภาพนักแปลและล่ามเพื่อเพิ่มประสิทธิภาพในการทำงานด้านการแปลและการล่าม หน่วยบริการงานแปลและงานล่าม HUSOC คณะมนุษยศาสตร์และสังคมศาสตร์</t>
  </si>
  <si>
    <t>โครงการพัฒนาศักยภาพบุคลากรสายสนับสนุนเพื่อประสิทธิภาพในการทำงาน คณะมนุษยศาสตร์และสังคมศาสตร์</t>
  </si>
  <si>
    <t xml:space="preserve">โครงการพัฒนาศักยภาพอาจารย์เพื่อเพิ่มประสิทธิภาพในการจัดการเรียนการสอนภาษาอังกฤษ </t>
  </si>
  <si>
    <t>1 ม.ค. -
31 มี.ค. 66</t>
  </si>
  <si>
    <t>โครงการพัฒนาศักยภาพคณาจารย์เพื่อเพิ่มประสิทธิภาพในการทำงานสาขาวิชาภาษาอังกฤษธุรกิจ</t>
  </si>
  <si>
    <t>โครงการพัฒนาทางวิชาการและวิชาชีพสำหรับคณาจารย์สาขาวิชาภาษาไทย</t>
  </si>
  <si>
    <t>1 ต.ค. 65-31 ก.ค. 66</t>
  </si>
  <si>
    <t>โครงการพัฒนาบุคลากร สาขาวิชาดนตรีสากล</t>
  </si>
  <si>
    <t xml:space="preserve">โครงการการพัฒนาศักยภาพอาจารย์สาขาวิชาบรรณารักษศาสตร์และสารสนเทศศาสตร์ </t>
  </si>
  <si>
    <t>โครงการพัฒนาบุคลากร สาขาวิชาศิลปะดิจิทัล</t>
  </si>
  <si>
    <t>1 ม.ค. - 30 มิ.ย. 66</t>
  </si>
  <si>
    <t xml:space="preserve">โครงการพัฒนาศักยภาพคณาจารย์ สาขาวิชาการพัฒนาสังคม </t>
  </si>
  <si>
    <t>โครงการพัฒนาบุคลากรด้านกฎหมายให้มีศักยภาพและสมรรถนะที่สูงขึ้น</t>
  </si>
  <si>
    <t>โครงการพัฒนาบุคลากรเพื่อเพิ่มประสิทธิภาพในการสอน กลุ่มวิชาปรัชญาและศาสนา</t>
  </si>
  <si>
    <t>กลุ่มวิชาปรัชญาและศาสนา</t>
  </si>
  <si>
    <t>โครงการพัฒนาบุคลากรเพื่อเพิ่มประสิทธิภาพในการสอน กลุ่มวิชาประวัติศาสตร์</t>
  </si>
  <si>
    <t>กลุ่มวิชาประวัติศาสตร์</t>
  </si>
  <si>
    <t>โครงการพัฒนาศักยภาพคณาจารย์และส่งเสริมเพิ่มประสิทธิภาพในการจัดการเรียนการสอนภาษาอังกฤษขั้นสูง</t>
  </si>
  <si>
    <t>โครงการพัฒนาศักยภาพบุคลากรเพื่อเข้าสู่ตำแหน่งทางวิชาการ คณะมนุษยศาสตร์และสังคมศาสตร์</t>
  </si>
  <si>
    <t>โครงการอบรมเชิงปฏิบัติการ “การพัฒนาทักษะการเขียนเอกสารประกอบการสอน  เอกสารคำสอน และตำราทางภาษาอังกฤษและภาษาศาสตร์”</t>
  </si>
  <si>
    <t>โครงการอบรมเชิงปฏิบัติการ “การพัฒนาศักยภาพอาจารย์ด้านการทำวิจัยและเขียนบทความวิจัย/บทความวิชาการทางภาษาอังกฤษและภาษาศาสตร์”</t>
  </si>
  <si>
    <t>โครงการพัฒนาศักยภาพอาจารย์และบุคคลเพื่อเพิ่มประสิทธิภาพในการทำงาน สาขาวิชารัฐประศาสนศาสตร์</t>
  </si>
  <si>
    <t>โครงการจัดทำแผนกลยุทธและแผนปฏิบัติราชการ คณะมนุษยศาสตร์และสังคมศาสตร์</t>
  </si>
  <si>
    <t>1 ต.ค. 65 - 31 ธ.ค. 65</t>
  </si>
  <si>
    <t xml:space="preserve">โครงการประกันคุณภาพการศึกษา คณะมนุษยศาสตร์และสังคมศาสตร์ </t>
  </si>
  <si>
    <t>โครงการบริหารจัดการเพื่อเพิ่มประสิทธิภาพในการปฏิบัติงาน คณะมนุษยศาสตร์และสังคมศาสตร์</t>
  </si>
  <si>
    <t>โครงการจัดหาอุปกรณ์สำหรับการบริหารงานและสิ่งสนับสนุนการเรียนการสอนเพื่อเพิ่มประสิทธิภาพการศึกษา</t>
  </si>
  <si>
    <t>15 ต.ค. 65-
30 มิ.ย. 66</t>
  </si>
  <si>
    <t>โครงการจัดหาทรัพยากรและวัสดุ์เพื่อเพิ่มประสิทธิภาพการศึกษา สาขาวิชาภาษาอังกฤษธุรกิจ</t>
  </si>
  <si>
    <t>10 ต.ค. 65 - 30 พ.ค. 66</t>
  </si>
  <si>
    <t>โครงการบริหารจัดการสาขาวิชาศิลปะดิจิทัล</t>
  </si>
  <si>
    <t>โครงการบริหารจัดการเพื่อเพิ่มประสิทธิภาพในการทำงาน สาขาวิชาการพัฒนาสังคม</t>
  </si>
  <si>
    <t>จัดหาทรัพยากรเพื่อเพิ่มประสิทธิภาพการศึกษา สาขาวิชารัฐประศาสนศาสตร์</t>
  </si>
  <si>
    <t>โครงการจัดจ้างเจ้าหน้าที่ประจำสาขาวิชารัฐประศาสนศาสตร์</t>
  </si>
  <si>
    <t>โครงการบริหารจัดการทรัพยากรเพื่อเพิ่มประสิทธิภาพในการปฏิบัติงาน สาขาวิชานิติศาสตร์</t>
  </si>
  <si>
    <t>โครงการจัดหาวัสดุเพื่อใช้สำรับการเรียนการสอน กลุ่มวิชาปรัชญาและศาสนา</t>
  </si>
  <si>
    <t>โครงการจัดหาวัสดุเพื่อใช้สำรับการเรียนการสอน กลุ่มวิชาประวัติศาสตร์</t>
  </si>
  <si>
    <t>รหัส 66-02-0101 คณะมนุษยศาสตร์และสังคมศาสตร์</t>
  </si>
  <si>
    <t xml:space="preserve"> 10 - 11 พ.ค. 66</t>
  </si>
  <si>
    <t xml:space="preserve">โครงการเพิ่มประสิทธิภาพด้านวิชาการและทักษะดิจิทัลขั้นสูงสำหรับนักศึกษาปริญญาเอก สาขาวิชาการสอนภาษาอังกฤษ </t>
  </si>
  <si>
    <t>22 - 24 ต.ค. 65</t>
  </si>
  <si>
    <t>รปศ.</t>
  </si>
  <si>
    <t>26 - 27 มิ.ย. 66</t>
  </si>
  <si>
    <t>23 - 24 มิ.ย.66</t>
  </si>
  <si>
    <t>1 ก.พ. - 31 มี.ค. 66</t>
  </si>
  <si>
    <t xml:space="preserve"> 1 - 30 พ.ย. 65</t>
  </si>
  <si>
    <t>28 - 29 ม.ค. 66</t>
  </si>
  <si>
    <t>10 - 11 มิ.ย. 66</t>
  </si>
  <si>
    <t>20 ธ.ค. 65, 15 ก.พ. 66</t>
  </si>
  <si>
    <t>1 มิ.ย. - 31 ก.ค. 66</t>
  </si>
  <si>
    <t>26 พ.ค. 66</t>
  </si>
  <si>
    <t>19.1 กิจกรรม “กฎหมายปกครองกับการปฏิบัติงาน”</t>
  </si>
  <si>
    <t>19.2 กิจกรรม “การบริหารความขัดแย้งในการมีส่วนร่วมการจัดการสิ่งแวดล้อม”</t>
  </si>
  <si>
    <t>19.3 กิจกรรม “การพัฒนาทักษะการสื่อสารภาษาอังกฤษเพื่อประกอบวิชาชีพ”</t>
  </si>
  <si>
    <t>19.4 กิจกรรม “การพัฒนาบุคลิกภาพเพื่อการทำงาน”</t>
  </si>
  <si>
    <t>19.5 กิจกรรม “บทบาทขององค์กรฝ่ายนิติบัญญัติ”</t>
  </si>
  <si>
    <t>19.6 กิจกรรม “เพิ่มศักยภาพการเรียนรู้ทักษะทางการบริหารการพัฒนา</t>
  </si>
  <si>
    <t>19.7 กิจกรรม “องค์กรปกครองส่วนท้องถิ่นกับงานสวัสดิการสังคม”</t>
  </si>
  <si>
    <t>19.8 กิจกรรม “การก่อหนี้สาธารณะกับการฟื้นฟูเศรษฐกิจ”</t>
  </si>
  <si>
    <t>บรรณารักษ
ศาสตร์ฯ</t>
  </si>
  <si>
    <t xml:space="preserve">โครงการพัฒนาศักยภาพบัณฑิตด้านความสามารถทางภาษาอังกฤษสู่มาตรฐานระดับปริญญาตรีเทียบเท่า C1 ตามมาตรฐานสากล CFER </t>
  </si>
  <si>
    <t xml:space="preserve">โครงการเตรียมความพร้อมทักษะด้านดนตรี เทคโนโลยีและภาษาอังกฤษทางดนตรี สำหรับนักศึกษาใหม่
</t>
  </si>
  <si>
    <t>4 - 5 ก.พ. 66</t>
  </si>
  <si>
    <t>23 - 24 พ.ค. 66</t>
  </si>
  <si>
    <t>12 - 13 พ.ย. 65</t>
  </si>
  <si>
    <t>1 - 31 ต.ค.65</t>
  </si>
  <si>
    <t>1 -2 8 ก.พ.66</t>
  </si>
  <si>
    <t>15 มี.ค. - 30 เม.ย. 66</t>
  </si>
  <si>
    <t>1 ธ.ค. 65 - 25 ก.พ. 66</t>
  </si>
  <si>
    <t>1 พ.ย. 65 - 10 ก.พ. 66</t>
  </si>
  <si>
    <t>39.1 โครงการปฐมนิเทศก่อนฝึกประสบการณ์วิชาชีพทางรัฐประศาสนศาสตร์</t>
  </si>
  <si>
    <t>39.2 โครงการปัจฉิมนิเทศหลังฝึกประสบการณ์วิชาชีพทางรัฐประศาสนศาสตร์</t>
  </si>
  <si>
    <t>47.1 คุณธรรมนำความรู้</t>
  </si>
  <si>
    <t xml:space="preserve">47.2 สัมมนาเกี่ยวกับการบริหารราชการไทย </t>
  </si>
  <si>
    <t>23 - 25 ก.พ.66</t>
  </si>
  <si>
    <r>
      <rPr>
        <b/>
        <sz val="12"/>
        <color theme="1"/>
        <rFont val="TH SarabunPSK"/>
        <family val="2"/>
      </rPr>
      <t>ตัวชี้วัด 1.1.3</t>
    </r>
    <r>
      <rPr>
        <sz val="12"/>
        <color theme="1"/>
        <rFont val="TH SarabunPSK"/>
        <family val="2"/>
      </rPr>
      <t xml:space="preserve"> จำนวนผลงานวิจัยที่ถูกอ้างอิงในระดับชาติและนานาชาติ</t>
    </r>
  </si>
  <si>
    <t>30 มี.ค 66</t>
  </si>
  <si>
    <t xml:space="preserve">โครงการทุนอุดหนุนการวิจัยทางด้านมนุษยศาสตร์และสังคมศาสตร์สำหรับ
คณาจารย์    </t>
  </si>
  <si>
    <t>1 - 10 ก.ค. 66</t>
  </si>
  <si>
    <t>22 ก.พ. 66</t>
  </si>
  <si>
    <t>1 - 2 ก.พ.66</t>
  </si>
  <si>
    <t>22 - 23 ต.ค. 65</t>
  </si>
  <si>
    <t xml:space="preserve">20 ต.ค  –15 พ.ย65 </t>
  </si>
  <si>
    <t>10 - 14 ก.พ. 66</t>
  </si>
  <si>
    <t>9 ธ.ค. 65</t>
  </si>
  <si>
    <t>2 - 3 ธ.ค. 66</t>
  </si>
  <si>
    <t>1 - 4 ก.พ. 66</t>
  </si>
  <si>
    <t>20 - 21 ม.ค.66</t>
  </si>
  <si>
    <t>30 - 31 มี.ค. 66</t>
  </si>
  <si>
    <t>1 มี.ค.66 - 31 พ.ค.66</t>
  </si>
  <si>
    <t>1 ต.ค.65 - 30ก.ย. 66</t>
  </si>
  <si>
    <t>1 - 30 มิ.ย. 66</t>
  </si>
  <si>
    <t>1 ม.ค. - 31 มี.ค.66</t>
  </si>
  <si>
    <t>1 เม.ย. - 30 มิ.ย. 66</t>
  </si>
  <si>
    <t xml:space="preserve"> 1 - 31 พ.ค. 66</t>
  </si>
  <si>
    <t>1 ส.ค. 65 - 31ก.ค. 66</t>
  </si>
  <si>
    <t>พ.ย. -  ธ.ค. 65</t>
  </si>
  <si>
    <t>1 มี.ค. - 31 ก.ค. 66</t>
  </si>
  <si>
    <t>โครงการพัฒนาทักษะการใช้โปรแกรมคอมพิวเตอร์ Microsoft Word, Microsoft Excel และMicrosoft PowerPoint สำหรับนักศึกษาสาขาวิชาการพัฒนาสังคม</t>
  </si>
  <si>
    <t>การประชาสัมพันธ์การรับนักศึกษาเข้าศึกษาต่อในหลักสูตร  คณะเทคโนโลยีอุตสาหกรรม</t>
  </si>
  <si>
    <t>สำนักงานคณบดีคณะเทคโนโลยีอุตสาหกรรม</t>
  </si>
  <si>
    <t>โครงการพัฒนานักศึกษาตามอัตลักษณ์และค่านิยมขององค์กร คณะเทคโนโลยีอุตสาหกรรม</t>
  </si>
  <si>
    <t>โครงการพัฒนานักศึกษาให้มีคุณลักษณะบัณฑิตอันพึงประสงค์  ที่มุ่งสู่ศตวรรษที่ 21 คณะเทคโนโลยีอุตสาหกรรม</t>
  </si>
  <si>
    <t xml:space="preserve">โครงการอบรมให้ความรู้ด้านการประกันคุณภาพการศึกษา และการจัดทำรายงานตนเองการประกันคุณภาพการศึกษา  คณะเทคโนโลยีอุตสาหกรรม </t>
  </si>
  <si>
    <t>สาขาวิชาวิซกรรมการจัดการอุตสาหกรรม</t>
  </si>
  <si>
    <t>โครงการพัฒนาอาจารย์ ผลงานทางวิชาการ และนิเทศนักศึกษาฝึกประสบการณ์วิชาชีพ</t>
  </si>
  <si>
    <t>สาขาวิชาเทคโนโลยีวิศวกรรมไฟฟ้า</t>
  </si>
  <si>
    <t xml:space="preserve"> สาขาวิชาเทคโนโลยีวิศวกรรมโยธา</t>
  </si>
  <si>
    <t xml:space="preserve"> โครงการประชาสัมพันธ์การรับนักศึกษาเข้าศึกษาต่อในหลักสูตรศิลปะและการออกแบบ</t>
  </si>
  <si>
    <t>สาขาวิชาศิลปะและการออกแบบ</t>
  </si>
  <si>
    <t>โครงการพัฒนานักศึกษาตามอัตลักษณ์และค่านิยมขององค์กร  สาขาวิชาศิลปะและการออกแบบ</t>
  </si>
  <si>
    <t>โครงการพัฒนานักศึกษาให้มีคุณลักษณะบัณฑิตอันพึงประสงค์ที่มุ่งสู่
ศตวรรษที่ 21  สาขาวิชาศิลปะและการออกแบบ</t>
  </si>
  <si>
    <t>โครงการพัฒนานักศึกษาให้มีคุณลักษณะบัณฑิต</t>
  </si>
  <si>
    <t xml:space="preserve"> สาขาวิชาเทคโนโลยีเซรามิกส์และการออกแบบ   </t>
  </si>
  <si>
    <t>โครงการ พัฒนาอาจารย์ ผลงานทางวิชาการ และนิเทศนักศึกษาสหกิจศึกษา</t>
  </si>
  <si>
    <t>สาขาวิชาเทคโนโลยีสถาปัตยกรรม</t>
  </si>
  <si>
    <t>โครงการพัฒนานักศึกษาเพื่อการเรียนรู้ตามศตวรรษที่ 21 สาขาวิชาวิศวการจัดการอุตสาหกรรม</t>
  </si>
  <si>
    <t xml:space="preserve">โครงการบริหารสนับสนุนและส่งเสริมงานวิจัย  คณะเทคโนโลยีอุตสาหกรรม       </t>
  </si>
  <si>
    <t xml:space="preserve">โครงการจัดทำหลักสูตรและปรับปรุงหลักสูตรระยะสั้นทางเทคโนโลยี คณะเทคโนโลยีอุตสาหกรรม  
</t>
  </si>
  <si>
    <t>โครงการสร้างสรรค์ศิลปวัฒนธรรมพื้นถิ่น    คณะเทคโนโลยีอุตสาหกรรม</t>
  </si>
  <si>
    <t>โครงการสร้างสรรค์ศิลปวัฒนธรรมพื้นถิ่น  สาขาวิชาศิลปะและการออกแบ</t>
  </si>
  <si>
    <t>โครงการพระราชดำริจิตอาสา  คณะเทคโนโลยีอุตสาหกรรม “ปลูกต้นไม้ รักษ์ป่า”</t>
  </si>
  <si>
    <t>โครงการพัฒนาและบำรุงรักษาระบบเทคโนโลยีสารสนเทศ  คณะเทคโนโลยีอุตสาหกรรม</t>
  </si>
  <si>
    <t>โครงการบริหารสาขาวิชา ประกันคุณภาพหลักสูตร และพัฒนาระบบเทคโนโลยีสารสนเทศ</t>
  </si>
  <si>
    <t>โครงการ บริหารสาขาวิชา พัฒนาระบบเทคโนโลยีสารสนเทศ และประกันคุณภาพระดับหลักสูตร</t>
  </si>
  <si>
    <t>โครงการสนับสนุนการประชุมวิชาการระดับชาติและนานาชาติ  และการแข่งขันทักษะทางวิชาชีพทางเทคโนโลยีอุตสาหกรรม</t>
  </si>
  <si>
    <t>โครงการจัดทำรายงานตนเองการประกันคุณภาพการศึกษาสาขาวิชาศิลปะและการออกแบบ</t>
  </si>
  <si>
    <t>โครงการการบริหารจัดการองค์กร  สนับสนุนการบริหารงาน คณะเทคโนโลยีอุตสาหกรรม</t>
  </si>
  <si>
    <t xml:space="preserve">โครงการพัฒนาบุคลากรเพื่อเพิ่มประสิทธิภาพในการทำงาน   คณะเทคโนโลยีอุตสาหกรรม  
</t>
  </si>
  <si>
    <t>โครงการพัฒนาบุคลากรเพื่อเพิ่มประสิทธิภาพในการทำงาน  สาขาวิชาศิลปะและการออกแบบ</t>
  </si>
  <si>
    <t>โครงการบริหารจัดการสาขาวิชาเทคโนโลยีวิศวกรรมอิเล็กทรอนิกส์</t>
  </si>
  <si>
    <t>สาขาวิชาเทคโนโลยีวิศวกรรมอิเล็กทรอนิกส์</t>
  </si>
  <si>
    <t>โครงการทบทวนแผนและจัดทำแผนกลยุทธ์และแผนปฏิบัติราชการ และการบริหารความเสี่ยง  คณะเทคโนโลยีอุตสาหกรรม</t>
  </si>
  <si>
    <t xml:space="preserve">โครงการจัดหาครุภัณฑ์เพื่อจัดการเรียนการสอน   คณะเทคโนโลยีอุตสาหกรรม     </t>
  </si>
  <si>
    <t>โครงการการบริหารจัดการสนับสนุนสาขาวิชาศิลปะและการออกแบบ</t>
  </si>
  <si>
    <t xml:space="preserve">โครงการดำเนินการบริหารจัดการองค์การและการศึกษา </t>
  </si>
  <si>
    <t xml:space="preserve">วัสดุฝึกปฏิบัติสาขาวิชาเทคโนโลยีเซรามิกส์   </t>
  </si>
  <si>
    <t xml:space="preserve">โครงการบริหารจัดการองค์กรและจัดหาสิ่งสนับสนุนการเรียนรู้ </t>
  </si>
  <si>
    <t>โครงการสนับสนุนวัสดุฝึกปฏิบัติ และสนับสนุนกิจกรรมแก่นักศึกษา</t>
  </si>
  <si>
    <t>โครงการ สนับสนุนวัสดุฝึกปฏิบัติ และสนับสนุนกิจกรรมแก่นักศึกษา</t>
  </si>
  <si>
    <t>สรุปข้อมูลแผนการจัดโครงการปีงบประมาณ 2566 คณะเทคโนโลยีอุตสาหกรรม</t>
  </si>
  <si>
    <t>รหัส 66-1010111 คณะเทคโนโลยีอุตสาหกรรม</t>
  </si>
  <si>
    <t>สาขาวิชาการจัดการอุตสาหกรรม</t>
  </si>
  <si>
    <t>โครงการพัฒนาหลักสูตรวิศวกรรมการจัดการอุตสาหกรรม</t>
  </si>
  <si>
    <t>5 ธ.ค. 65</t>
  </si>
  <si>
    <t>โครงการพัฒนาบุคลากรและผลงานทางวิชาการ</t>
  </si>
  <si>
    <t>3 ต.ค 65 - 31 พ.ค. 66</t>
  </si>
  <si>
    <t>4 ต.ค 65 - 31 พ.ค. 66</t>
  </si>
  <si>
    <t>5 ต.ค 65 - 31 พ.ค. 66</t>
  </si>
  <si>
    <t>6 ต.ค 65 - 31 พ.ค. 66</t>
  </si>
  <si>
    <t>7 ต.ค 65 - 31 พ.ค. 66</t>
  </si>
  <si>
    <t>8 ต.ค 65 - 31 พ.ค. 66</t>
  </si>
  <si>
    <t>9 ต.ค 65 - 31 พ.ค. 66</t>
  </si>
  <si>
    <t>10 ต.ค 65 - 31 พ.ค. 66</t>
  </si>
  <si>
    <t>11 ต.ค 65 - 31 พ.ค. 66</t>
  </si>
  <si>
    <t>12 ต.ค 65 - 31 พ.ค. 66</t>
  </si>
  <si>
    <t>13 ต.ค 65 - 31 พ.ค. 66</t>
  </si>
  <si>
    <t>14 ต.ค 65 - 31 พ.ค. 66</t>
  </si>
  <si>
    <t>งบบุคลากรต้องเป็นงบที่จ้างบุคลากรรายเดือน</t>
  </si>
  <si>
    <t>สรุปข้อมูลแผนการจัดโครงการปีงบประมาณ 2566 คณะเทคโนโลยีการเกษตร</t>
  </si>
  <si>
    <t>รหัส 66-0101010 คณะเทคโนโลยีการเกษตร</t>
  </si>
  <si>
    <t xml:space="preserve">โครงการพัฒนาหลักสูตรเข้าสู่การศึกษาที่มุ่งเน้นผลลัพธ์ (Outcome Based Education, OBE) </t>
  </si>
  <si>
    <t>โครงการปรับปรุงและพัฒนาหลักสูตรที่มุ่งเน้นผลลัพธ์ (OBE) สาขาวิชาเกษตรศาสตร์</t>
  </si>
  <si>
    <t>สาขาวิชาเกษตรศาสตร์</t>
  </si>
  <si>
    <t>1 ต.ค.65-31 พ.ค. 66</t>
  </si>
  <si>
    <t>โครงการปรับปรุงหลักสูตรสาขาวิชาสัตวศาสตร์</t>
  </si>
  <si>
    <t>สาขาวิชาสัตวศาสตร์</t>
  </si>
  <si>
    <t>1 ต.ค. 65 -31 พ.ค. 66</t>
  </si>
  <si>
    <t>โครงการประกันคุณภาพการศึกษาและสร้างเครือข่ายประกันคุณภาพ คณะเทคโนโลยีการเกษตร</t>
  </si>
  <si>
    <t>1 เม.ย. 2565 - 30 มิ.ย. 2566</t>
  </si>
  <si>
    <t>โครงการประกันคุณภาพการศึกษา สาขาวิชาเกษตรศาสตร์</t>
  </si>
  <si>
    <t>การประกันคุณภาพการศึกษาสาขาวิชาสัตวศาสตร์</t>
  </si>
  <si>
    <t>โครงการประกันคุณภาพการศึกษา สาขาวิชาเทคโนโลยีการประมง</t>
  </si>
  <si>
    <t>สาขาวิชาเทคโนโลยีการประมง</t>
  </si>
  <si>
    <t>โครงการประกันคุณภาพการศึกษา สาขาวิชานวัตกรรมอาหารและแปรรูป</t>
  </si>
  <si>
    <t>สาขาวิชานวัตกรรมอาหารและแปรรูป</t>
  </si>
  <si>
    <t>โครงการพัฒนาทักษะด้านภาษา บุคลากรและนักศึกษา คณะเทคโนโลยีการเกษตร</t>
  </si>
  <si>
    <t>1 พ.ย.65 - 30 เม.ย.66</t>
  </si>
  <si>
    <t>โครงการพัฒนาทักษะการใช้เทคโนโลยีสารสนเทศของนักศึกษา คณะเทคโนโลยีการเกษตร</t>
  </si>
  <si>
    <t>โครงการพัฒนานักศึกษาให้มีทักษะการเรียนรู้ในศตวรรษที่ 21 สาขาวิชาเกษตรศาสตร์</t>
  </si>
  <si>
    <t>โครงการพัฒนานักศึกษาให้มีทักษะด้านสารสนเทศ  สาขาวิชาเกษตรศาสตร์</t>
  </si>
  <si>
    <t xml:space="preserve">โครงการเตรียมความพร้อมในการฝึกประสบการณ์วิชาชีพและสหกิจศึกษาทางสัตวศาสตร์
   </t>
  </si>
  <si>
    <t>โครงการพัฒนาอัตลักษณ์นักศึกษาในศตวรรษที่ 21</t>
  </si>
  <si>
    <t>โครงการพัฒนานักศึกษาตามอัตตลักษณ์ สาขาวิขาเทคโนโลยีการประมง</t>
  </si>
  <si>
    <t>สาขาวิขาเทคโนโลยีการประมง</t>
  </si>
  <si>
    <t>1 ต.ค.65 - 30 พ.ค. 66</t>
  </si>
  <si>
    <t>โครงการพัฒนาทักษะวิชาการของนักศึกษา</t>
  </si>
  <si>
    <t>15 ม.ค. 66</t>
  </si>
  <si>
    <t>โครงการนวัตกรน้อยอาสาพัฒนาชุมชน</t>
  </si>
  <si>
    <t>30 ธ.ค. 65</t>
  </si>
  <si>
    <t xml:space="preserve">โครงการปัจฉิมนิเทศนักศึกษา และเตรียมความพร้อมในการทำงานของนักศึกษาชั้นปีที่ 4 คณะเทคโนโลยีการเกษตร </t>
  </si>
  <si>
    <t>โครงการปัจฉิมนิเทศนักศึกษาและเตรียมความพร้อมสู่การทำงาน สาขาวิชาเกษตรศาสตร์</t>
  </si>
  <si>
    <t>โครงการขยายเครือข่ายสัญญาณ WIFI คณะเทคโนโลยีการเกษตร</t>
  </si>
  <si>
    <t>1 - 30 ต.ค. 65</t>
  </si>
  <si>
    <t>โครงการเพิ่มศักยภาพห้องปฏิบัติการ เพื่อการรองรับการวิเคราะห์ดิน น้ำ พืช</t>
  </si>
  <si>
    <t>2 ต.ค.65-31 พ.ค. 66</t>
  </si>
  <si>
    <t>โครงการพัฒนาห้องปฏิบัติการอาหารสัตว์ สาขาวิชาสัตวศาสตร์</t>
  </si>
  <si>
    <t>โครงการพัฒนาห้องปฏิบัติการ สาขาวิชาเทคโนโลยีการประมง</t>
  </si>
  <si>
    <t>โครงการต่อยอดงานวิจัยและนวัตกรรมสู่เชิงพาณิชย์</t>
  </si>
  <si>
    <t>โครงการเพิ่มประสิทธิภาพทักษะทางวิจัยและวิชาการแก่นักศึกษาและคณาจารย์</t>
  </si>
  <si>
    <t>โครงการจัดการความรู้บูรณาการ การเรียนการสอน วิจัย และบริการวิชาการ และศิลปวัฒนธรรม</t>
  </si>
  <si>
    <t>โครงการบูรณาการเรียนการสอน วิจัยและศิลปวัฒนธรรม สาขาวิชาเกษตรศาสตร์</t>
  </si>
  <si>
    <t>โครงการพัฒนาศูนย์การเรียนรู้ด้านการเกษตรและแหล่งฝึกประสบการณ์วิชาชีพ สาขาวิชาเกษตรศาสตร์</t>
  </si>
  <si>
    <t>โครงการพัฒนาศูนย์การเรียนรู้ด้านสัตวศาสตร์และแหล่งฝึกประสบการณ์ สาขาวิชาสัตวศาสตร์</t>
  </si>
  <si>
    <t>โครงการส่งเสริม สืบสาน อนุรักษ์ ทำนุบำรุงศิลปและวัฒนธรรม สาขาวิชาสัตวศาสตร์</t>
  </si>
  <si>
    <t>โครงการแนะแนวและประชาสัมพันธ์หลักสูตร</t>
  </si>
  <si>
    <t xml:space="preserve">ประกวดดาว เดือนคณะเทคโนโลยีการเกษตร และร้องเพลงมาร์ชมหาวิทยาลัย </t>
  </si>
  <si>
    <t xml:space="preserve">สำนักงานคณบดี	</t>
  </si>
  <si>
    <t>1 มิ.ย. 30 ก.ค. 66</t>
  </si>
  <si>
    <t>พิธีอัญเชิญตราพระราชลัญจกรและมอบเครื่องหมายสัญญาลักษณ์ นักศึกษาชั้นปีที่ 1 คณะเทคโนโลยีการเกษตร</t>
  </si>
  <si>
    <t>โครงการปฐมนิเทศนักศึกษา และเตรียมความพร้อมในการเรียน นักศึกษาชั้นปีที่ 1 คณะเทคโนโลยีการเกษตร</t>
  </si>
  <si>
    <t>โครงการปฐมนิเทศและเตรียมความพร้อมสำหรับนักศึกษาเข้าใหม่</t>
  </si>
  <si>
    <t>โครงการ สานรัก สานใจ สานสายใย น้องพี่นวัตกรรมอาหาร</t>
  </si>
  <si>
    <t>โครงการเตรียมความพร้อมรับน้องใหม่นวัตกรรมอาหารและแปรรูป</t>
  </si>
  <si>
    <t xml:space="preserve">เทคโนโลยีการเกษตรจิตอาสา “เราทำความดีด้วยหัวใจ” </t>
  </si>
  <si>
    <t>โครงการจิตอาสาพัฒนาเกษตรตามแนวทางพระราชดำริและปรัชญาของเศรษฐกิจพอเพียง สาขาวิชาเกษตรศาสตร์</t>
  </si>
  <si>
    <t>โครงการค่ายอาสาพัฒนาสัตวศาสตร์</t>
  </si>
  <si>
    <t>โครงการพัฒนาทักษะดิจิทัล บุคลากรและนักศึกษา คณะเทคโนโลยีการเกษตร</t>
  </si>
  <si>
    <t>โครงการพัฒนาเว๊ปไซด์ และฐานข้้อมูลคณะเทคโนโลยีการเกษตร</t>
  </si>
  <si>
    <t xml:space="preserve">1 ต.ค.- 30 พ.ย.65 </t>
  </si>
  <si>
    <t>โครงการระบบสารสนเทศและพัฒนางานด้านศิษย์เก่า สาขาวิชาเกษตรศาสตร์</t>
  </si>
  <si>
    <t>โครงการความร่วมมือทางวิชาการและวิชาชีพเครือข่ายคณะเกษตรราชภัฏ</t>
  </si>
  <si>
    <t>โครงการสร้างเครือข่าย ส่งเสริมและพัฒนานักศึกษาสู่การแข่งขันทักษะวิชาการและวิชาชีพ</t>
  </si>
  <si>
    <t>โครงการสร้างเครือข่ายสถานที่ฝึกงานทางด้านการเกษตร</t>
  </si>
  <si>
    <t>โครงการนิเทศฝึกประสบการณ์วิชาชีพและสหกิจศึกษา</t>
  </si>
  <si>
    <t>โครงการนิเทศนักศึกษาฝึกประสบการณ์วิชาชีพและสหกิจศึกษาทางสัตวศาสตร์</t>
  </si>
  <si>
    <t>โครงการพัฒนาการฝึกวิชาชีพและงานสหกิจศึกษา สาขาวิชาเทคโนโลยีการประมง</t>
  </si>
  <si>
    <t>โครงการนิเทศนักศึกษาฝึกงานภายนอกเพื่อพัฒนานักศึกษาให้เป็นบัณฑิตนักปฏิบัติ สาขานวัตกรรมอาหารและแปรรูป</t>
  </si>
  <si>
    <t>โครงการแข่งขันทักษะทางสัตวศาสตร์</t>
  </si>
  <si>
    <t>โครงการพัฒนาศักยภาพอาจารย์ และบุคลากร เพื่อเพิ่มประสิทธิภาพในการทำงาน คณะเทคโนโลยีการเกษตร</t>
  </si>
  <si>
    <t>1 ต.ค.65 - 31 พ.ค. 66</t>
  </si>
  <si>
    <t>โครงการพัฒนาศักยภาพบุคลากร สาขาวิชาเกษตรศาสตร์</t>
  </si>
  <si>
    <t>โครงการพัฒนาศักยภาพอาจารย์ สาขาวิชาสัตวศาสตร์</t>
  </si>
  <si>
    <t>โครงการพัฒนาอาจารย์และบุคลากร สาขาวิชาเทคโนโลยีการประมง</t>
  </si>
  <si>
    <t>โครงการพัฒนาบุคลากรนวัตกรรมอาหารและแปรรูป</t>
  </si>
  <si>
    <t>โครงการศึกษาดูงานเพื่อการแลกเปลี่ยนเรียนรู้งานด้านการเกษตร</t>
  </si>
  <si>
    <t>โครงการพัฒนาศักยภาพบุคลากร เข้าสู่ตำแหน่งที่สูงขึ้น</t>
  </si>
  <si>
    <t>โครงการจัดหาวัสดุอุปกรณ์การเรียนการสอน วัสดุสำนักงาน คณะเทคโนโลยีการเกษตร</t>
  </si>
  <si>
    <t>โครงการบริหารและจัดการสาขาเกษตรศาสตร์</t>
  </si>
  <si>
    <t>โครงการบริหารจัดการสาขาวิชาสัตวศาสตร์</t>
  </si>
  <si>
    <t>โครงการจัดหาวัสดุ อุปกรณ์ เพื่อเพิ่มประสิทธิภาพการจัดการศึกษา สาขาวิชาเทมคโนโลยีการประมง</t>
  </si>
  <si>
    <t>โครงการจัดหาวัสดุอุปกรณ์เพื่อพัฒนาการเรียนการสอนสู่การสร้างนวัตกรรมทางด้านอาหาร</t>
  </si>
  <si>
    <t>การจัดหาครุภัณฑ์เพื่อการเรียนการสอนสาขาวิชาสัตวศาสตร์</t>
  </si>
  <si>
    <t>1 ต.ค. 65 - 30 เม.ย. 66</t>
  </si>
  <si>
    <t>1 พ.ย. 65 - 30 เม.ย. 66</t>
  </si>
  <si>
    <t>1 มิ.ย. - 30 ก.ค. 66</t>
  </si>
  <si>
    <t>31 ม.ค. 66</t>
  </si>
  <si>
    <t>30 พ.ย. 65</t>
  </si>
  <si>
    <t>1 - 30 เม.ย. 65</t>
  </si>
  <si>
    <t>16 ม.ค. 66</t>
  </si>
  <si>
    <t>สาขาวิชานวัตกรรมอาหาร
และแปรรูป</t>
  </si>
  <si>
    <t>โครงการประชาสัมพันธ์หลักสูตรเทคโนโลยีภูมิสารสนเทศและภูมิศาสตร์</t>
  </si>
  <si>
    <t>ภูมิสารสนเทศ</t>
  </si>
  <si>
    <t>1 พ.ย. 65 - 31 ม.ค.66</t>
  </si>
  <si>
    <t>โครงการทวนสอบผลสัมฤทธิ์ทางการเรียนตามกรอบมาตรฐานผลการเรียนรู้ ระดับอุดมศึกษา</t>
  </si>
  <si>
    <t>เคมี</t>
  </si>
  <si>
    <t>โครงการแนะแนวการศึกษาและประชาสัมพันธ์หลักสูตรสาขาวิชาเคมี</t>
  </si>
  <si>
    <t>3 ต.ค. 65 - 4 พ.ย.65</t>
  </si>
  <si>
    <t>โครงการทวนสอบผลสัมฤทธิ์ของนักศึกษาสาขาวิชาชีววิทยา 2566</t>
  </si>
  <si>
    <t>ชีววิทยา</t>
  </si>
  <si>
    <t>1 มี.ค.-31 พ.ค.66</t>
  </si>
  <si>
    <t>โครงการอบรมเชิงปฏิบัติการการใช้โปรแกรม Microsoft Excel เพื่อการวิเคราะห์ข้อมูลทางสถิติ</t>
  </si>
  <si>
    <t>สถิติประยุกต์</t>
  </si>
  <si>
    <t>โครงการทวนสอบหลักสูตรวิทยาศาสตร์บัณฑิตสาขาวิชาคณิตศาสตร์</t>
  </si>
  <si>
    <t>คณิตศาสตร์</t>
  </si>
  <si>
    <t>โครงการแนะแนวการศึกษาต่อสาขาวิชาเทคโนโลยีสารสนเทศ</t>
  </si>
  <si>
    <t>เทคโนโลยีสารสนเทศ</t>
  </si>
  <si>
    <t>โครงการทวนสอบผลสัมฤทธืทางการเรียนตามกรอบมาตรฐานผลการเรียนรู้สาขาวิชาเทคโนโลยีสารสนเทศ</t>
  </si>
  <si>
    <t>27 มี.ค -10 เม.ย. 66</t>
  </si>
  <si>
    <t>โครงการสนับสนุนการประกันคุณภาพการศึกษา</t>
  </si>
  <si>
    <t>คณะวิทยาศาสตร์</t>
  </si>
  <si>
    <t>โครงการเตรียมความพร้อมของนักศึกษาสาขาวิชาภูมิสารสนเทศ</t>
  </si>
  <si>
    <t>โครงการพัฒนาทักษะการเรียนรู้ในศตวรรษที่ 21 (ทักษะคอมพิวเตอร์)</t>
  </si>
  <si>
    <t>โครงการบริหารจัดการศึกษาของสาขาวิชาภูมิสารสนเทศ</t>
  </si>
  <si>
    <t>โครงการนิเทศนักศึกษาสาขาวิชาภูมิสารสนเทศ</t>
  </si>
  <si>
    <t>1 พ.ย. 65 - 28 ก.พ.66</t>
  </si>
  <si>
    <t>โครงการนิเทศนักศึกษาฝึกประสบการณ์วิชาชีพสาขาวิชาเคมี</t>
  </si>
  <si>
    <t>โครงการพัฒนาการเรียนการสอนสาขาวิชาเคมี</t>
  </si>
  <si>
    <t>โครงการพัฒนาทักษะความสามารถในการปฏิบัติงานทางด้านเคมี</t>
  </si>
  <si>
    <t>6 ธ.ค.65</t>
  </si>
  <si>
    <t>โครงการทดสอบผลสัมฤทธิ์ทางการเรียนก่อนจบการศึกษา นักศึกษาสาขาวิชาเคมี</t>
  </si>
  <si>
    <t>โครงการติดตามคุณภาพการผลิตบัณฑิต</t>
  </si>
  <si>
    <t>1 ก.พ. - 30 มิ.ย.66</t>
  </si>
  <si>
    <t>โครงการสนับสนุนการเรียนการสอนนอกสถานที่สาขาวิชาเคมี</t>
  </si>
  <si>
    <t>โครงการเตรียมความพร้อมของนักศึกษาสาขาวิชาเคมี เพื่อยกระดับผลสัมฤทธิ์ทางการศึกษา</t>
  </si>
  <si>
    <t>26 พ.ค.66</t>
  </si>
  <si>
    <t>โครงการสานสัมพันธ์พี่น้องนักศึกษาสาขาวิชาเคมี</t>
  </si>
  <si>
    <t>24 มิ.ย.66</t>
  </si>
  <si>
    <t>โครงการเพิ่มศักยภาพการเรียนรู้และลดความเสี่ยงจากการเรียนเคมี</t>
  </si>
  <si>
    <t>24 มี.ค.66</t>
  </si>
  <si>
    <t>โครงการสนับสนุนกิจกรรมการส่งเสริมและเพิ่มประสิทธิภาพการจัดการการศึกษาประจำสาขาวิชาวิทยาศาสตร์สิ่งแวดล้อมด้านการบริหารและจัดหาวัสดุอุปกรณ์และสารเคมีตลอดจนการประชาสัมพันธ์เชิงรุก เพื่อแนะแนวการศึกษา</t>
  </si>
  <si>
    <t>วิทยาศาสตร์สิ่งแวดล้อม</t>
  </si>
  <si>
    <t>โครงการเตรียมความบัณฑิตสาขาวิชาวิทยาศาสตร์สิ่งแวดล้อม เพื่อเข้าสู่ชีวิตการทำงาน</t>
  </si>
  <si>
    <t>14 ธ.ค.65-8 มี.ค.66</t>
  </si>
  <si>
    <t>โครงการเพิ่มศักยภาพนักศึกษาสาขาวิชาวิทยาศาสตร์สิ่งแวดล้อม</t>
  </si>
  <si>
    <t>โครงการนิเทศนักศึกษาฝึกประสบการณ์วิชาชีพสาขาวิชาวิทยาศาสตร์สิ่งแวดล้อม</t>
  </si>
  <si>
    <t>โครงการเตรียมความพร้อมนักศึกษาชั้นปีที่ 1 สาขาวิชาชีววิทยา คณะวิทยาศาสตร์</t>
  </si>
  <si>
    <t>โครงการนิเทศนักศึกษาฝึกประสบการณ์วิชาชีพสาขาวิชาชีววิทยา</t>
  </si>
  <si>
    <t>โครงการการศึกษาดูงานนอกสถานที่ของนักศึกษาสาขาวิชาชีววิทยา</t>
  </si>
  <si>
    <t>โครงการอบรมเพื่อพัฒนาทักษะทางภาษาอังกฤษสำหรับนักศึกษาสาขาวิชาชีววิทยา</t>
  </si>
  <si>
    <t>5 มี.ค.66</t>
  </si>
  <si>
    <t>โครงการทำบุญสัตว์ทดลองและอุทิศส่วนกุศลให้สัตว์เพื่องานทางวิชาการประจำปี 2565</t>
  </si>
  <si>
    <t>10 มิ.ย.66</t>
  </si>
  <si>
    <t>โครงการการใช้และการดูแลรักษาเครื่องมือทางทางวิทยาศาสตร์</t>
  </si>
  <si>
    <t>โครงการพี่และน้องชาวชีววิทยา(ศิษย์เก่าสัมพันธ์ 2565)</t>
  </si>
  <si>
    <t>7 ต.ค.65</t>
  </si>
  <si>
    <t>โครงการฝึกปฏิบัติทักษะวิชาชีพวิทยาศาสตร์การกีฬา</t>
  </si>
  <si>
    <t>วิทยาศาสตร์การกีฬา</t>
  </si>
  <si>
    <t>โครงการอบรมเชิงปฏิบัติการ การออกกำลังกายแบบ พีลาทิสพื้นฐาน (Pilates) เพื่อสุขภาพและประสิทธิภาพทางการกีฬา</t>
  </si>
  <si>
    <t>โครงการเสริมสร้างฝึกปฏิบัติทักษะวิชาชีพวิทยาศาสตร์การกีฬาด้านการทดสอบและเสริมสร้างสมรรถภาพทางกาย</t>
  </si>
  <si>
    <t>โครงการนิเทศนักศึกษาฝึกประสบการณ์วิชาชีพสาขาวิชาวิทยาศาสตร์การกีฬา คณะวิทยาศาสตร์ มหาวิทยาลัยราชภัฎบุรีรัมย์</t>
  </si>
  <si>
    <t>โครงการการจัดการแข่งขันกีฬาและนิทรรศการวันกีฬาแห่งชาติ</t>
  </si>
  <si>
    <t>1 พ.ย.-16 ธ.ค.65</t>
  </si>
  <si>
    <t>โครงการนิทรรศการและการแข่งขันกีฬางานสัปดาห์วิทยาศาสตร์แห่งชาติ</t>
  </si>
  <si>
    <t>โครงการการพัฒนาบุคลากรสาขาวิทยาศาสตร์การกีฬา</t>
  </si>
  <si>
    <t xml:space="preserve">โครงการนิเทศนักศึกษาฝึกประสบการณ์วิชาชีพ  </t>
  </si>
  <si>
    <t>โครงการอบรมแนวทางการพัฒนาบุคลากรและนักศึกษาด้านข้อมูลสถิติ สู่ศตวรรษที่ 21</t>
  </si>
  <si>
    <t>โครงการอบรมเชิงปฏิบัติการการใช้โปรแกรม Power BI เพื่อการนำเสนอข้อมูล</t>
  </si>
  <si>
    <t xml:space="preserve"> โครงการอบรมเชิงปฏิบัติการวิธีการทำสำมะโน</t>
  </si>
  <si>
    <t>25 มิ.ย.66</t>
  </si>
  <si>
    <t>โครงการอบรมเชิงปฏิบัติการการสร้างแบบสอบถามออนไลน์ด้วย Google Form</t>
  </si>
  <si>
    <t>21 ม.ค.66</t>
  </si>
  <si>
    <t>โครงการเตรียมความพร้อมก่อนเข้าเรียนสำหรับนักศึกษาใหม่สาขาวิชาสถิติประยุกต์</t>
  </si>
  <si>
    <t>27 พ.ค.66</t>
  </si>
  <si>
    <t>โครงการพัฒนาทักษะทางวิชาชีพนักศึกษาและบัณฑิตสาขาวิชาสาธารณสุขศาสตร์</t>
  </si>
  <si>
    <t>สาธารณสุขศาสตร์</t>
  </si>
  <si>
    <t>โครงการพัฒนาทักษะวิชาการของนักศึกษาสาขาวิชาสาธารณสุขศาสตร์และสนับสนุนการดำเนินงานด้านการจัดการเรียนการสอนกับการทำงาน (WIL)</t>
  </si>
  <si>
    <t>โครงการนิเทศงานการฝึกประสบการณ์วิชาชีพสาธารณสุขศาสตร์</t>
  </si>
  <si>
    <t>โครงการพัฒนานักศึกษา</t>
  </si>
  <si>
    <t>15-16 ธ.ค 65</t>
  </si>
  <si>
    <t>โครงการแนะแนวทางประกอบอาชีพสำหรับนักศึกษาสาขาวิชาคณิตศาสตร์</t>
  </si>
  <si>
    <t>3 พ.ย. 65 - 25 ก.พ.66</t>
  </si>
  <si>
    <t>โครงการศึกษาดูงานด้านเทคโนโลยีสารสนเทศเพื่อพัฒนาคุณภาพบัณฑิต</t>
  </si>
  <si>
    <t>โครงการยกระดับมาตรฐานฝีมือด้านเทคโนโลยีสารสนเทศ</t>
  </si>
  <si>
    <t>20 - 22 เม.ย. 66</t>
  </si>
  <si>
    <t>โครงการพัฒนาคุณภาพนักศึกษาเทคโนโลยีสารสนเทศให้มีความพร้อมด้านคุณธรรม จริยธรรม</t>
  </si>
  <si>
    <t>โครงการอบรมเชิงปฏิบัติการด้านเทคโนโลยีสารสนเทศสู่การพัฒนาชุมชนอย่างยังยืน</t>
  </si>
  <si>
    <t>โครงการเพิ่มพูนทักษะด้านวิชาการและการวิจัยด้านเทคโนโลยีสารสนเทศ</t>
  </si>
  <si>
    <t>10 ม.ค. - 31 มี.ค. 66</t>
  </si>
  <si>
    <t>โครงการเตรียมความพร้อมก่อนเข้าศึกษาสาขาวิชาเทคโนโลยีสารสนเทศ</t>
  </si>
  <si>
    <t>โครงการติดตามคุณภาพการจัดการเรียนการสอนสาขาวิชาเทคโนโลยีสารสนเทศ</t>
  </si>
  <si>
    <t>1 เม.ย. - 15 พ.ค. 66</t>
  </si>
  <si>
    <t>โครงการเพิ่มทักษะทางวิชาการนักศึกษาเทคโนโลยีสารสนเทศสู่มาตรฐานวิชาการและวิชาชีพ</t>
  </si>
  <si>
    <t>โครงการพัฒนาทักษะวิชาการและวิชาชีพนักศึกษาสาชาวิชานวัตกรรมสิ่งทอและการออกแบบ</t>
  </si>
  <si>
    <t>นวัตกรรมสิ่งทอและการออกแบบ</t>
  </si>
  <si>
    <t>โครงการนิเทศนักศึกษาฝึกประสบการณ์วิชาชีพสาขาวิชานวัตกรรมสิ่งทอและการออกแบบ</t>
  </si>
  <si>
    <t>1 พ.ย. 65 -31 ม.ค. 66</t>
  </si>
  <si>
    <t>โครงการพัฒนาสมรรถนะนักศึกษาสู่ความเป็นเลิศ</t>
  </si>
  <si>
    <t>วิทยาการคอมพิวเตอร์</t>
  </si>
  <si>
    <t>โครงการนิเทศนักศึกษาฝึกประสบการณ์วิชาชีพ/สหกิจ</t>
  </si>
  <si>
    <t>15 พ.ย. 65 - 15 มี.ค. 66</t>
  </si>
  <si>
    <t>โครงการสร้างจิตอาสาเทคโนโลยีสารสนเทศทำความดีด้วยหัวใจ</t>
  </si>
  <si>
    <t>15 - 30 พ.ค. 66</t>
  </si>
  <si>
    <t>โครงการพัฒนาบุคลากรศูนย์วิทยาศาสตร์และวิทยาศาสตร์ประยุกต์</t>
  </si>
  <si>
    <t>ศูนย์วิทยาศาสตร์และวิทยาศาสตร์ประยุกต์</t>
  </si>
  <si>
    <t>โครงการทวนสอบรายวิชาแกนของคณะวิทยาศาสตร์</t>
  </si>
  <si>
    <t xml:space="preserve">โครงการพัฒนานักศึกษา ประกอบด้วยกิจกรรม 1) ปฐมนิเทศนักศึกษาใหม่ ชั้นปีที่ 1 และการใช้ชีวิตในรั้วมหาวิทยาลัย  2) เตรียมความพร้อมก่อนออกฝึกประสบการณ์วิชาชีพ นักศึกษาชั้นปีที่ 4 </t>
  </si>
  <si>
    <t>โครงการจิตอาสาพัฒนานักศึกษา</t>
  </si>
  <si>
    <t>25 พ.ค. - 2 มิ.ย. 66</t>
  </si>
  <si>
    <t>โครงการภาวะผู้นำและการประกันคุณภาพการศึกษาแกนักศึกษา</t>
  </si>
  <si>
    <t>โครงการพัฒนาบุคลากรและสนับสนุนวิจัยสาขาวิชาเคมี</t>
  </si>
  <si>
    <t>22 ม.ค.66</t>
  </si>
  <si>
    <t>โครงการบูรณาการการเรียนการสอนกับการวิจัย บริการวิชาการ และศิลปวัฒนธรรม</t>
  </si>
  <si>
    <t>โครงการพัฒนาบุคลากรและส่งเสริมศักยภาพการวิจัยของคณาจารย์สาขาวิชาชีววิทยา</t>
  </si>
  <si>
    <t>โครงการบูรณาการชีววิทยาและพืชท้องถิ่นในการผลิตผลิตภัณฑ์</t>
  </si>
  <si>
    <t>โครงการส่งเสริม สนับสนุนงานวิจัยและผลงานทางวิชาการเพื่อพัฒนาศักยภาพสาขาวิชาวิทยาศาสตร์การกีฬา</t>
  </si>
  <si>
    <t>โครงการส่งเสริมการวิจัยและนวัตกรรมด้านเทคโนโลยีสารสนเทศ</t>
  </si>
  <si>
    <t>โครงการคคลินิกพัฒนาสมรรถนะอาจารย์และบุคลากรเพื่อยกระดับมาตรฐานวิจัยทางวิทยาศาสตร์</t>
  </si>
  <si>
    <t>โครงการให้ทุนสนับสนุนค่าวัสดุในการเผยแพร่ผลงานวิจัยและการทรัพย์สินทางปัญญา</t>
  </si>
  <si>
    <t>โครงการวิจัยเพื่อพัฒนาศักยภาพหลักสูตรคณะวิทยาศาสตร์</t>
  </si>
  <si>
    <t>โครงการพัฒนาบุคลากรกลุ่มวิชาฟิสิกส์ เพื่อเพิ่มประสิทธิภาพในการทำงานและการทำวิจัย</t>
  </si>
  <si>
    <t>กลุ่มวิชาฟิสิกส์</t>
  </si>
  <si>
    <t>โครงการบริการวิชาการด้านภูมิสารสนเทศ</t>
  </si>
  <si>
    <t>15 ม.ค. - 5 ก.พ. 66</t>
  </si>
  <si>
    <t>โครงการบริการวิชาการศูนย์วิทยาศาสตร์และวิทยาศาสตร์ประยุกต์</t>
  </si>
  <si>
    <t>5 ม.ค. - 30 เม.ย. 66</t>
  </si>
  <si>
    <t>โครงการผลิตและพัฒนาหลักสูตรระยะสั้นสาขาวิชาสถิติประยุกต์</t>
  </si>
  <si>
    <t>1 ต.ค.65 - 15 ก.ค.66</t>
  </si>
  <si>
    <t>โครงการค่ายวิชาการ : (IT BRU CAMP) ประจำปี 2566</t>
  </si>
  <si>
    <t>โครงการส่งเสริมและพัฒนาห้องปฏิบัติการเพื่อความปลอดภัยและมาตรฐานห้องปฏิบัติการ</t>
  </si>
  <si>
    <t>1 พ.ย. 65 - 30 มิ.ย. 66</t>
  </si>
  <si>
    <t>โครงการสนับสนุนงานบริการวิชาการเพื่อกำหนดพื้นที่เป้าหมายในหารพัฒนาท้องถิ่นที่สอดคล้องกับบริบท ปัญหา และความต้องการของท้องถื่น</t>
  </si>
  <si>
    <t>โครงการพัฒนาศิลปะและมรดกทางวัฒนธรรมเพื่อเพิ่มมูลค่าทางเศษฐกิจ</t>
  </si>
  <si>
    <t>10 ม.ค. - 31มี.ค. 66</t>
  </si>
  <si>
    <t>โครงการพิธีทำบุญสาขาวิชาสถิติประยุกต์และกีฬาสถิติสานสัมพันธ์</t>
  </si>
  <si>
    <t>26 พ.ย.65</t>
  </si>
  <si>
    <t>โครงการพัฒนานักศึกษาด้านกิจกรรมสัมพันธ์พี่น้องไอที</t>
  </si>
  <si>
    <t>โครงการทำนุบำรุงศิลปะวัฒนธรรมของคระวิทยาศาสตร์</t>
  </si>
  <si>
    <t>1 ต.ค. 65- 31 พ.ค. 66</t>
  </si>
  <si>
    <t>โครงการอบรมเชิงปฏิบัติการ การประยุกต์ใช้คอมพิวเตอร์และเทคโนโลยีสารสนเทศเพื่อพัฒนาการเรียนรู้สู่การทำงานวิจัยทางชีววิทยา</t>
  </si>
  <si>
    <t>โครงการสนับสนุนการผลิตสื่อการสอน</t>
  </si>
  <si>
    <t>25 พ.ย. 65 - 30 ก.ค. 66</t>
  </si>
  <si>
    <t>โครงการค่ายแนะแนวทางการศึกษาต่อสาขาวิชาสถิติประยุกต์</t>
  </si>
  <si>
    <t>โครงการดำเนินกิจกรรมการในเครือข่ายความร่วมมือด้านวิชาการ วิจัยและบริการวิชาการ</t>
  </si>
  <si>
    <t>โครงการอบรมการประยุกต์ใช้สถิติเพื่อการวิจัยในชั้นเรียน</t>
  </si>
  <si>
    <t>โครงการทบทวนยุทธศาสตร์และการจัดการเรียนรู้</t>
  </si>
  <si>
    <t>โครงการพัฒนาทักษะทางวิชาการและวิชาชีพของนักศึกษาและอาจารย์สาขาวิชาภูมิสารสนเทศ</t>
  </si>
  <si>
    <t>โครงการเพิ่มศักยภาพอาจารย์สาขาวิชาวิทยาศาสตร์สิ่งแวดล้อม</t>
  </si>
  <si>
    <t>โครงการส่งเสริมและสนับสนุนการผลิตตำราและเอกสารประกอบการสอนเพื่อเข้าสู่ตำแหน่งวิชาการสำหรับคณาจารย์สาขาวิชาสถิติประยุกต์</t>
  </si>
  <si>
    <t>โครงการสนับสนุนการเผยแพร่บทความวิชาการและบทความวิจัยของคณาจารย์สาขาวิชาสถิติประยุกต์</t>
  </si>
  <si>
    <t>โครงการพัฒนาบุคลากร</t>
  </si>
  <si>
    <t>1 ม.ค.66 -30 มิ.ย.66</t>
  </si>
  <si>
    <t>โครงการสนับการจัดการเรียนการสอน</t>
  </si>
  <si>
    <t>โครงการเสริมสร้างและสนับสนุนอาจารย์และบุคลากรให้มีทักษะและความสามารถทางวิชาการ</t>
  </si>
  <si>
    <t>โครงการพัฒนาบุคลากรสาขาวิชาวิทยาการคอมพิวเตอร์</t>
  </si>
  <si>
    <t>โครงการพัฒนาบุคลากรสายวิชาการและสายสนับสนุน</t>
  </si>
  <si>
    <t xml:space="preserve">โครงการจัดซื้ออุปกรณ์ สารเคมี และบำรุง-ซ่อมแซมอุปกรณ์ เครื่องมือสาขาวิชาชีววิทยา คณะวิทยาศาสตร์ </t>
  </si>
  <si>
    <t>โครงการพัฒนาการเรียนการสอนสิ่งสนับสนุนการเรียนรู้สาขาวิชาวิทยาศาสตร์การกีฬา</t>
  </si>
  <si>
    <t>โครงการบริหารจัดการสาขาวิชาสถิติประยุกต์</t>
  </si>
  <si>
    <t>31 ต.ค.65 
28 ก.พ.66 
30 เม.ย.66 
31 พ.ค.66</t>
  </si>
  <si>
    <t>โครงการจัดจ้างเจ้าหน้าที่ประจำสาขาวิชาสาธารณสุขศาสตร์</t>
  </si>
  <si>
    <t>โครงการบริหารสาขาวิชาสาธารณสุขศาสตร์</t>
  </si>
  <si>
    <t>โครงการจัดซื้อครุภัณฑ์ทางการศึกษาสาขาวิชาสาธารณสุขศาสตร์</t>
  </si>
  <si>
    <t>โครงการเสริมสร้างและสนับสนุนการจัดการเรียนการสอนระดับบัณฑิตศึกษา</t>
  </si>
  <si>
    <t>โครงการเพิ่มประสิทธิภาพและการบำรุงห้องปฏิบัติการจัดหาสื่อวัสดุอุปกรณเพื่อเพิ่มประสิทธิภาพการจัดการศึกษา</t>
  </si>
  <si>
    <t>โครงการพัฒนาศักยภาพการเรียนการสอนสาขาวิชานวัตกรรมสิ่งทอและการออกแบบ</t>
  </si>
  <si>
    <t>โครงการจัดหา ปรับปรุง ซ่อมแซ่ม วัสดุอุปกรณ์และครุภัณฑ์เพื่อการเรียนการสอน</t>
  </si>
  <si>
    <t>ฟิสิกส์</t>
  </si>
  <si>
    <t>โครงการจัดหาสิ่งสนับสนุนการเรียนรู้</t>
  </si>
  <si>
    <t>โครงการสนับสนุนการพัฒนาการเรียนการสอนและการบริการวิเคราะห์ทางวิทยาศาสตร์</t>
  </si>
  <si>
    <t>โครงการบริหารจัดการคณะวิทยาศาสตร์</t>
  </si>
  <si>
    <t>โครงการจัดหาวัสดุครุภัณฑ์ทางการศึกษา</t>
  </si>
  <si>
    <t>สรุปข้อมูลแผนการจัดโครงการปีงบประมาณ 2566 คณะวิทยาศาสตร์</t>
  </si>
  <si>
    <t>รหัส 66 -01010203 คณะวิทยาศาสตร์</t>
  </si>
  <si>
    <t>23 - 24 มี.ค. 66</t>
  </si>
  <si>
    <t>25 พ.ค. 66</t>
  </si>
  <si>
    <t>พ.ค. -  มิ.ย. 66</t>
  </si>
  <si>
    <t>18 - 19 ก.พ.66</t>
  </si>
  <si>
    <t>12 - 13 พ.ค.66</t>
  </si>
  <si>
    <t>24 มี.ค. 66</t>
  </si>
  <si>
    <t>1 เม.ย.- 30 พ.ค. 66</t>
  </si>
  <si>
    <t>11 - 12 พ.ย.65</t>
  </si>
  <si>
    <t>1 ม.ค. - 28 ก.พ.66</t>
  </si>
  <si>
    <t>1 พ.ย.- 22 ธ.ค.65</t>
  </si>
  <si>
    <t>1 - 20 ส.ค.66</t>
  </si>
  <si>
    <t>21-22 ต.ค.65 21 ม.ค.66 1 เม.ย.- 31 พ.ค.66</t>
  </si>
  <si>
    <t>20 - 22 พ.ค. 66</t>
  </si>
  <si>
    <t>21 พ.ค. 66</t>
  </si>
  <si>
    <t>18 มี.ค. 66</t>
  </si>
  <si>
    <t>9 - 27 ม.ค.66</t>
  </si>
  <si>
    <t>20 - 28 ก.พ.66</t>
  </si>
  <si>
    <t>1 พ.ย.65 - 31 ม.ค.66</t>
  </si>
  <si>
    <t>4 พ.ย.65 - 27 ม.ค.66</t>
  </si>
  <si>
    <t>26 - 30 มิ.ย.66</t>
  </si>
  <si>
    <t>25 ต.ค. 65 - 10 ก.พ. 66</t>
  </si>
  <si>
    <t>1 พ.ค. 66 - 31 พ.ค. 66</t>
  </si>
  <si>
    <t>6 - 7 พ.ค.66</t>
  </si>
  <si>
    <t xml:space="preserve">1 - 28 ก.พ. 66 </t>
  </si>
  <si>
    <t>22 - 23 ก.ค. 66</t>
  </si>
  <si>
    <t>28 พ.ค. 66</t>
  </si>
  <si>
    <t xml:space="preserve"> 10 - 31 ม.ค. 66</t>
  </si>
  <si>
    <t>ต.ค. 65 - ก.พ.66</t>
  </si>
  <si>
    <t>27 - 30 เม.ย.  และ 24 พ.ค. 66</t>
  </si>
  <si>
    <t>6 - 7 ธ.ค. 65</t>
  </si>
  <si>
    <t>1 ก.ค. - 30 ส.ค. 66</t>
  </si>
  <si>
    <t>1 พ.ย.65 - 15 ม.ค. 66</t>
  </si>
  <si>
    <t>รหัส 66-01-11123 โรงเรียนสาธิตมหาวิทยาลัยราชภัฏบุรีรัมย์</t>
  </si>
  <si>
    <t>โรงเรียนสาธิตฯ</t>
  </si>
  <si>
    <t>โครงการประกันคุณภาพการศึกษา</t>
  </si>
  <si>
    <t>โครงการส่งเสริมทักษะชีวิตเพื่อความเป็นไทยและสากล</t>
  </si>
  <si>
    <t>11-12 ม.ค. 66</t>
  </si>
  <si>
    <t>15-16 มี.ค. 66</t>
  </si>
  <si>
    <t>โครงการพัฒนาคณาจารย์และบุคลากร</t>
  </si>
  <si>
    <t>โครงการพัฒนาครูเพื่อเพิ่มประสิทธิภาพการสอนและการวิจัย</t>
  </si>
  <si>
    <t>โครงการประชุมผู้มีส่วนได้ส่วนเสียในการพัฒนาคุณภาพการศึกษา</t>
  </si>
  <si>
    <t>โครงการเรียนฟรี 15 ปี</t>
  </si>
  <si>
    <t>โครงการพัฒนาภูมิทัศน์และความปลอดภัยในสถานศึกษา</t>
  </si>
  <si>
    <t>โครงการจัดซื้อชุดเครื่องนอนและของใช้</t>
  </si>
  <si>
    <t>โครงการจัดซื้อวัสดุอุปกรณ์พัฒนาคุณภาพการเรียนการสอน</t>
  </si>
  <si>
    <t>1 ต.ค. 65 ถึง 30 ก.ย. 66</t>
  </si>
  <si>
    <t>โครงการค่าอาหารกลางวันนักเรียน</t>
  </si>
  <si>
    <t>โครงการสร้างความสัมพันธ์เครือข่ายสาธิต
ราชภัฏ</t>
  </si>
  <si>
    <t>2 - 3 เม.ย. 66</t>
  </si>
  <si>
    <t>10.1 ค่าอุปกรณ์การเรียน</t>
  </si>
  <si>
    <t>10.2 ค่าจัดการเรียนการสอน</t>
  </si>
  <si>
    <t>10.3 ค่าเครื่องแบบนักเรียน</t>
  </si>
  <si>
    <t>10.4 ค่าหนังสือเรียน</t>
  </si>
  <si>
    <t>10.5 ค่ากิจกรรมพัฒนาผู้เรียน</t>
  </si>
  <si>
    <t>สรุปข้อมูลแผนการจัดโครงการปีงบประมาณ 2566 โรงเรียนสาธิตมหาวิทยาลัยราชภัฏบุรีรัมย์</t>
  </si>
  <si>
    <t>งบเดิม</t>
  </si>
  <si>
    <t xml:space="preserve">งบใหม่ </t>
  </si>
  <si>
    <t>งบประกัน ดุริยาง/ภาษาจีน</t>
  </si>
  <si>
    <t>เพิ่ม</t>
  </si>
  <si>
    <t>ขาดไป</t>
  </si>
  <si>
    <t>ขาดไปทั้งหมด</t>
  </si>
  <si>
    <t>ฝ่ายสวัสดิการฯ</t>
  </si>
  <si>
    <t>โครงการบริหารจัดการและจัดซื้อวัสดุฝ่ายสวัสดิการและงานจราจร</t>
  </si>
  <si>
    <t>ส่วนที่ 2</t>
  </si>
  <si>
    <t>รายละเอียดโครงการ</t>
  </si>
  <si>
    <t>แผนงานจัดการศึกษาระดับอุดมศึกษา</t>
  </si>
  <si>
    <t>งานจัดการศึกษาระดับอุดมศึกษา</t>
  </si>
  <si>
    <t>งานประชาสัมพันธ์</t>
  </si>
  <si>
    <t>งานสวัสดิการและงานจราจร</t>
  </si>
  <si>
    <t>กองนโยบายและแผน</t>
  </si>
  <si>
    <t>งานออกแบบและก่อสร้าง</t>
  </si>
  <si>
    <t>งานอนามัยและบริการสุขภาพ</t>
  </si>
  <si>
    <t>กองคลังและทรัพย์สิน</t>
  </si>
  <si>
    <t>กองการพัสดุ</t>
  </si>
  <si>
    <t>กองอาคารและสถานที่และบริการ</t>
  </si>
  <si>
    <t>สำนักงานมาตรฐานและประกันคุณภาพการศึกษา</t>
  </si>
  <si>
    <t>สำนักส่งเสริมวิชาการและงานทะเบียน</t>
  </si>
  <si>
    <t>สำนักงานวิเทศสัมพันธ์</t>
  </si>
  <si>
    <t>สำนักวิทยบริการและเทคโนโลยีสารสนเทศ</t>
  </si>
  <si>
    <t>รหัสโครงการ 66-02-0301 สำนักวิทยบริการและเทคโนโลยีสารสนเทศ</t>
  </si>
  <si>
    <t>แผนงานบริการวิชาการแก่สังคม</t>
  </si>
  <si>
    <t>แผนงานวิจัยและถ่ายทอดเทคโนโลยี</t>
  </si>
  <si>
    <t>สถาบันวิจัยและพัฒนา</t>
  </si>
  <si>
    <t>งานสนับสนุนการศึกษาระดับอุดมศึกษา</t>
  </si>
  <si>
    <t>สำนักงานอธิการบดี</t>
  </si>
  <si>
    <t>กองการบริหารงานบุคคล</t>
  </si>
  <si>
    <t>โครงการสัมมนาระบบบริหารงานบุคคลเพื่อพัฒนาศักยภาพบุคลากร</t>
  </si>
  <si>
    <t xml:space="preserve">โครงการประชุมกรรมการบริหารงานบุคคล (กบค.) </t>
  </si>
  <si>
    <t>โครงการจัดทำแผนบุคลากรและจัดประชุมทุนพัฒนาพัฒนาบุคลากร</t>
  </si>
  <si>
    <t>โครงการอบรมการเขียนวิเคราะห์ค่างานของสายสนับสนุน</t>
  </si>
  <si>
    <t>โครงการอบรมสายสนับสนุน  เพื่อเข้าสู่ตำแหน่งที่สูงขึ้น  ประเภทวิชาชีพเฉพาะหรือเชี่ยวชาญเฉพาะ (ระดับชำนาญการ)</t>
  </si>
  <si>
    <t>โครงการสนับสนุนการศึกษาต่อระดับปริญญาโทและปริญญาเอก</t>
  </si>
  <si>
    <t>กองบริหารงานบุคคล</t>
  </si>
  <si>
    <t>โครงการประชุมพิจารณาอาจารย์เพื่อเข้าสู่ตำแหน่งวิชาการ (คณะกรรมการพิจารณาตำแหน่งทางวิชาการ กพว.)</t>
  </si>
  <si>
    <t>โครงการประชุมพิจารณาอาจารย์เพื่อเข้าสู่ตำแหน่งวิชาการ (ค่าตอบแทนคณะกรรมการผู้ทรงคุณวุฒิประเมินผลงานทางวิชาการ : กลุ่มย่อย)</t>
  </si>
  <si>
    <t>โครงการค่าตอบแทนการประเมินผลงานทางวิชาการแก่ผู้ทรงคุณวุฒิ (Reader)</t>
  </si>
  <si>
    <t>โครงการค่าตอบแทนพัฒนาอาจารย์เพื่อเข้าสู่ตำแหน่งทางวิชาการ (ผศ,รศ,ศ)</t>
  </si>
  <si>
    <t>โครงการประชุมคณะกรรมการประเมินค่างานสายสนับสนุน  เพื่อเข้าสู่ตำแหน่งที่สูงขึ้น</t>
  </si>
  <si>
    <t>โครงการค่าตอบแทนคณะกรรมการประเมินค่างานสายสนับสนุน เพื่อเข้าสู่ตำแหน่งที่สูงขึ้น</t>
  </si>
  <si>
    <t>โครงการประชุมคณะกรรมการพิจารณาเข้าสู่ตำแหน่งที่สูงขึ้น ประเภทสายวิชาชีพเฉพาะหรือเชี่ยวชาญเฉพาะ (ก.พ.ส.)</t>
  </si>
  <si>
    <t>โครงการประชุมอนุกรรมการประเมินเพื่อเข้าสู่ตำแหน่งที่สูงขึ้นสายสนับสนุน  ประเภทวิชาชีพหรือเชี่ยวชาญเฉพาะ</t>
  </si>
  <si>
    <t>โครงการค่าตอบแทนคณะกรรมการผู้ทรงคุณวุฒิประเมินผลงาน  เพื่อเข้าสู่ตำแหน่งที่สูงขึ้นประเภทวิชาชีพเฉพาะหรือเชี่ยวชาญเฉพาะ (Reader)</t>
  </si>
  <si>
    <t>โครงการประสานการเสนอขอรับเครื่องราชอิสริยาภรณ์และจัดทำบัญชีเงินเดือน</t>
  </si>
  <si>
    <t>โครงการบริหารจัดการกองการบริหารงานบุคคล</t>
  </si>
  <si>
    <t>โครงการรับสมัครและจัดสอบคัดเลือกข้าราชการ  พนักงานมหาวิทยาลัย บุคลากรสายวิชาการและสายสนับสนุน</t>
  </si>
  <si>
    <t>โครงการจัดประชุมสามัญสภาคณาจารย์และข้าราชการ</t>
  </si>
  <si>
    <t>สภาคณาจารย์ฯ</t>
  </si>
  <si>
    <t>โครงการประชุมเครือข่ายที่ประชุมสภาคณาจารย์และข้าราชการแห่งประเทศไทย</t>
  </si>
  <si>
    <t>รหัสโครงการ     สภาคณาจารย์และข้าราชการ</t>
  </si>
  <si>
    <t>สรุปข้อมูลแผนการจัดโครงการปีงบประมาณ 2566 สภาคณาจารย์และข้าราชการ</t>
  </si>
  <si>
    <t>สภาคณาจารย์และข้าราชการ</t>
  </si>
  <si>
    <t>บัณฑิตวิทยาลัย</t>
  </si>
  <si>
    <t>คณะพยาบาลศาสตร์</t>
  </si>
  <si>
    <t>คณะเทคโนโลยีอุตสาหกรรม</t>
  </si>
  <si>
    <t>คณะเทคโนโลยีการเกษตร</t>
  </si>
  <si>
    <t>คณะวิทยาการจัดการ</t>
  </si>
  <si>
    <t>คณะมนุษยศาสตร์และสังคมศาสตร์</t>
  </si>
  <si>
    <t>โรงเรียนสาธิต</t>
  </si>
  <si>
    <t>มหาวิทยาลัยราชภัฏบุรีรัมย์</t>
  </si>
  <si>
    <t>คณะครุศาสตร์</t>
  </si>
  <si>
    <t>ปร.ด.</t>
  </si>
  <si>
    <t>1 ต.ค. 65 - 31 ก.ค. 66</t>
  </si>
  <si>
    <t>โครงการโครงการพัฒนาบุคลากรเพื่อเพิ่มประสิทธิภาพในการสอน กลุ่มวิชาภาษาจีน</t>
  </si>
  <si>
    <t>กลุ่มวิชาภาษาจีน</t>
  </si>
  <si>
    <t>15 ต.ค. 65-
30 ก.ค. 66</t>
  </si>
  <si>
    <t>โครงการประกันคุณภาพการศึกษา สาขาวิชาดนตรีสากล</t>
  </si>
  <si>
    <t>โครงการพัฒนาหลักสูตรเพื่อการประกันคุณภาพการศึกษา กลุ่มวิชาภาษาจีน</t>
  </si>
  <si>
    <t>โครงการผลักดันการพัฒนาเทคโนโลยีสารสนเทศสร้างความเป็นเลิศสู่สากล 
กิจกรรมที่ 1  อบรมการใช้ระบบเทคโนโลยีสารสนเทศสำหรับนักศึกษาใหม่</t>
  </si>
  <si>
    <t>โครงการผลักดันการพัฒนาเทคโนโลยีสารสนเทศสร้างความเป็นเลิศสู่สากล
กิจกรรมที่ 2 อบรมและพัฒนาระบบสอบวัดทักษะความเข้าใจและใช้เทคโนโลยีดิจิทัล</t>
  </si>
  <si>
    <t>โครงการผลักดันการพัฒนาเทคโนโลยีสารสนเทศสร้างความเป็นเลิศสู่สากล 
กิจกรรมที่ 3 อบรมการพัฒนาระบบการเรียนการสอนออนไลน์</t>
  </si>
  <si>
    <t>โครงการผลักดันการพัฒนาเทคโนโลยีสารสนเทศสร้างความเป็นเลิศสู่สากล 
กิจกรรมที่ 4 อบรมพัฒนาบุคลากรสู่ความเป็นเลิศด้านเทคโนโลยีสารสนเทศและการสื่อสาร</t>
  </si>
  <si>
    <t>โครงการผลักดันการพัฒนาเทคโนโลยีสารสนเทศสร้างความเป็นเลิศสู่สากล 
กิจกรรมที่ 5 อบรมติดตามการพัฒนาและดูแลเว็บไซต์ของหน่วยงาน</t>
  </si>
  <si>
    <t>โครงการพัฒนาบุคลากรสายสนับสนุนเพื่อเพิ่มประสิทธิภาพในการปฏิบัติงาน</t>
  </si>
  <si>
    <t>โครงการเพิ่มประสิทธิภาพรถไฟฟ้า 
ซื้อแบตเตอรี่รถไฟฟ้า</t>
  </si>
  <si>
    <t>องค์การบริหารนักศึกษา ภาค กศ.บป.</t>
  </si>
  <si>
    <t>โครงการซ่อมบำรุงอุปกรณ์การใช้งานของฝ่ายยานพาหนะ</t>
  </si>
  <si>
    <t>โครงการบริหารจัดการสภาคณาจารย์</t>
  </si>
  <si>
    <t>สถาคณาจารย์</t>
  </si>
  <si>
    <t>3. แผนปฏิบัติงานและการใช้งบประมาณ</t>
  </si>
  <si>
    <r>
      <t xml:space="preserve">1. ชื่องาน/โครงการ </t>
    </r>
    <r>
      <rPr>
        <sz val="12"/>
        <color theme="1"/>
        <rFont val="TH SarabunPSK"/>
        <family val="2"/>
      </rPr>
      <t>สนับสนุนการจัดการศึกษา</t>
    </r>
  </si>
  <si>
    <t>โครงการเพิ่มประสิทธิภาพในการบริหารจัดการองค์กร</t>
  </si>
  <si>
    <t>โครงการพัฒนาบุคลากรให้มีศักยภาพและสมรรถนะที่มีมาตรฐานในระดับชาติและเป็นที่ยอมรับในระดับสากล</t>
  </si>
  <si>
    <t xml:space="preserve"> 4. วงเงินงบประมาณ (จำแนกตามหมวดรายจ่าย)</t>
  </si>
  <si>
    <t>รายการ</t>
  </si>
  <si>
    <t>แผ่นดิน</t>
  </si>
  <si>
    <t>รายได้</t>
  </si>
  <si>
    <t>งบดำเนินงาน</t>
  </si>
  <si>
    <t xml:space="preserve">  -   ค่าตอบแทน</t>
  </si>
  <si>
    <t xml:space="preserve">  -   ค่าใช้สอย</t>
  </si>
  <si>
    <t xml:space="preserve">  -   ค่าวัสดุ</t>
  </si>
  <si>
    <t>งบรายจ่ายอื่น</t>
  </si>
  <si>
    <t>รวมทั้งสิ้น</t>
  </si>
  <si>
    <t xml:space="preserve">หมายเหตุ : </t>
  </si>
  <si>
    <t>19702</t>
  </si>
  <si>
    <t>19703</t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</si>
  <si>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ชาติและนานาชาติเพื่อขับเคลื่อนในการพัฒนาท้องถิ่น</t>
    </r>
  </si>
  <si>
    <t>สังคมและประเทศชาติ</t>
  </si>
  <si>
    <t>โครงการบริหารจัดการเครือข่ายความร่วมมือตามพันธกิจของมหาวิทยาลัยกับหน่วยงานในระดับท้องถิ่น ชาติและนานาชาติให้เกิดความยั่งยืน</t>
  </si>
  <si>
    <t>19701</t>
  </si>
  <si>
    <t>19704</t>
  </si>
  <si>
    <t>19705</t>
  </si>
  <si>
    <t>19706</t>
  </si>
  <si>
    <t xml:space="preserve">  -  ซื้อพื้นที่สื่อเพื่อประชาสัมพันธ์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</si>
  <si>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หัวหน้างานประชาสัมพันธ์</t>
    </r>
  </si>
  <si>
    <t>รหัสงบประมาณ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</si>
  <si>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ผู้อำนวยการกองประชุมและพิธีการ</t>
    </r>
  </si>
  <si>
    <t>ประชุมคณะกรรมการบริหารมหาวิทยาลัย (กบ.)</t>
  </si>
  <si>
    <t>ประชุมคณะกรรมการบริหารมหาวิทยาลัย ระดับสูง  (กบส.)</t>
  </si>
  <si>
    <t>ประชุมคณะกรรมการส่งเสริมกิจการมหาวิทยาลัย</t>
  </si>
  <si>
    <t>ประชุมคณะกรรมการติดตาม  ตรวจสอบ  และประเมินผลงานในตำแหน่งอธิการบดี  คณบดี  ผู้อำนวยการสำนัก/สถาบัน และจัดทำรายงานผลการติดตาม  ตรวจสอบ  และประเมินผลงาน ในตำแหน่งอธิการบดี  คณบดี  ผู้อำนวยการสำนัก/สถาบัน</t>
  </si>
  <si>
    <t>การจัดทำรูปเล่มรายงานผลการติดตาม  ตรวจสอบ  และประเมินผลงาน  ในตำแหน่งอธิการบดี  คณบดี  ผู้อำนวยการสำนัก/สถาบัน</t>
  </si>
  <si>
    <t>จัดประชุมคณาจารย์และข้าราชการ และพนักงานเจ้าหน้าที่</t>
  </si>
  <si>
    <t xml:space="preserve">จัดประชุมคณะคณะกรรมการประจำคณะ/สำนัก  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</si>
  <si>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รองอธิการบดีฝ่ายบริหารงานบุคคลฯ/ ผู้อำนวยการกองการบริหารงานบุคคล</t>
    </r>
  </si>
  <si>
    <t>โครงการประชุมพิจารณาอาจารย์เพื่อเข้าสู่ตำแหน่งวิชาการ (คณะอนุกรรมการประเมินการสอน)</t>
  </si>
  <si>
    <t xml:space="preserve">  -  โครงการสนับสนุนการศึกษาต่อระดับปริญญาโทและปริญญาเอก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</si>
  <si>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ผู้อำนวยการกองนโยบายและแผน</t>
    </r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</si>
  <si>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ผู้ช่วยอธิการบดีฝ่ายผังแม่บทและภูมิทัศน์ /</t>
    </r>
    <r>
      <rPr>
        <b/>
        <sz val="12"/>
        <color theme="1"/>
        <rFont val="TH SarabunPSK"/>
        <family val="2"/>
      </rPr>
      <t xml:space="preserve"> </t>
    </r>
    <r>
      <rPr>
        <sz val="12"/>
        <color theme="1"/>
        <rFont val="TH SarabunPSK"/>
        <family val="2"/>
      </rPr>
      <t>หัวหน้างานออกแบบและก่อสร้าง</t>
    </r>
  </si>
  <si>
    <t>18301</t>
  </si>
  <si>
    <t xml:space="preserve">  -  อุดหนุนวิชาชีพวิศวกร/สถาปนิก  </t>
  </si>
  <si>
    <t>โครงการผลิตกำลังคนและยกระดับคุณภาพบัณฑิตตามมาตรฐานวิชาการ / วิชาชีพและมีทักษะที่พึงประสงค์ในศตวรรษที่ 21 ให้ตรงกับความต้องการของตลาดแรงงานท้องถิ่น ประเทศชาติ และเป็นที่ยอมรับในระดับสากล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</si>
  <si>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รองอธิการบดีฝ่ายกิจการนักศึกษาฯ/ผู้อำนวยการกองพัฒนานักศึกษา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</si>
  <si>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ประเทศชาติและ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</si>
  <si>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21ที่มีความเหมาะสมต่อผู้เรียนเพื่อให้ได้บัณฑิตที่พึงประสงค์ตรงกับความต้องการท้องถิ่นประเทศชาติและเป็นที่ยอมรับในระดับสากล</t>
    </r>
  </si>
  <si>
    <t>สภานักศึกษา 
ภาคปกติ</t>
  </si>
  <si>
    <t>โครงการจัดตั้งและพัฒนาศูนย์บูรณาการองค์ความรู้และการเรียนรู้ตลอดชีวิต</t>
  </si>
  <si>
    <t>โครงการหลักภายใต้โครงการยุทธศาสตร์มหาวิทยาลัยราชภัฏเพื่อการพัฒนาท้องถิ่น</t>
  </si>
  <si>
    <t>โครงการการติดตามและบริหารจัดการโครงการยุทธศาสตร์มหาวิทยาลัยราชภัฏเพื่อการพัฒนาท้องถิ่น</t>
  </si>
  <si>
    <t>โครงการอันเนื่องมาจากพระราชดำริและปรัชญาของเศรษฐกิจพอเพียง</t>
  </si>
  <si>
    <t>โครงการบริหารจัดการองค์กรสู่องค์กรสมัยใหม่อย่างธรรมาภิบาล</t>
  </si>
  <si>
    <t xml:space="preserve">  -  โครงการยุทธศาสตร์มหาวิทยาลัยราชภัฏเพื่อการพัฒนาท้องถิ่น</t>
  </si>
  <si>
    <t>โครงการส่งเสริมสุขภาพฯ การพัฒนาจิตอาสาปฐมพยาบาล</t>
  </si>
  <si>
    <t>โครงการส่งเสริมสุขภาพฯ การควบคุมไข้เลือดออกภายในมหาวิทยาลัย</t>
  </si>
  <si>
    <t>โครงการส่งเสริมสุขภาพฯ การรับบริจาคเลือด</t>
  </si>
  <si>
    <t>โครงการส่งเสริมสุขภาพฯ การตรวจคัดกรองสุขภาพ</t>
  </si>
  <si>
    <t>โครงการจัดซื้อยาและเวชภัณฑ์ที่ไม่ใช่ยา</t>
  </si>
  <si>
    <t xml:space="preserve">โครงการจัดหาวัสดุงานไฟฟ้า </t>
  </si>
  <si>
    <t>โครงการจัดหาวัสดุงานประปาและสุขภัณฑ์</t>
  </si>
  <si>
    <t xml:space="preserve">โครงการจัดหาวัสดุงานก่อสร้าง </t>
  </si>
  <si>
    <t xml:space="preserve">โครงการจัดหาค่าน้ำมันเชื้อเพลิง 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</si>
  <si>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รองอธิการบดีฝ่ายวิชาการและบริหาร/ผู้อำนวยการกองอาคารและสถานที่และบริการ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</si>
  <si>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รองอธิการบดีฝ่ายวิชาการและบริหาร/ผู้อำนวยการสำนักงานอธิการบดี/ผู้อำนวยการกองกลาง</t>
    </r>
  </si>
  <si>
    <t>โครงการจัดหาวัสดุงานตัดหญ้าและพัฒนา
ภูมิทัศน์</t>
  </si>
  <si>
    <t>โครงการจัดหาสารผลิตน้ำประปา (จำนวน 12 เดือนๆ ละ 75,300 บาท)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</si>
  <si>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หัวหน้างานอนุรักษ์พลังงาน</t>
    </r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</si>
  <si>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หัวหน้างานยานพาหนะ</t>
    </r>
  </si>
  <si>
    <t xml:space="preserve">  -   จัดทำประกันภัยและตรวจสภาพรถ</t>
  </si>
  <si>
    <t>โครงการประเมินประกันคุณภาพภายในระดับหลักสูตร</t>
  </si>
  <si>
    <t xml:space="preserve">โครงการประเมินประกันคุณภาพภายในระดับคณะ และสำนัก </t>
  </si>
  <si>
    <t>โครงการประเมินประกันคุณภาพภายในระดับสถาบัน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</si>
  <si>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ผู้อำนวยการสำนักงานมาตรฐานและประกันคุณภาพการศึกษา</t>
    </r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</si>
  <si>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รองอธิการบดีฝ่ายบริหารงานบุคคลและเทคโนโลยีสารสนเทศ/ผู้อำนวยการสำนักวิทยบริการ</t>
    </r>
  </si>
  <si>
    <t>โครงการพัฒนาและเพิ่มประสิทธิภาพระบบเทคโนโลยีสารสนเทศให้เป็นที่ยอมรับในระดับชาติและนานาชาติ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</si>
  <si>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บริหารงานบุคคลและเทคโนโลยีสารสนเทศ/ผู้อำนวยการสำนักวิทยบริการ/หัวหน้าศูนย์วิทยบริการ</t>
    </r>
  </si>
  <si>
    <t>รหัส
งบประมาณ</t>
  </si>
  <si>
    <t>โครงการยกระดับคุณภาพการศึกษาเพื่อการเรียนรู้ที่ยั่งยืน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</si>
  <si>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บริหารงานบุคคลและเทคโนโลยีสารสนเทศ/ผู้อำนวยการสำนักวิทยบริการ/หัวหน้าศูนย์คอมพิวเตอร์และอินเทอร์เน็ต</t>
    </r>
  </si>
  <si>
    <t>โครงการพัฒนาและส่งเสริมทักษะด้านเทคโนโลยีสารสนเทศแก่บุคลากร</t>
  </si>
  <si>
    <t xml:space="preserve">       -  การเพิ่มประสิทธิภาพการให้บริการและเครือข่ายที่ดี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</si>
  <si>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บริหารงานบุคคลและเทคโนโลยีสารสนเทศ/ผู้อำนวยการสำนักวิทยบริการ/หัวหน้าศูนย์เทคโนโลยีการศึกษา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</si>
  <si>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หัวหน้างานทะเบียนและประมวลผล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</si>
  <si>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รองอธิการบดีฝ่ายกิจการต่างประเทศ/ผู้อำนวยการสำนักงานวิเทศสัมพันธ์</t>
    </r>
  </si>
  <si>
    <t xml:space="preserve">โครงการดำเนินการทุนพระราชทานสมเด็จพระกนิษฐาธิราชเจ้า กรมสมเด็จพระเทพรัตนราชสุดาฯ สยามบรมราชกุมารี
</t>
  </si>
  <si>
    <t>โครงการส่งเสริมและสนับสนุนบุคลากรสู่การแลกเปลี่ยนเรียนรู้วัฒนธรรมต่างประเทศ</t>
  </si>
  <si>
    <t>โครงการตามบริบทของมหาวิทยาลัยที่สอดคล้องกับยุทธศาสตร์การพัฒนาระบบบริหารจัดการ</t>
  </si>
  <si>
    <t xml:space="preserve">โครงการสร้างและพัฒนาหลักสูตรให้มีมาตรฐานเป็นที่ยอมรับในระดับชาติและนานาชาติ </t>
  </si>
  <si>
    <t xml:space="preserve"> โครงการสร้างอัตลักษณ์บัณฑิตวิศวกรสังคมคนของพระราชา ข้าของแผ่นดิน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</si>
  <si>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รองอธิการบดีฝ่ายวิชาการและบริหาร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</si>
  <si>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ภาคเอกชนภาคสังคมและภาคประชาชน ในระดับท้องถิ่นชาติและนานาชาติเพื่อขับเคลื่อนในการพัฒนาท้องถิ่น</t>
    </r>
  </si>
  <si>
    <t>โครงการบริหารจัดการงานวิจัยและนวัตกรรมให้มีมาตรฐานและประสิทธิภาพเป็นที่ยอมรับในระดับชาติและนานาชาติ</t>
  </si>
  <si>
    <t>โครงการพัฒนาระบบฐานข้อมูลผลงานวิจัยและนวัตกรรมที่ถูกนำไปใช้ประโยชน์</t>
  </si>
  <si>
    <t>โครงการผลิตและพัฒนาผลงานวิจัยและนวัตกรรมที่ตรงกับความต้องการของชุมชนเพื่อให้เกิดประโยชน์อย่างเป็นรูปธรรม</t>
  </si>
  <si>
    <t>โครงการ สืบสาน รักษา และต่อยอดโครงการอันเนื่องมาจากพระราชดำริ</t>
  </si>
  <si>
    <t>โครงการพัฒนาบุคลากรด้านการวิจัยและนวัตกรรมเพื่อการพัฒนาท้องถิ่น</t>
  </si>
  <si>
    <t>โครงการบริการวิชาการสู่ชุมชน</t>
  </si>
  <si>
    <t xml:space="preserve"> โครงการพัฒนาคุณภาพชีวิตและยกระดับเศรษฐกิจฐานราก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</si>
  <si>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รองอธิการบดีฝ่ายวิจัยและบริการวิชาการ/ผู้ช่วยอิการบดีฝ่ายวิจัยและพัฒนานวัตกรรมท้องถิ่น/ผู้อำนวยการสถาบันวิจัยและพัฒนา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</si>
  <si>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รองอธิการบดีฝ่ายวิจัยและบริการวิชาการ/ผู้ช่วยอิการบดีฝ่ายวิจัยและพัฒนานวัตกรรมท้องถิ่น/ผู้อำนวยการสำนักงานบริการวิชาการ</t>
    </r>
  </si>
  <si>
    <t>ศูนย์การเรียนรู้
หนองขวางฯ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</si>
  <si>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รองอธิการบดีฝ่ายวิจัยและบริการวิชาการ/ผู้ช่วยอิการบดีฝ่ายวิจัยและพัฒนานวัตกรรมท้องถิ่น/ผู้อำนวยการสำนักงานบริการวิชาการ/ผู้อำนวยการศูนย์การเรียนรู้หนองขวางตามหลักปรัชญาของเศรษฐกิจพอเพียง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</si>
  <si>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รองอธิการบดีฝ่ายกิจการสภามหาวิทยาลัย/ผู้อำนวยการสำนักงานสภามหาวิทยาลัย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</si>
  <si>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ผู้อำนวยการสำนักงานตรวจสอบภายใน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</si>
  <si>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ผู้อำนวยการศูนย์ส่งเสริมและพัฒนาท้องถิ่น / ผู้จัดการศูนย์บ่มเพาะวิสาหกิจ มหาวิทยาลัยราชภัฏบุรีรัมย์</t>
    </r>
  </si>
  <si>
    <t>สาวิตรี  อกนิษฐ์เสนีย์
และคณะ</t>
  </si>
  <si>
    <t xml:space="preserve">ศูนย์บ่มเพาะวิสาหกิจ 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</si>
  <si>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 ผู้อำนวยการศูนย์บูรณาการการศึกษาเพื่อการพัฒนาอย่างยั่งยืน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</si>
  <si>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ที่มีความเหมาะสมต่อผู้เรียนเพื่อให้ได้บัณฑิตที่พึงประสงค์ตรงกับความต้องการท้องถิ่นประเทศชาติและเป็นที่ยอมรับในระดับสากล</t>
    </r>
  </si>
  <si>
    <t>โครงการเพิ่มศักยภาพการเรียนการสอน การวัดและประเมินผลผ่านระบบ BRU LMS ในวิชาศึกษาทั่วไป และวิชาอื่นๆ</t>
  </si>
  <si>
    <t>โครงการดำเนินการรายวิชาศึกษาทั่วไป</t>
  </si>
  <si>
    <t>โครงการทวนสอบรายวิชาศึกษาทั่วไป 10 รายวิชา</t>
  </si>
  <si>
    <t>โครงการจัดการความรู้รายวิชาศึกษาทั่วไป</t>
  </si>
  <si>
    <t>โครงการพัฒนาสื่อการเรียนการสอนรายวิชาศึกษาทั่วไป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</si>
  <si>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ผู้อำนวยการสำนักส่งเสริมวิชาการและงานทะเบียน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</si>
  <si>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21ที่มีความเหมาะสมต่อผู้เรียนเพื่อให้ได้บัณฑิตที่พึงประสงค์ตรงกับความต้องการท้องถิ่นประเทศชาติและเป็นที่ยอมรับในระดับสากล </t>
    </r>
  </si>
  <si>
    <t>โครงการพัฒนาศักยภาพผู้สอนรายวิชาศึกษาทั่วไป</t>
  </si>
  <si>
    <t>โครงการพัฒนาคุณภาพชีวิตและยกระดับเศรษฐกิจฐานราก</t>
  </si>
  <si>
    <t>โครงการพัฒนาหลักสูตรระยะสั้นเพื่อเพิ่มคุณค่าในการการเรียนรู้ตลอดชีวิต</t>
  </si>
  <si>
    <t>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</t>
  </si>
  <si>
    <t>ค่าสิ่งก่อสร้างผูกพัน</t>
  </si>
  <si>
    <t>สิ่งก่อสร้างปีเดียว</t>
  </si>
  <si>
    <t>โครงการบริหารจัดการจัดซื้อวัสดุสำนักงาน</t>
  </si>
  <si>
    <t>โครงการบริหารจัดการค่าถ่ายเอกสารและรูปแบบรายการ</t>
  </si>
  <si>
    <t>โครงการบริหารจัดการค่าใช้จ่ายในการเดินทางไปราชการ</t>
  </si>
  <si>
    <t xml:space="preserve"> - ค่าวัสดุสำนักงาน/ ค่าถ่ายเอกสารและรูปแบบ</t>
  </si>
  <si>
    <t xml:space="preserve">   รายการ/ ค่าใช้จ่ายในการเดินทางไปราชการ</t>
  </si>
  <si>
    <t xml:space="preserve"> - ค่าวัสดุงานบ้านงานครัว</t>
  </si>
  <si>
    <t xml:space="preserve"> - ค่าซ่อมแซมและบำรุงรักษาลิฟต์</t>
  </si>
  <si>
    <t xml:space="preserve"> - ค่าซ่อมแซมครุภัณฑ์</t>
  </si>
  <si>
    <t xml:space="preserve"> - ค่าสิ่งก่อสร้างผูกพัน</t>
  </si>
  <si>
    <t xml:space="preserve"> - ค่าสิ่งก่อสร้างปีเดียว</t>
  </si>
  <si>
    <t>ค่าตอบแทนผู้บริหารมีวาระ</t>
  </si>
  <si>
    <t>เงินประจำตำแหน่งนายกสภามหาวิทยาลัย</t>
  </si>
  <si>
    <t>ค่าเบี้ยประกันสังคม</t>
  </si>
  <si>
    <t>ค่าเก็บขยะ</t>
  </si>
  <si>
    <t>ค่าสาธารณูปโภค</t>
  </si>
  <si>
    <t>ค่าตอบแทนการสอนและธุรการ</t>
  </si>
  <si>
    <t>เงินประจำตำแหน่งผู้บริหารไม่มีวาระ</t>
  </si>
  <si>
    <t>เงินสมทบกองทุนทดแทน</t>
  </si>
  <si>
    <t>ค่าเช่าบ้าน</t>
  </si>
  <si>
    <t>ค่าตอบแทนเหมาจ่ายรถประจำตำแหน่ง</t>
  </si>
  <si>
    <t>เงินเดือนพนักงานราชการ</t>
  </si>
  <si>
    <t>ค่าจ้างชั่วคราว</t>
  </si>
  <si>
    <t>เงินเดือนพนักงานมหาวิทยาลัย</t>
  </si>
  <si>
    <t>ค่าตอบแทนวิชาชีพพยาบาล</t>
  </si>
  <si>
    <t>ค่าตอบแทนประสบการณ์พยาบาล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</si>
  <si>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รองอธิการบดีฝ่ายบริหารจัดการทรัพย์สิน พัสดุและกองคลัง/ผู้อำนวยการกองคลังและทรัพย์สิน</t>
    </r>
  </si>
  <si>
    <t xml:space="preserve">    1. ค่าตอบแทนผู้บริหารแบบมีวาระ</t>
  </si>
  <si>
    <t xml:space="preserve">    2. ค่าตอบแทนผู้บริหารแบบไม่มีวาระ</t>
  </si>
  <si>
    <t xml:space="preserve">    4. เงินประจำตำแหน่งนายกสภามหาวิทยาลัย</t>
  </si>
  <si>
    <t xml:space="preserve">    1. ค่าสาธารณูปโภค</t>
  </si>
  <si>
    <t xml:space="preserve">    1. เงินเดือนและค่าจ้างประจำ</t>
  </si>
  <si>
    <t xml:space="preserve">    4. เงินเดือนพนักงานมหาวิทยาลัย</t>
  </si>
  <si>
    <t xml:space="preserve">    2. เงินเดือนพนักงานราชการ</t>
  </si>
  <si>
    <t xml:space="preserve">    3. ค่าตอบแทนเหมาจ่ายรถประจำตำแหน่ง</t>
  </si>
  <si>
    <t>โครงการสนับสนุนนโยบายและยุทธศาสตร์มหาวิทยาลัยราชภัฏบุรีรัมย์</t>
  </si>
  <si>
    <t>โครงการสนับสนุนผู้บริหารเข้าประชุมเชิงนโยบาย</t>
  </si>
  <si>
    <t>19801</t>
  </si>
  <si>
    <t>โครงการประชุมเชิงปฏิบัติการเพื่อประชาสัมพันธ์และเผยแพร่ผลงานของอาจารย์อาวุโส (งานเกษียณ)</t>
  </si>
  <si>
    <t>โครงการสร้างค่านิยมความรักและความรับผิดชอบต่อองค์กร</t>
  </si>
  <si>
    <t>โครงการสร้างความรักความผูกพันสานสัมพันธ์วันปีใหม่</t>
  </si>
  <si>
    <t>โครงการขุมปัญญาราชภัฏ (ต้อนรับขุมปัญญาช่อใหม่)</t>
  </si>
  <si>
    <t>โครงการจัดทำประกันชีวิตบุคลากร</t>
  </si>
  <si>
    <t>โครงการปรับปรุงอาคารสถานที่</t>
  </si>
  <si>
    <t>โครงการมหาวิทยาลัยสีเขียว</t>
  </si>
  <si>
    <t>โครงการสมทบกองทุนสวัสดิการพนักงานราชการ</t>
  </si>
  <si>
    <t xml:space="preserve">โครงการมหกรรมวัฒนธรรมระดับชาติและนานาชาติ BRICC </t>
  </si>
  <si>
    <t>โครงการบริหารจัดการทรัพย์สิน</t>
  </si>
  <si>
    <t>โครงการกองทุนสวัสดิภาพนักศึกษา</t>
  </si>
  <si>
    <t>งบสำรองเพื่อการบริหาร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</si>
  <si>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</si>
  <si>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</si>
  <si>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</si>
  <si>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</si>
  <si>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</si>
  <si>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</si>
  <si>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</si>
  <si>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</si>
  <si>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</si>
  <si>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</si>
  <si>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</si>
  <si>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</si>
  <si>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</si>
  <si>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 xml:space="preserve">  -  โครงการจัดทำประกันชีวิตบุคลากร</t>
  </si>
  <si>
    <t xml:space="preserve">  -  โครงการสมทบกองทุนสวัสดิการพนักงานราชการ</t>
  </si>
  <si>
    <t xml:space="preserve">  -  โครงการกองทุนสวัสดิภาพนักศึกษา</t>
  </si>
  <si>
    <t xml:space="preserve">  -  โครงการบริหารจัดการทรัพย์สิน</t>
  </si>
  <si>
    <t xml:space="preserve">  -  งบสำรองเพื่อการบริหาร</t>
  </si>
  <si>
    <t xml:space="preserve">  -  โครงการสมทบกองทุนสวัสดิการพนักงานมหาวิทยาลัย 
(งบรายได้)</t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</si>
  <si>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 ผู้อำนวยการสำนักศิลปะและวัฒนธรรม</t>
    </r>
  </si>
  <si>
    <t>โครงการบูรณาการจัดการศึกษา วิจัย บริหารจัดการองค์ความรู้มิติด้านศิลปะและวัฒนธรรม</t>
  </si>
  <si>
    <t>โครงการส่งเสริมการผลิตและพัฒนาเศรษฐกิจสร้างสรรค์มิติด้านศิลปะและวัฒนธรรมชุมชนสู่มูลค่าสูง</t>
  </si>
  <si>
    <t>โครงการพัฒนาและยกระดับระบบบริหารจัดการองค์กรมิติด้านศิลปะและวัฒนธรรม</t>
  </si>
  <si>
    <t>วันเฉลิมพระชนมพรรษา สมเด็จพระปรเมนทรรามาธิบดีศรีสิน
ทรมหาวชิราลงกรณฯ พระวิชิรเกล้าเจ้าอยู่หัว</t>
  </si>
  <si>
    <t>วันพ่อแห่งชาติ เทิดพระเกียรติพระบาทสมเด็จพระบรมชนกาธิ
เบศร มหาภูมิพลอดุลยเดชมหาราช บรมนาถพิตร</t>
  </si>
  <si>
    <t>งบค่าสาธารณูปโภค</t>
  </si>
  <si>
    <t xml:space="preserve">  -  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</t>
  </si>
  <si>
    <r>
      <t xml:space="preserve">1. ชื่องาน/โครงการ </t>
    </r>
    <r>
      <rPr>
        <sz val="13"/>
        <color theme="1"/>
        <rFont val="TH SarabunPSK"/>
        <family val="2"/>
      </rPr>
      <t>สนับสนุนนโยบายและยุทธศาสตร์มหาวิทยาลัยราชภัฏบุรีรัมย์</t>
    </r>
  </si>
  <si>
    <r>
      <t>2. หน่วยงาน/ผู้รับผิดชอบ</t>
    </r>
    <r>
      <rPr>
        <sz val="13"/>
        <color theme="1"/>
        <rFont val="TH SarabunPSK"/>
        <family val="2"/>
      </rPr>
      <t xml:space="preserve"> สำนักงานอธิการบดี</t>
    </r>
  </si>
  <si>
    <r>
      <rPr>
        <b/>
        <sz val="13"/>
        <color theme="1"/>
        <rFont val="TH SarabunPSK"/>
        <family val="2"/>
      </rPr>
      <t>ประเด็นยุทธศาสตร์ที่ 1</t>
    </r>
    <r>
      <rPr>
        <sz val="13"/>
        <color theme="1"/>
        <rFont val="TH SarabunPSK"/>
        <family val="2"/>
      </rPr>
      <t xml:space="preserve">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  </r>
  </si>
  <si>
    <r>
      <rPr>
        <b/>
        <sz val="13"/>
        <color theme="1"/>
        <rFont val="TH SarabunPSK"/>
        <family val="2"/>
      </rPr>
      <t>เป้าประสงค์</t>
    </r>
    <r>
      <rPr>
        <sz val="13"/>
        <color theme="1"/>
        <rFont val="TH SarabunPSK"/>
        <family val="2"/>
      </rPr>
      <t xml:space="preserve"> บัณฑิตมีสมรรถนะขั้นสูงที่มีคุณภาพตามมาตรฐานวิชาการ / วิชาชีพ และมีทักษะการเรียนรู้ในศตวรรษที่ 21 เป็นที่ต้องการของผู้ใช้บัณฑิตและตลาดแรงงานในระดับท้องถิ่น ระดับประเทศและเป็นที่ยอมรับในระดับสากล</t>
    </r>
  </si>
  <si>
    <r>
      <rPr>
        <b/>
        <sz val="13"/>
        <color theme="1"/>
        <rFont val="TH SarabunPSK"/>
        <family val="2"/>
      </rPr>
      <t>กลยุทธ์ที่ 1</t>
    </r>
    <r>
      <rPr>
        <sz val="13"/>
        <color theme="1"/>
        <rFont val="TH SarabunPSK"/>
        <family val="2"/>
      </rPr>
      <t xml:space="preserve"> สร้าง พัฒนาและปรับปรุงหลักสูตรตามมาตรฐานหลักสูตรระดับอุดมศึกษาให้ตรงกับความต้องการในระดับท้องถิ่นประเทศชาติและเป็นที่ยอมรับในระดับสากล</t>
    </r>
  </si>
  <si>
    <r>
      <rPr>
        <b/>
        <sz val="13"/>
        <color theme="1"/>
        <rFont val="TH SarabunPSK"/>
        <family val="2"/>
      </rPr>
      <t>ตัวชี้วัด 1.1</t>
    </r>
    <r>
      <rPr>
        <sz val="13"/>
        <color theme="1"/>
        <rFont val="TH SarabunPSK"/>
        <family val="2"/>
      </rPr>
      <t xml:space="preserve"> จำนวนหลักสูตรที่ผ่านการรับรองตามเกณฑ์มาตรฐานที่กำหนดและตรงกับความต้องการ /ขาดแคลนและเป็นที่ยอมรับของผู้ใช้บัณฑิตหรือผู้ประกอบการ (หลักสูตรเดิมและหลักสูตรใหม่) 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</si>
  <si>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 และเป็นที่ยอมรับในระดับสากล</t>
    </r>
  </si>
  <si>
    <r>
      <rPr>
        <b/>
        <sz val="13"/>
        <color theme="1"/>
        <rFont val="TH SarabunPSK"/>
        <family val="2"/>
      </rPr>
      <t>ตัวชี้วัด 2.1</t>
    </r>
    <r>
      <rPr>
        <sz val="13"/>
        <color theme="1"/>
        <rFont val="TH SarabunPSK"/>
        <family val="2"/>
      </rPr>
      <t xml:space="preserve"> ระดับความพึงพอใจของผู้ใช้บัณฑิตหรือผู้ประกอบการต่อผู้สำเร็จการศึกษาระดับอุดมศึกษา   </t>
    </r>
  </si>
  <si>
    <r>
      <t xml:space="preserve">ตัวชี้วัด 2.2 </t>
    </r>
    <r>
      <rPr>
        <sz val="13"/>
        <color theme="1"/>
        <rFont val="TH SarabunPSK"/>
        <family val="2"/>
      </rPr>
      <t>ร้อยละผู้สำเร็จการศึกษาระดับอุดมศึกษาที่ได้ประกอบอาชีพภายในระยะเวลา 1 ปี</t>
    </r>
  </si>
  <si>
    <r>
      <t xml:space="preserve">ตัวชี้วัด 2 </t>
    </r>
    <r>
      <rPr>
        <sz val="13"/>
        <color theme="1"/>
        <rFont val="TH SarabunPSK"/>
        <family val="2"/>
      </rPr>
      <t>ร้อยละของผู้สอบผ่านขึ้นทะเบียนและรับใบอนุญาตประกอบวิชาชีพ</t>
    </r>
  </si>
  <si>
    <r>
      <rPr>
        <b/>
        <sz val="13"/>
        <color theme="1"/>
        <rFont val="TH SarabunPSK"/>
        <family val="2"/>
      </rPr>
      <t>ประเด็นยุทธศาสตร์ที่ 2</t>
    </r>
    <r>
      <rPr>
        <sz val="13"/>
        <color theme="1"/>
        <rFont val="TH SarabunPSK"/>
        <family val="2"/>
      </rPr>
      <t xml:space="preserve"> 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  </r>
  </si>
  <si>
    <r>
      <rPr>
        <b/>
        <sz val="13"/>
        <color theme="1"/>
        <rFont val="TH SarabunPSK"/>
        <family val="2"/>
      </rPr>
      <t>เป้าประสงค์ 1</t>
    </r>
    <r>
      <rPr>
        <sz val="13"/>
        <color theme="1"/>
        <rFont val="TH SarabunPSK"/>
        <family val="2"/>
      </rPr>
      <t xml:space="preserve">  มีองค์ความรู้ นวัตกรรมผลงานวิจัยด้านเศรษฐกิจ สังคมเทคโนโลยีและทรัพยากรที่เป็นมิตรกับสิ่งแวดล้อม เพื่อนำไปใช้ประโยชน์ในการพัฒนาสร้างความเข้มแข็งให้ท้องถิ่น สังคมและประเทศชาติ และเป็นที่ยอมรับในระดับสากล</t>
    </r>
  </si>
  <si>
    <r>
      <rPr>
        <b/>
        <sz val="13"/>
        <color theme="1"/>
        <rFont val="TH SarabunPSK"/>
        <family val="2"/>
      </rPr>
      <t xml:space="preserve">กลยุทธ์ที่ 1.1 </t>
    </r>
    <r>
      <rPr>
        <sz val="13"/>
        <color theme="1"/>
        <rFont val="TH SarabunPSK"/>
        <family val="2"/>
      </rPr>
      <t>พัฒนาโครงสร้างพื้นฐานและระบบนิเวศการวิจัยที่เอื้อต่อการผลิตและพัฒนาผลงานวิจัยและนวัตกรรมสร้างสรรค์เพื่อนำไปใช้ในด้านต่างๆ</t>
    </r>
  </si>
  <si>
    <r>
      <rPr>
        <b/>
        <sz val="13"/>
        <color theme="1"/>
        <rFont val="TH SarabunPSK"/>
        <family val="2"/>
      </rPr>
      <t xml:space="preserve">ตัวชี้วัด 1.1.1 </t>
    </r>
    <r>
      <rPr>
        <sz val="13"/>
        <color theme="1"/>
        <rFont val="TH SarabunPSK"/>
        <family val="2"/>
      </rPr>
      <t>จำนวนโครงการที่พัฒนาโครงสร้างพื้นฐานและระบบนิเวศการวิจัยที่มีประสิทธิภาพ ที่เอื้อต่อการผลิตและพัฒนาผลงานวิจัยและนวัตกรรมที่นำไปต่อยอดสู่การใช้ประโยชน์ในด้านเศรษฐกิจและสังคม</t>
    </r>
  </si>
  <si>
    <r>
      <rPr>
        <b/>
        <sz val="13"/>
        <color theme="1"/>
        <rFont val="TH SarabunPSK"/>
        <family val="2"/>
      </rPr>
      <t xml:space="preserve">ตัวชี้วัด 1.1.2 </t>
    </r>
    <r>
      <rPr>
        <sz val="13"/>
        <color theme="1"/>
        <rFont val="TH SarabunPSK"/>
        <family val="2"/>
      </rPr>
      <t>จำนวนผลงานวิจัยและนวัตกรรมที่ได้รับการขึ้นทะเบียนทรัพย์สินทางปัญญา</t>
    </r>
  </si>
  <si>
    <r>
      <rPr>
        <b/>
        <sz val="13"/>
        <color theme="1"/>
        <rFont val="TH SarabunPSK"/>
        <family val="2"/>
      </rPr>
      <t>ตัวชี้วัด 1.1.</t>
    </r>
    <r>
      <rPr>
        <sz val="13"/>
        <color theme="1"/>
        <rFont val="TH SarabunPSK"/>
        <family val="2"/>
      </rPr>
      <t>3 จำนวนผลงานวิจัยที่ถูกอ้างอิงในระดับชาติและนานาชาติ</t>
    </r>
  </si>
  <si>
    <r>
      <rPr>
        <b/>
        <sz val="13"/>
        <color theme="1"/>
        <rFont val="TH SarabunPSK"/>
        <family val="2"/>
      </rPr>
      <t xml:space="preserve">กลยุทธ์ที่ 1.2 </t>
    </r>
    <r>
      <rPr>
        <sz val="13"/>
        <color theme="1"/>
        <rFont val="TH SarabunPSK"/>
        <family val="2"/>
      </rPr>
      <t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และตรงตามความต้องการของชุมชนในพื้นที่เพื่อนำไปใช้ประโยชน์ในการพัฒนาท้องถิ่น และประเทศชาติ</t>
    </r>
  </si>
  <si>
    <r>
      <rPr>
        <b/>
        <sz val="13"/>
        <color theme="1"/>
        <rFont val="TH SarabunPSK"/>
        <family val="2"/>
      </rPr>
      <t xml:space="preserve">ตัวชี้วัด 1.2.1 </t>
    </r>
    <r>
      <rPr>
        <sz val="13"/>
        <color theme="1"/>
        <rFont val="TH SarabunPSK"/>
        <family val="2"/>
      </rPr>
      <t>จำนวนผลงานวิจัยและนวัตกรรมที่นำไปใช้ประโยชน์ในการแก้ไขปัญหาและพัฒนาท้องถิ่น และประเทศชาติในมิติด้านต่างๆ อย่างเป็นรูปธรรม</t>
    </r>
  </si>
  <si>
    <r>
      <rPr>
        <b/>
        <sz val="13"/>
        <color theme="1"/>
        <rFont val="TH SarabunPSK"/>
        <family val="2"/>
      </rPr>
      <t>เป้าประสงค์ 2</t>
    </r>
    <r>
      <rPr>
        <sz val="13"/>
        <color theme="1"/>
        <rFont val="TH SarabunPSK"/>
        <family val="2"/>
      </rPr>
      <t xml:space="preserve"> ประชาชนมีส่วนร่วมในการพัฒนาชุมชนให้มีคุณภาพชีวิตทุกมิติที่ดีขึ้นสู่เป้าหมายการพัฒนาที่ยั่งยืน</t>
    </r>
  </si>
  <si>
    <r>
      <rPr>
        <b/>
        <sz val="13"/>
        <color theme="1"/>
        <rFont val="TH SarabunPSK"/>
        <family val="2"/>
      </rPr>
      <t>กลยุทธ์ที่ 2.1</t>
    </r>
    <r>
      <rPr>
        <sz val="13"/>
        <color theme="1"/>
        <rFont val="TH SarabunPSK"/>
        <family val="2"/>
      </rPr>
      <t xml:space="preserve"> ยกระดับและต่อยอดภูมิปัญญาท้องถิ่นโดยผสมผสานกับองค์ความรู้ใหม่และนำหลักปรัชญาเศรษฐกิจพอเพียงและเศรษฐกิจสร้างสรรค์เป็นฐานรากในการพัฒนาท้องถิ่นสู่เป้าหมายการพัฒนาที่ยั่งยืน</t>
    </r>
  </si>
  <si>
    <r>
      <rPr>
        <b/>
        <sz val="13"/>
        <color theme="1"/>
        <rFont val="TH SarabunPSK"/>
        <family val="2"/>
      </rPr>
      <t xml:space="preserve">ตัวชี้วัด 2.1.1 </t>
    </r>
    <r>
      <rPr>
        <sz val="13"/>
        <color theme="1"/>
        <rFont val="TH SarabunPSK"/>
        <family val="2"/>
      </rPr>
      <t>จำนวนองค์ความรู้หรือนวัตกรรมที่นำไปใช้ประโยชน์เพื่อแก้ไขปัญหาและพัฒนาคุณภาพชีวิตของชุมชนในด้านต่างๆ อย่างเป็นรูปธรรม</t>
    </r>
  </si>
  <si>
    <r>
      <rPr>
        <b/>
        <sz val="13"/>
        <color theme="1"/>
        <rFont val="TH SarabunPSK"/>
        <family val="2"/>
      </rPr>
      <t xml:space="preserve">กลยุทธ์ที่ 2.2 </t>
    </r>
    <r>
      <rPr>
        <sz val="13"/>
        <color theme="1"/>
        <rFont val="TH SarabunPSK"/>
        <family val="2"/>
      </rPr>
      <t>ผลิตและพัฒนาหลักสูตรระยะสั้นที่มีความหลากหลายและทันสมัยในการจัดการเรียนการสอนให้เป็นที่ต้องการของตลาดแรงงานและมีความเหมาะสมกับผู้เรียนทุกช่วงวัยเพื่อพัฒนาคุณภาพชีวิตและเพิ่มโอกาสทางการศึกษาให้เกิดการเรียนรู้ตลอดชีวิต</t>
    </r>
  </si>
  <si>
    <r>
      <rPr>
        <b/>
        <sz val="13"/>
        <color theme="1"/>
        <rFont val="TH SarabunPSK"/>
        <family val="2"/>
      </rPr>
      <t xml:space="preserve">ตัวชี้วัด 2.2.1 </t>
    </r>
    <r>
      <rPr>
        <sz val="13"/>
        <color theme="1"/>
        <rFont val="TH SarabunPSK"/>
        <family val="2"/>
      </rPr>
      <t>จำนวนหลักสูตรระยะสั้นที่สร้างโอกาสให้ประชาชนทุกช่วงวัยเข้าถึงการเรียนรู้ตลอดชีวิต</t>
    </r>
  </si>
  <si>
    <r>
      <rPr>
        <b/>
        <sz val="13"/>
        <color theme="1"/>
        <rFont val="TH SarabunPSK"/>
        <family val="2"/>
      </rPr>
      <t>กลยุทธ์ที่ 2.3</t>
    </r>
    <r>
      <rPr>
        <sz val="13"/>
        <color theme="1"/>
        <rFont val="TH SarabunPSK"/>
        <family val="2"/>
      </rPr>
      <t xml:space="preserve"> จัดตั้งและพัฒนาศูนย์การเรียนรู้ให้สามารถจัดการบริการ ถ่ายทอดองค์ความรู้หรือกิจกรรมที่เสริมสร้างการเรียนรู้ตลอดชีวิต</t>
    </r>
  </si>
  <si>
    <r>
      <rPr>
        <b/>
        <sz val="13"/>
        <color theme="1"/>
        <rFont val="TH SarabunPSK"/>
        <family val="2"/>
      </rPr>
      <t xml:space="preserve">ตัวชี้วัด 2.3.1 </t>
    </r>
    <r>
      <rPr>
        <sz val="13"/>
        <color theme="1"/>
        <rFont val="TH SarabunPSK"/>
        <family val="2"/>
      </rPr>
      <t>จำนวนศูนย์การเรียนรู้ที่ให้บริการถ่ายทอดองค์ความรู้หรือกิจกรรมที่เสริมสร้างการเรียนรู้ตลอดชีวิต</t>
    </r>
  </si>
  <si>
    <r>
      <rPr>
        <b/>
        <sz val="13"/>
        <color theme="1"/>
        <rFont val="TH SarabunPSK"/>
        <family val="2"/>
      </rPr>
      <t>ตัวชี้วัด 2.3.2</t>
    </r>
    <r>
      <rPr>
        <sz val="13"/>
        <color theme="1"/>
        <rFont val="TH SarabunPSK"/>
        <family val="2"/>
      </rPr>
      <t xml:space="preserve"> ระดับความพึงพอใจของผู้เข้ารับบริการ ที่สามารถนำองค์ความรู้ไปต่อยอดให้เกิดประโยชน์ในการพัฒนาคุณภาพชีวิต</t>
    </r>
  </si>
  <si>
    <r>
      <rPr>
        <b/>
        <sz val="13"/>
        <color theme="1"/>
        <rFont val="TH SarabunPSK"/>
        <family val="2"/>
      </rPr>
      <t>ประเด็นยุทธศาสตร์ที่ 3</t>
    </r>
    <r>
      <rPr>
        <sz val="13"/>
        <color theme="1"/>
        <rFont val="TH SarabunPSK"/>
        <family val="2"/>
      </rPr>
      <t xml:space="preserve"> 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</si>
  <si>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rPr>
        <b/>
        <sz val="13"/>
        <color theme="1"/>
        <rFont val="TH SarabunPSK"/>
        <family val="2"/>
      </rPr>
      <t>เป้าประสงค์</t>
    </r>
    <r>
      <rPr>
        <sz val="13"/>
        <color theme="1"/>
        <rFont val="TH SarabunPSK"/>
        <family val="2"/>
      </rPr>
      <t xml:space="preserve"> มีนวัตกรรมธุรกิจชุมชนเพื่อเพิ่มคุณค่าและมูลค่าจากฐานทรัพยากรท้องถิ่นที่สามารถสร้างคุณภาพชีวิตที่ดีขึ้นและเป็นที่ยอมรับในระดับสากล</t>
    </r>
  </si>
  <si>
    <r>
      <rPr>
        <b/>
        <sz val="13"/>
        <color theme="1"/>
        <rFont val="TH SarabunPSK"/>
        <family val="2"/>
      </rPr>
      <t>กลยุทธ์ที่ 1</t>
    </r>
    <r>
      <rPr>
        <sz val="13"/>
        <color theme="1"/>
        <rFont val="TH SarabunPSK"/>
        <family val="2"/>
      </rPr>
      <t xml:space="preserve"> เสริมสร้างทักษะองค์ความรู้ให้กับกลุ่มประชาชนที่มีรายได้น้อยและกลุ่มผู้ประกอบการ ในการบริหารจัดการทรัพยากรท้องถิ่น และเศรษฐกิจฐานรากสู่เศรษฐกิจมูลค่าสูง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</si>
  <si>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>จำนวนนวัตกรรมธุรกิจชุมชนจากการใช้ทรัพยากรท้องถิ่นสู่เศรษฐกิจมูลค่าสูง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</si>
  <si>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>พัฒนาแผนธุรกิจชุมชนที่ก่อให้เกิดเศรษฐกิจมูลค่าสูง</t>
    </r>
  </si>
  <si>
    <r>
      <rPr>
        <b/>
        <sz val="13"/>
        <color theme="1"/>
        <rFont val="TH SarabunPSK"/>
        <family val="2"/>
      </rPr>
      <t xml:space="preserve">ตัวชี้วัด 2.1 </t>
    </r>
    <r>
      <rPr>
        <sz val="13"/>
        <color theme="1"/>
        <rFont val="TH SarabunPSK"/>
        <family val="2"/>
      </rPr>
      <t>ร้อยละของรายได้ที่เพิ่มขึ้นจากการพัฒนาแผนธุรกิจชุมชน</t>
    </r>
  </si>
  <si>
    <r>
      <t xml:space="preserve">ประเด็นยุทธศาสตร์ที่ 4  </t>
    </r>
    <r>
      <rPr>
        <sz val="13"/>
        <color theme="1"/>
        <rFont val="TH SarabunPSK"/>
        <family val="2"/>
      </rPr>
      <t>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</si>
  <si>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r>
      <rPr>
        <b/>
        <sz val="13"/>
        <color theme="1"/>
        <rFont val="TH SarabunPSK"/>
        <family val="2"/>
      </rPr>
      <t>เป้าประสงค์</t>
    </r>
    <r>
      <rPr>
        <sz val="13"/>
        <color theme="1"/>
        <rFont val="TH SarabunPSK"/>
        <family val="2"/>
      </rPr>
      <t xml:space="preserve"> ประชาชนคนไทยมีจิตสำนึกที่ดีงาม มีความภาคภูมิใจในความเป็นไทยและสามารถเพิ่มคุณค่า และมูลค่าจากศิลปวัฒนธรรมไทยและภูมิปัญญาท้องถิ่นสู่เป้าหมายการพัฒนาที่ยั่งยืน</t>
    </r>
  </si>
  <si>
    <r>
      <rPr>
        <b/>
        <sz val="13"/>
        <color theme="1"/>
        <rFont val="TH SarabunPSK"/>
        <family val="2"/>
      </rPr>
      <t>กลยุทธ์ที่ 1</t>
    </r>
    <r>
      <rPr>
        <sz val="13"/>
        <color theme="1"/>
        <rFont val="TH SarabunPSK"/>
        <family val="2"/>
      </rPr>
      <t xml:space="preserve">  พัฒนาคุณภาพและมาตรฐานในการการจัดการศึกษา งานวิจัย บริหารจัดการองค์ความรู้มิติทางด้านศิลปะและวัฒนธรรมเพื่อให้เกิดนวัตกรรมทางศิลปะและวัฒนธรรมเป็นที่ยอมรับในระดับสากล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</si>
  <si>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>จำนวนองค์ความรู้ ผลงานวิจัย / นวัตกรรมมิติทางด้านศิลปะและวัฒนธรรมเป็นที่ยอมรับในระดับชาติและนานาชาติ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</si>
  <si>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>ส่งเสริมการนำศิลปวัฒนธรรมไทยและภูมิปัญญาท้องถิ่นมาสร้างเศรษฐกิจสร้างสรรค์ที่มีคุณค่าและมูลค่าสูงเพื่อเป็นฐานรากในการพัฒนาชุมชนประเทศชาติและสามารถแข่งขันได้ในระดับสากล</t>
    </r>
  </si>
  <si>
    <r>
      <rPr>
        <b/>
        <sz val="13"/>
        <color theme="1"/>
        <rFont val="TH SarabunPSK"/>
        <family val="2"/>
      </rPr>
      <t>ตัวชี้วัด 2.1</t>
    </r>
    <r>
      <rPr>
        <sz val="13"/>
        <color theme="1"/>
        <rFont val="TH SarabunPSK"/>
        <family val="2"/>
      </rPr>
      <t xml:space="preserve"> จำนวนผลงานเศรษฐกิจสร้างสรรค์มิติด้านศิลปวัฒนธรรมสู่การเพิ่มคุณค่าและมูลค่าเพื่อสร้างรายได้สู่ชุมชน</t>
    </r>
  </si>
  <si>
    <r>
      <rPr>
        <b/>
        <sz val="13"/>
        <color theme="1"/>
        <rFont val="TH SarabunPSK"/>
        <family val="2"/>
      </rPr>
      <t xml:space="preserve">กลยุทธ์ที่ 3 </t>
    </r>
    <r>
      <rPr>
        <sz val="13"/>
        <color theme="1"/>
        <rFont val="TH SarabunPSK"/>
        <family val="2"/>
      </rPr>
      <t>พัฒนาและยกระดับระบบบริหารจัดการด้านศิลปวัฒนธรรมไทย ภูมิปัญญาท้องถิ่นและวิถีชุมชนให้เกิดความเข็มแข็งและยั่งยืน</t>
    </r>
  </si>
  <si>
    <r>
      <rPr>
        <b/>
        <sz val="13"/>
        <color theme="1"/>
        <rFont val="TH SarabunPSK"/>
        <family val="2"/>
      </rPr>
      <t>ตัวชี้วัด 3.1</t>
    </r>
    <r>
      <rPr>
        <sz val="13"/>
        <color theme="1"/>
        <rFont val="TH SarabunPSK"/>
        <family val="2"/>
      </rPr>
      <t xml:space="preserve"> ประชาชน / บุคลากรที่ได้รับรางวัลยกย่อง เชิดชูด้านคุณธรรม จริยธรรม และด้านการส่งเสริมศิลปวัฒนธรรมไทย</t>
    </r>
  </si>
  <si>
    <r>
      <t xml:space="preserve">ประเด็นยุทธศาสตร์ที่ 5 </t>
    </r>
    <r>
      <rPr>
        <sz val="13"/>
        <color theme="1"/>
        <rFont val="TH SarabunPSK"/>
        <family val="2"/>
      </rPr>
      <t>ส่งเสริม สืบสานและต่อยอดโครงการอันเนื่องมาจากพระราชดำริตามหลักปรัชญาของเศรษฐกิจพอเพียงสู่การพัฒนาชุมชนท้องถิ่นให้เกิดความเข้มแข็งและยั่งยืน</t>
    </r>
  </si>
  <si>
    <r>
      <rPr>
        <b/>
        <sz val="13"/>
        <color theme="1"/>
        <rFont val="TH SarabunPSK"/>
        <family val="2"/>
      </rPr>
      <t>เป้าประสงค์</t>
    </r>
    <r>
      <rPr>
        <sz val="13"/>
        <color theme="1"/>
        <rFont val="TH SarabunPSK"/>
        <family val="2"/>
      </rPr>
      <t xml:space="preserve"> ประชาชนมีคุณภาพชีวิตที่ดี มีภูมิคุ้มกันทางด้านเศรษฐกิจ สังคมและสิ่งแวดล้อมซึ่งเกิดจากการขยายผลและต่อยอดจากโครงการอันเนื่องมาจากพระราชดำริตามหลักของปรัชญาเศรษฐกิจพอเพียงเพื่อสร้างความเข้มแข็งให้ชุมชนท้องถิ่น</t>
    </r>
  </si>
  <si>
    <r>
      <rPr>
        <b/>
        <sz val="13"/>
        <color theme="1"/>
        <rFont val="TH SarabunPSK"/>
        <family val="2"/>
      </rPr>
      <t xml:space="preserve">กลยุทธ์ที่ 1 </t>
    </r>
    <r>
      <rPr>
        <sz val="13"/>
        <color theme="1"/>
        <rFont val="TH SarabunPSK"/>
        <family val="2"/>
      </rPr>
      <t xml:space="preserve"> ส่งเสริม สืบสานและต่อยอด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 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</si>
  <si>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>จำนวนโครงการอันเนื่องมาจากพระราชดำริและปรัชญาของเศรษฐกิจพอเพียงที่สามารถแก้ไขปัญหาและพัฒนาชุมชนได้อย่างมีประสิทธิภาพ</t>
    </r>
  </si>
  <si>
    <r>
      <rPr>
        <b/>
        <sz val="13"/>
        <color theme="1"/>
        <rFont val="TH SarabunPSK"/>
        <family val="2"/>
      </rPr>
      <t xml:space="preserve">ตัวชี้วัด 1.2 </t>
    </r>
    <r>
      <rPr>
        <sz val="13"/>
        <color theme="1"/>
        <rFont val="TH SarabunPSK"/>
        <family val="2"/>
      </rPr>
      <t>จำนวนชุมชนที่ได้รับการเผยแพร่องค์ความรู้ผ่านโครงการอันเนื่องมาจากพระราชดำริและปรัชญาของเศรษฐกิจพอเพียง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</si>
  <si>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 xml:space="preserve">ส่งเสริมและสนับสนุนการเผยแพร่องค์ความรู้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</t>
    </r>
  </si>
  <si>
    <r>
      <rPr>
        <b/>
        <sz val="13"/>
        <color theme="1"/>
        <rFont val="TH SarabunPSK"/>
        <family val="2"/>
      </rPr>
      <t>ตัวชี้วัด 2.1</t>
    </r>
    <r>
      <rPr>
        <sz val="13"/>
        <color theme="1"/>
        <rFont val="TH SarabunPSK"/>
        <family val="2"/>
      </rPr>
      <t xml:space="preserve"> ระบบฐานข้อมูลโครงการอันเนื่องมาจากพระราชดำริและปรัชญาของเศรษฐกิจพอเพียงที่ถูกต้อง ครบถ้วนและสามารถเชื่อมโยงข้อมูลได้อย่างมีประสิทธิภาพในการแก้ไขปัญหาในชุมชน</t>
    </r>
  </si>
  <si>
    <r>
      <t xml:space="preserve">ประเด็นยุทธศาสตร์ที่ 6  </t>
    </r>
    <r>
      <rPr>
        <sz val="13"/>
        <color theme="1"/>
        <rFont val="TH SarabunPSK"/>
        <family val="2"/>
      </rPr>
      <t>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</si>
  <si>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r>
      <rPr>
        <b/>
        <sz val="13"/>
        <color theme="1"/>
        <rFont val="TH SarabunPSK"/>
        <family val="2"/>
      </rPr>
      <t>เป้าประสงค์</t>
    </r>
    <r>
      <rPr>
        <sz val="13"/>
        <color theme="1"/>
        <rFont val="TH SarabunPSK"/>
        <family val="2"/>
      </rPr>
      <t xml:space="preserve"> มหาวิทยาลัยราชภัฏบุรีรัมย์เป็นองค์กรชั้นนำในด้านเทคโนโลยีสารสนเทศและบุคลากรที่มีมาตรฐานสากลสามารถรองรับความก้าวหน้าทางด้านวิทยาการเพื่อสร้างโอกาสในการเข้าถึงข้อมูลสู่การเรียนรู้ตลอดชีวิตอย่างยั่งยืน</t>
    </r>
  </si>
  <si>
    <r>
      <rPr>
        <b/>
        <sz val="13"/>
        <color theme="1"/>
        <rFont val="TH SarabunPSK"/>
        <family val="2"/>
      </rPr>
      <t xml:space="preserve">กลยุทธ์ที่ 1 </t>
    </r>
    <r>
      <rPr>
        <sz val="13"/>
        <color theme="1"/>
        <rFont val="TH SarabunPSK"/>
        <family val="2"/>
      </rPr>
      <t xml:space="preserve">ผลิตและพัฒนากำลังคนให้มีความชำนาญและเชี่ยวชาญด้านเทคโนโลยีสารสนเทศและสามารถนำมาประยุกต์ในการปฏิบัติงานได้อย่างมีประสิทธิภาพ 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</si>
  <si>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 xml:space="preserve"> จำนวนบุคลากรที่มีความเชี่ยวชาญด้านเทคโนโลยีสารสนเทศที่ได้รับการยอมรับในระดับชาติและนานาชาติ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</si>
  <si>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>เพิ่มประสิทธิภาพระบบเทคโนโลยีสารสนเทศให้มีก้าวหน้าและทันสมัยตามมาตรฐานสากลและมีความสะดวกในการเข้าถึงฐานข้อมูลเพื่อสนับสนุนการดำเนินงานตามพันธกิจของมหาวิทยาลัย</t>
    </r>
  </si>
  <si>
    <r>
      <rPr>
        <b/>
        <sz val="13"/>
        <color theme="1"/>
        <rFont val="TH SarabunPSK"/>
        <family val="2"/>
      </rPr>
      <t xml:space="preserve">ตัวชี้วัด 2.1 </t>
    </r>
    <r>
      <rPr>
        <sz val="13"/>
        <color theme="1"/>
        <rFont val="TH SarabunPSK"/>
        <family val="2"/>
      </rPr>
      <t xml:space="preserve"> การจัดอันดับมหาวิทยาลัยในระดับประเทศ</t>
    </r>
  </si>
  <si>
    <r>
      <rPr>
        <b/>
        <sz val="13"/>
        <color theme="1"/>
        <rFont val="TH SarabunPSK"/>
        <family val="2"/>
      </rPr>
      <t>ตัวชี้วัด 2.2</t>
    </r>
    <r>
      <rPr>
        <sz val="13"/>
        <color theme="1"/>
        <rFont val="TH SarabunPSK"/>
        <family val="2"/>
      </rPr>
      <t xml:space="preserve"> การจัดอันดับมหาวิทยาลัยในระดับต่างประเทศ</t>
    </r>
  </si>
  <si>
    <r>
      <rPr>
        <b/>
        <sz val="13"/>
        <color theme="1"/>
        <rFont val="TH SarabunPSK"/>
        <family val="2"/>
      </rPr>
      <t>ตัวชี้วัด 2.3</t>
    </r>
    <r>
      <rPr>
        <sz val="13"/>
        <color theme="1"/>
        <rFont val="TH SarabunPSK"/>
        <family val="2"/>
      </rPr>
      <t xml:space="preserve"> ระดับความพึงพอใจของบุคลากรและประชาชนทั่วไปในการใช้ระบบเทคโนโลยีสารสนเทศและการเข้าถึงฐานข้อมูล</t>
    </r>
  </si>
  <si>
    <r>
      <t xml:space="preserve">ประเด็นยุทธศาสตร์ที่ 7 </t>
    </r>
    <r>
      <rPr>
        <sz val="13"/>
        <color theme="1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  </r>
  </si>
  <si>
    <r>
      <rPr>
        <b/>
        <sz val="13"/>
        <color theme="1"/>
        <rFont val="TH SarabunPSK"/>
        <family val="2"/>
      </rPr>
      <t xml:space="preserve">เป้าประสงค์ </t>
    </r>
    <r>
      <rPr>
        <sz val="13"/>
        <color theme="1"/>
        <rFont val="TH SarabunPSK"/>
        <family val="2"/>
      </rPr>
      <t xml:space="preserve">มหาวิทยาลัยมีจตุรภาคีและเครือข่ายความร่วมมือทั้งในระดับชาติและนานาชาติในการขับเคลื่อนการดำเนินงานตามพันธกิจของมหาวิทยาลัยเพื่อพัฒนาท้องถิ่น สังคมและประเทศชาติ  </t>
    </r>
  </si>
  <si>
    <r>
      <rPr>
        <b/>
        <sz val="13"/>
        <color theme="1"/>
        <rFont val="TH SarabunPSK"/>
        <family val="2"/>
      </rPr>
      <t xml:space="preserve">กลยุทธ์ที่ 1 </t>
    </r>
    <r>
      <rPr>
        <sz val="13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ชาติและนานาชาติเพื่อขับเคลื่อนในการพัฒนาท้องถิ่น สังคมและประเทศชาติ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</si>
  <si>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>จำนวนเครือข่ายหรือจตุรภาคีความร่วมมือในการดำเนินงานร่วมกันเพื่อส่งเสริมชุมชนและผู้มีส่วนได้ส่วนเสียได้รับประโยชน์สูงสุด</t>
    </r>
  </si>
  <si>
    <r>
      <rPr>
        <b/>
        <sz val="13"/>
        <color theme="1"/>
        <rFont val="TH SarabunPSK"/>
        <family val="2"/>
      </rPr>
      <t xml:space="preserve">ตัวชี้วัด 1.2 </t>
    </r>
    <r>
      <rPr>
        <sz val="13"/>
        <color theme="1"/>
        <rFont val="TH SarabunPSK"/>
        <family val="2"/>
      </rPr>
      <t>ระดับความสำเร็จในการดำเนินงานร่วมกันเพื่อพัฒนากลุ่มเป้าหมายให้ได้รับประโยชน์สูงสุด</t>
    </r>
  </si>
  <si>
    <r>
      <rPr>
        <b/>
        <sz val="13"/>
        <color theme="1"/>
        <rFont val="TH SarabunPSK"/>
        <family val="2"/>
      </rPr>
      <t xml:space="preserve">ตัวชี้วัด 1.3 </t>
    </r>
    <r>
      <rPr>
        <sz val="13"/>
        <color theme="1"/>
        <rFont val="TH SarabunPSK"/>
        <family val="2"/>
      </rPr>
      <t xml:space="preserve">ระดับความพึงพอใจของผู้รับบริการที่มีต่อเครือข่ายหรือจตุรภาคีความร่วมมือ </t>
    </r>
  </si>
  <si>
    <r>
      <rPr>
        <b/>
        <sz val="13"/>
        <color theme="1"/>
        <rFont val="TH SarabunPSK"/>
        <family val="2"/>
      </rPr>
      <t xml:space="preserve">ตัวชี้วัด 1.4 </t>
    </r>
    <r>
      <rPr>
        <sz val="13"/>
        <color theme="1"/>
        <rFont val="TH SarabunPSK"/>
        <family val="2"/>
      </rPr>
      <t>จำนวนโครงการ/กิจกรรมเพื่อพัฒนาท้องถิ่น สังคม และประเทศชาติที่เกิดจากเครือข่ายหรือจตุรภาคีความร่วมมือตามเวลาที่กำหนดและตรงตามแผน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</si>
  <si>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>ส่งเสริมการสร้างเครือข่ายหรือจตุรภาคีความร่วมมือทางวิชาการหรือธุรกิจในระดับนานาชาติ</t>
    </r>
  </si>
  <si>
    <r>
      <rPr>
        <b/>
        <sz val="13"/>
        <color theme="1"/>
        <rFont val="TH SarabunPSK"/>
        <family val="2"/>
      </rPr>
      <t>ตัวชี้วัด 2.1</t>
    </r>
    <r>
      <rPr>
        <sz val="13"/>
        <color theme="1"/>
        <rFont val="TH SarabunPSK"/>
        <family val="2"/>
      </rPr>
      <t xml:space="preserve"> ร้อยละของเครือข่ายหรือจตุรภาคีความร่วมมือในระดับนานาชาติ </t>
    </r>
  </si>
  <si>
    <r>
      <t xml:space="preserve">ประเด็นยุทธศาสตร์ที่ 8 </t>
    </r>
    <r>
      <rPr>
        <sz val="13"/>
        <color theme="1"/>
        <rFont val="TH SarabunPSK"/>
        <family val="2"/>
      </rPr>
      <t xml:space="preserve">พัฒนาระบบบริหารทรัพยากรมนุษย์ และมุ่งเน้นการพัฒนากำลังคนให้มีสมรรถนะขั้นสูงอย่างมีคุณภาพตรงตามแผนพัฒนาประเทศและเป็นที่ยอมรับสามารถแข่งขันได้ใน
ระดับสากล </t>
    </r>
  </si>
  <si>
    <r>
      <rPr>
        <b/>
        <sz val="13"/>
        <color theme="1"/>
        <rFont val="TH SarabunPSK"/>
        <family val="2"/>
      </rPr>
      <t xml:space="preserve">เป้าประสงค์ </t>
    </r>
    <r>
      <rPr>
        <sz val="13"/>
        <color theme="1"/>
        <rFont val="TH SarabunPSK"/>
        <family val="2"/>
      </rPr>
      <t xml:space="preserve">มหาวิทยาลัยราชภัฏบุรีรัมย์เป็นองค์กรที่มีบุคลากรมีศักยภาพและสมรรถนะสูง สามารถพัฒนาชุมชนและตรงตามความต้องการของประเทศและเป็นที่ยอมรับในระดับสากล  </t>
    </r>
  </si>
  <si>
    <r>
      <rPr>
        <b/>
        <sz val="13"/>
        <color theme="1"/>
        <rFont val="TH SarabunPSK"/>
        <family val="2"/>
      </rPr>
      <t xml:space="preserve">กลยุทธ์ที่ 1 </t>
    </r>
    <r>
      <rPr>
        <sz val="13"/>
        <color theme="1"/>
        <rFont val="TH SarabunPSK"/>
        <family val="2"/>
      </rPr>
      <t>พัฒนาระบบบริหารจัดการทรัพยากรมนุษย์ให้มีมาตรฐานในระดับชาติและนานาชาติ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</si>
  <si>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 xml:space="preserve">จำนวนบุคลากรที่แลกเปลี่ยนเรียนรู้ตามพันธกิจของมหาวิทยาลัยในระดับชาติและนานาชาติ  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</si>
  <si>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 xml:space="preserve">ส่งเสริมและสนับสนุนการพัฒนาศักยภาพบุคลากรให้มีสมรรถนะตามมาตรฐานวิชาการและวิชาชีพให้มีคุณภาพเป็นไปตามความต้องการในระดับประเทศและต่างประเทศ  </t>
    </r>
  </si>
  <si>
    <r>
      <rPr>
        <b/>
        <sz val="13"/>
        <color theme="1"/>
        <rFont val="TH SarabunPSK"/>
        <family val="2"/>
      </rPr>
      <t>ตัวชี้วัด 2.1</t>
    </r>
    <r>
      <rPr>
        <sz val="13"/>
        <color theme="1"/>
        <rFont val="TH SarabunPSK"/>
        <family val="2"/>
      </rPr>
      <t xml:space="preserve"> ร้อยละบุคลากรที่เข้าสู่ตำแหน่งทางวิชาการและวิชาชีพ</t>
    </r>
  </si>
  <si>
    <r>
      <rPr>
        <b/>
        <sz val="13"/>
        <color theme="1"/>
        <rFont val="TH SarabunPSK"/>
        <family val="2"/>
      </rPr>
      <t xml:space="preserve">ตัวชี้วัด 2.2 </t>
    </r>
    <r>
      <rPr>
        <sz val="13"/>
        <color theme="1"/>
        <rFont val="TH SarabunPSK"/>
        <family val="2"/>
      </rPr>
      <t>ร้อยละบุคลากรที่มีคุณวุฒิการศึกษาที่สูงขึ้น</t>
    </r>
  </si>
  <si>
    <r>
      <t xml:space="preserve">ประเด็นยุทธศาสตร์ที่ 9 </t>
    </r>
    <r>
      <rPr>
        <sz val="13"/>
        <color theme="1"/>
        <rFont val="TH SarabunPSK"/>
        <family val="2"/>
      </rPr>
      <t>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ณชน</t>
    </r>
  </si>
  <si>
    <r>
      <rPr>
        <b/>
        <sz val="13"/>
        <color theme="1"/>
        <rFont val="TH SarabunPSK"/>
        <family val="2"/>
      </rPr>
      <t xml:space="preserve">เป้าประสงค์ </t>
    </r>
    <r>
      <rPr>
        <sz val="13"/>
        <color theme="1"/>
        <rFont val="TH SarabunPSK"/>
        <family val="2"/>
      </rPr>
      <t>มหาวิทยาลัยราชภัฏบุรีรัมย์เป็นองค์กรแห่งการเรียนรู้และการบริหารจัดการองค์กรสมัยใหม่อย่างมีธรรมาภิบาลเป็นแบบอย่างที่ดีของสังคม</t>
    </r>
  </si>
  <si>
    <r>
      <rPr>
        <b/>
        <sz val="13"/>
        <color theme="1"/>
        <rFont val="TH SarabunPSK"/>
        <family val="2"/>
      </rPr>
      <t xml:space="preserve">กลยุทธ์ที่ 1 </t>
    </r>
    <r>
      <rPr>
        <sz val="13"/>
        <color theme="1"/>
        <rFont val="TH SarabunPSK"/>
        <family val="2"/>
      </rPr>
      <t>พัฒนาระบบและกลไกการบริหารจัดการองค์กรสมัยใหม่อย่างมีธรรมาภิบาล</t>
    </r>
  </si>
  <si>
    <r>
      <rPr>
        <b/>
        <sz val="13"/>
        <color theme="1"/>
        <rFont val="TH SarabunPSK"/>
        <family val="2"/>
      </rPr>
      <t xml:space="preserve">ตัวชี้วัด 1.1 </t>
    </r>
    <r>
      <rPr>
        <sz val="13"/>
        <color theme="1"/>
        <rFont val="TH SarabunPSK"/>
        <family val="2"/>
      </rPr>
      <t>ระดับคุณธรรมความโปร่งใสในการดำเนินงาน (ITA)</t>
    </r>
  </si>
  <si>
    <r>
      <rPr>
        <b/>
        <sz val="13"/>
        <color theme="1"/>
        <rFont val="TH SarabunPSK"/>
        <family val="2"/>
      </rPr>
      <t xml:space="preserve">กลยุทธ์ที่ 2 </t>
    </r>
    <r>
      <rPr>
        <sz val="13"/>
        <color theme="1"/>
        <rFont val="TH SarabunPSK"/>
        <family val="2"/>
      </rPr>
      <t xml:space="preserve">มุ่งบริหารจัดการทรัพย์สินและสิทธิประโยชน์ และการเข้าถึงแหล่งทุนภายนอก ในการจัดหางบประมาณเพื่อบริหารจัดการพันธกิจของมหาวิทยาลัยอย่างมีประสิทธิภาพและประสิทธิผล </t>
    </r>
  </si>
  <si>
    <r>
      <rPr>
        <b/>
        <sz val="13"/>
        <color theme="1"/>
        <rFont val="TH SarabunPSK"/>
        <family val="2"/>
      </rPr>
      <t>ตัวชี้วัด 2.1</t>
    </r>
    <r>
      <rPr>
        <sz val="13"/>
        <color theme="1"/>
        <rFont val="TH SarabunPSK"/>
        <family val="2"/>
      </rPr>
      <t xml:space="preserve"> ระดับความพึงพอใจของบุคลากรที่มีต่อการบริหารจัดการสวัสดิการและสิทธิประโยชน์</t>
    </r>
  </si>
  <si>
    <r>
      <rPr>
        <b/>
        <sz val="13"/>
        <color theme="1"/>
        <rFont val="TH SarabunPSK"/>
        <family val="2"/>
      </rPr>
      <t xml:space="preserve">ตัวชี้วัด 2.2 </t>
    </r>
    <r>
      <rPr>
        <sz val="13"/>
        <color theme="1"/>
        <rFont val="TH SarabunPSK"/>
        <family val="2"/>
      </rPr>
      <t>จำนวนช่องทางการจัดหารายได้และทรัพย์สิน</t>
    </r>
  </si>
  <si>
    <r>
      <rPr>
        <b/>
        <sz val="13"/>
        <color theme="1"/>
        <rFont val="TH SarabunPSK"/>
        <family val="2"/>
      </rPr>
      <t xml:space="preserve">ตัวชี้วัด 2.3 </t>
    </r>
    <r>
      <rPr>
        <sz val="13"/>
        <color theme="1"/>
        <rFont val="TH SarabunPSK"/>
        <family val="2"/>
      </rPr>
      <t>การใช้จ่ายงบประมาณเป็นไปตามแผนประจำปี</t>
    </r>
  </si>
  <si>
    <r>
      <rPr>
        <b/>
        <sz val="13"/>
        <color theme="1"/>
        <rFont val="TH SarabunPSK"/>
        <family val="2"/>
      </rPr>
      <t xml:space="preserve">ตัวชี้วัด 2.4 </t>
    </r>
    <r>
      <rPr>
        <sz val="13"/>
        <color theme="1"/>
        <rFont val="TH SarabunPSK"/>
        <family val="2"/>
      </rPr>
      <t>จำนวนงบประมาณเป็นไปตามประมาณการรายรับของแผนกลยุทธ์ทางการเงิน</t>
    </r>
  </si>
  <si>
    <t xml:space="preserve">  -  โครงการมหกรรมวัฒนธรรมระดับชาติและนานาชาติ 
BRICC </t>
  </si>
  <si>
    <t>โครงการเงินกันไว้เบิกจ่ายเหลื่อมปี</t>
  </si>
  <si>
    <t>โครงการเพิ่มวิสัยทัศน์ต่างประเทศ</t>
  </si>
  <si>
    <t>โครงการกีฬาสานสัมพันธ์ ม่วง - เหลือง</t>
  </si>
  <si>
    <t>โครงการดนตรีไทยอุดมศึกษา</t>
  </si>
  <si>
    <t>โครงการบริการวิชาการแก่เยาวชนจังหวัดบุรีรัมย์ในงานวันเด็กแห่งชาติ</t>
  </si>
  <si>
    <t>โครงการงบสำรองเพื่อการบริหาร</t>
  </si>
  <si>
    <t>ม.ค. 66</t>
  </si>
  <si>
    <t>โครงการจ่ายค่าตอบแทนการสอนและค่าตอบแทนธุรการ</t>
  </si>
  <si>
    <t>19901</t>
  </si>
  <si>
    <t>19902</t>
  </si>
  <si>
    <t>19903</t>
  </si>
  <si>
    <t>19904</t>
  </si>
  <si>
    <t>19905</t>
  </si>
  <si>
    <t>19906</t>
  </si>
  <si>
    <t>โครงการก่อสร้างกลุ่มอาคารหอพักนักศึกษาคณะครุศาสตร์</t>
  </si>
  <si>
    <t>โครงการสมทบการก่อสร้างหอประชุมใหญ่ (5%)</t>
  </si>
  <si>
    <t>โครงการสมทบการก่อสร้างกลุ่มอาคารหอพัก (5%)</t>
  </si>
  <si>
    <t>เงินกัน</t>
  </si>
  <si>
    <t>โครงการสมทบกองทุนสวัสดิการพนักงานมหาวิทยาลัย 
(งบรายได้)</t>
  </si>
  <si>
    <t xml:space="preserve">    3. ค่าจ้างชั่วคราว</t>
  </si>
  <si>
    <t xml:space="preserve">    1. ค่าเก็บขยะ</t>
  </si>
  <si>
    <t xml:space="preserve">    2. เงินสมทบกองทุนทดแทน</t>
  </si>
  <si>
    <t>ปี พ.ศ.</t>
  </si>
  <si>
    <t>รหัส</t>
  </si>
  <si>
    <t>ชื่อหน่วยงานหลัก</t>
  </si>
  <si>
    <t>ชื่อสาขาวิชา/หน่วยงานย่อย</t>
  </si>
  <si>
    <t>66</t>
  </si>
  <si>
    <t>A</t>
  </si>
  <si>
    <t>00</t>
  </si>
  <si>
    <t>สำนักงานคณะครุศาสตร์</t>
  </si>
  <si>
    <t>01</t>
  </si>
  <si>
    <t>02</t>
  </si>
  <si>
    <t>03</t>
  </si>
  <si>
    <t>สังคมศึกษา</t>
  </si>
  <si>
    <t>04</t>
  </si>
  <si>
    <t>ดนตรีศึกษา (วิชาเอกดนตรีไทย ,วิชาเอกดนตรีตะวันตก)</t>
  </si>
  <si>
    <t>05</t>
  </si>
  <si>
    <t>นาฏศิลป์</t>
  </si>
  <si>
    <t>06</t>
  </si>
  <si>
    <t>พลศึกษา</t>
  </si>
  <si>
    <t>07</t>
  </si>
  <si>
    <t>ศิลปศึกษา</t>
  </si>
  <si>
    <t>08</t>
  </si>
  <si>
    <t>09</t>
  </si>
  <si>
    <t>วิทยาศาสตร์ทั่วไป</t>
  </si>
  <si>
    <t>10</t>
  </si>
  <si>
    <t>11</t>
  </si>
  <si>
    <t>การศึกษาปฐมวัย</t>
  </si>
  <si>
    <t>12</t>
  </si>
  <si>
    <t>เทคโนโลยีคอมพิวเตอร์เพื่อการศึกษา</t>
  </si>
  <si>
    <t>91</t>
  </si>
  <si>
    <t>กลุ่มวิชาทดสอบวิจัยและการศึกษา</t>
  </si>
  <si>
    <t>92</t>
  </si>
  <si>
    <t>93</t>
  </si>
  <si>
    <t>94</t>
  </si>
  <si>
    <t>21</t>
  </si>
  <si>
    <t>การบริหารการศึกษา (ปริญญาโท)</t>
  </si>
  <si>
    <t>22</t>
  </si>
  <si>
    <t>ดนตรีศึกษา (ปริญญาโท)</t>
  </si>
  <si>
    <t>23</t>
  </si>
  <si>
    <t>วิจัยและประเมินผลการศึกษา (ปริญญาโท)</t>
  </si>
  <si>
    <t>24</t>
  </si>
  <si>
    <t>หลักสูตรและการจัดการเรียนรู้ (ปริญญาโท)</t>
  </si>
  <si>
    <t>25</t>
  </si>
  <si>
    <t>เทคโนโลยีการศึกษาและคอมพิวเตอร์การศึกษา (ปริญญาโท)</t>
  </si>
  <si>
    <t>26</t>
  </si>
  <si>
    <t>การสอนภาษาอังกฤษ (ปริญญาโท)</t>
  </si>
  <si>
    <t>31</t>
  </si>
  <si>
    <t>การบริหารการศึกษา (ปริญญาเอก)</t>
  </si>
  <si>
    <t>32</t>
  </si>
  <si>
    <t>การสอนภาษาอังกฤษ (ปริญญาเอก)</t>
  </si>
  <si>
    <t>33</t>
  </si>
  <si>
    <t>ดนตรีศึกษา (ปริญญาเอก)</t>
  </si>
  <si>
    <t>41</t>
  </si>
  <si>
    <t>โรงเรียนสาธิตมหาวิทยาลัยราชภัฏบุรีรัมย์</t>
  </si>
  <si>
    <t>B</t>
  </si>
  <si>
    <t>สำนักงานคณะมนุษยศาสตร์และสังคมศาสตร์</t>
  </si>
  <si>
    <t>บรรณารักษศาสตร์และสารสนเทศศาสตร์</t>
  </si>
  <si>
    <t>รัฐประศาสนศาสตร์</t>
  </si>
  <si>
    <t>ดุริยางคศิลป์</t>
  </si>
  <si>
    <t>รัฐประศาสนศาสตร์  (ปริญญาโท)</t>
  </si>
  <si>
    <t>C</t>
  </si>
  <si>
    <t>สำนักงานคณะวิทยาการจัดการ</t>
  </si>
  <si>
    <t>การบริหารทรัพยากรมนุษย์</t>
  </si>
  <si>
    <t>การเงินและการธนาคาร</t>
  </si>
  <si>
    <t>การตลาด</t>
  </si>
  <si>
    <t>การจัดการ</t>
  </si>
  <si>
    <t>คอมพิวเตอร์ธุรกิจ</t>
  </si>
  <si>
    <t>เศรษฐศาสตร์</t>
  </si>
  <si>
    <t>บัญชี</t>
  </si>
  <si>
    <t>การสื่อสารมวลชน</t>
  </si>
  <si>
    <t>การท่องเที่ยวและโรงแรม</t>
  </si>
  <si>
    <t>เศรษฐศาสตร์ดิจิทัล (ปริญญาโท)</t>
  </si>
  <si>
    <t>D</t>
  </si>
  <si>
    <t>สำนักงานคณะวิทยาศาสตร์</t>
  </si>
  <si>
    <t>วิทยาศาสตร์และเทคโนโลยีสิ่งแวดล้อม</t>
  </si>
  <si>
    <t>สถิติและวิทยาการสารสนเทศ</t>
  </si>
  <si>
    <t xml:space="preserve">เทคโนโลยีสารสนเทศ </t>
  </si>
  <si>
    <t>เทคโนโลยีภูมิสารสนเทศและภูมิศาสตร์</t>
  </si>
  <si>
    <t>ภาควิชาวิทยาศาสตร์</t>
  </si>
  <si>
    <t xml:space="preserve">ภาควิชาวิทยาศาสตร์ประยุกต์ </t>
  </si>
  <si>
    <t xml:space="preserve">93 </t>
  </si>
  <si>
    <t>E</t>
  </si>
  <si>
    <t>สำนักงานคณะเทคโนโลยีการเกษตร</t>
  </si>
  <si>
    <t>สัตวศาสตร์</t>
  </si>
  <si>
    <t>เทคโนโลยีการประมง</t>
  </si>
  <si>
    <t>เกษตรศาสตร์</t>
  </si>
  <si>
    <t>นวัตกรรมอาหารและแปรรูป</t>
  </si>
  <si>
    <t>F</t>
  </si>
  <si>
    <t>สำนักงานคณะเทคโนโลยีอุตสาหกรรม</t>
  </si>
  <si>
    <t>วิศวกรรมการจัดการอุตสาหกรรม</t>
  </si>
  <si>
    <t>เทคโนโลยีเซรามิกส์และการออกแบบ</t>
  </si>
  <si>
    <t>ศิลปะและการออกแบบ</t>
  </si>
  <si>
    <t>เทคโนโลยีสถาปัตยกรรม</t>
  </si>
  <si>
    <t>เทคโนโลยีวิศวกรรมโยธา</t>
  </si>
  <si>
    <t>เทคโนโลยีวิศวกรรมไฟฟ้า</t>
  </si>
  <si>
    <t>เทคโนโลยีวิศวกรรมอิเล็กทรอนิกส์</t>
  </si>
  <si>
    <t>G</t>
  </si>
  <si>
    <t>สำนักงานคณะพยาบาลศาสตร์</t>
  </si>
  <si>
    <t>พยาบาลศาสตร์</t>
  </si>
  <si>
    <t>H</t>
  </si>
  <si>
    <t>สำนักงานบัณฑิตวิทยาลัย</t>
  </si>
  <si>
    <t>I</t>
  </si>
  <si>
    <t>งานสวัสดิการ</t>
  </si>
  <si>
    <t>งานอนามัยและสุขาภิบาล</t>
  </si>
  <si>
    <t>กองอาคารสถานที่และบริการ</t>
  </si>
  <si>
    <t>13</t>
  </si>
  <si>
    <t>14</t>
  </si>
  <si>
    <t>15</t>
  </si>
  <si>
    <t>J</t>
  </si>
  <si>
    <t>สำนักงานผู้อำนวยการ</t>
  </si>
  <si>
    <t>ศูนย์คอมพิวเตอร์และอินเตอร์เน็ต</t>
  </si>
  <si>
    <t>ศูนย์เทคโนโลยีทางการศึกษา</t>
  </si>
  <si>
    <t>K</t>
  </si>
  <si>
    <t>สำนักงานอำนวยการ</t>
  </si>
  <si>
    <t>สำนักงานทะเบียนและประมวลผล</t>
  </si>
  <si>
    <t>ฝ่ายวิชาการ</t>
  </si>
  <si>
    <t>L</t>
  </si>
  <si>
    <t>M</t>
  </si>
  <si>
    <t>สำนักงานบริการทางวิชาการ</t>
  </si>
  <si>
    <t>ศูนย์บริการอุดมศึกษาหนองขวาง</t>
  </si>
  <si>
    <t>ศูนย์บริการอุดมศึกษาปะคำ</t>
  </si>
  <si>
    <t>N</t>
  </si>
  <si>
    <t>สำนักศิลปและวัฒนธรรม</t>
  </si>
  <si>
    <t>O</t>
  </si>
  <si>
    <t>สำนักงานสภามหาวิทยาลัย</t>
  </si>
  <si>
    <t>P</t>
  </si>
  <si>
    <t>Q</t>
  </si>
  <si>
    <t>ศูนย์บ่มเพาะวิสาหกิจ</t>
  </si>
  <si>
    <t>R</t>
  </si>
  <si>
    <t>ศูนย์บูรณาการการศึกษาเพื่อการพัฒนาอย่างยั่งยืน</t>
  </si>
  <si>
    <t>S</t>
  </si>
  <si>
    <t>T</t>
  </si>
  <si>
    <t>ฝ่ายทรัพย์สินและสิทธิประโยชน์</t>
  </si>
  <si>
    <t>โรงแรมพนมพิมาน</t>
  </si>
  <si>
    <t>โครงการหลัก</t>
  </si>
  <si>
    <t>100</t>
  </si>
  <si>
    <t>โครงการหลักภายใต้โครงการประจำปีมหาวิทยาลัยราชภัฏบุรีรัมย์</t>
  </si>
  <si>
    <t>111</t>
  </si>
  <si>
    <t>112</t>
  </si>
  <si>
    <t>121</t>
  </si>
  <si>
    <t>122</t>
  </si>
  <si>
    <t xml:space="preserve">โครงการพัฒนาบุคลากรด้านการวิจัยและนวัตกรรมเพื่อการพัฒนาท้องถิ่น
</t>
  </si>
  <si>
    <t>123</t>
  </si>
  <si>
    <t xml:space="preserve">โครงการส่งเสริมและสนับสนุนการขึ้นทะเบียนทรัพย์สินทางปัญญา
</t>
  </si>
  <si>
    <t>124</t>
  </si>
  <si>
    <t>125</t>
  </si>
  <si>
    <t>126</t>
  </si>
  <si>
    <t>โครงการต่อยอดองค์ความรู้ วิจัย และนวัตกรรมเพื่อพัฒนาชุมชน</t>
  </si>
  <si>
    <t>127</t>
  </si>
  <si>
    <t>128</t>
  </si>
  <si>
    <t>โครงการผลิตและพัฒนาหลักสูตรระยะสั้นที่ตรงตามความต้องการของชุมชนและสร้างโอกาสทางการศึกษาแก่ผู้เรียนทุกช่วงวัยเพื่อให้เกิดการเรียนรู้ตลอดชีวิต</t>
  </si>
  <si>
    <t>129</t>
  </si>
  <si>
    <t xml:space="preserve">โครงการจัดตั้งและพัฒนาศูนย์บูรณาการองค์ความรู้และการเรียนรู้ตลอดชีวิต
</t>
  </si>
  <si>
    <t>131</t>
  </si>
  <si>
    <t>โครงการเสริมสร้างองค์ความรู้และพัฒนาทักษะกลุ่มประชาชนที่มีรายได้น้อยและผู้ประกอบการ ในการบริหารจัดการทรัพยากรท้องถิ่น และเศรษฐกิจฐานรากสู่เศรษฐกิจมูลค่าสูง</t>
  </si>
  <si>
    <t>132</t>
  </si>
  <si>
    <t>โครงการจัดทำแผนพัฒนาทรัพยากรท้องถิ่น สิ่งแวดล้อม และเศรษฐกิจฐานรากเพื่อเพิ่มคุณค่าและมูลค่าสูง</t>
  </si>
  <si>
    <t>141</t>
  </si>
  <si>
    <t>142</t>
  </si>
  <si>
    <t>143</t>
  </si>
  <si>
    <t>151</t>
  </si>
  <si>
    <t xml:space="preserve">โครงการอันเนื่องมาจากพระราชดำริและปรัชญาของเศรษฐกิจพอเพียง
 </t>
  </si>
  <si>
    <t>152</t>
  </si>
  <si>
    <t xml:space="preserve">โครงการผลิตและพัฒนาระบบฐานข้อมูล คลังความรู้โครงการอันเนื่องมาจากพระราชดำริและปรัชญาของเศรษฐกิจพอเพียง
</t>
  </si>
  <si>
    <t>161</t>
  </si>
  <si>
    <t>162</t>
  </si>
  <si>
    <t>163</t>
  </si>
  <si>
    <t>โครงการพัฒนาระบบบริหารจัดการด้านเทคโนโลยีสารสนเทศตามพันธกิจของมหาวิทยาลัยให้มีประสิทธิภาพ</t>
  </si>
  <si>
    <t>171</t>
  </si>
  <si>
    <t>172</t>
  </si>
  <si>
    <t xml:space="preserve">โครงการติดตามและประเมินผลโครงการที่ร่วมกันดำเนินงานกับเครือข่ายความร่วมมือที่ส่งผลต่อกลุ่มเป้าหมายและผู้มีส่วนได้ส่วนเสีย
</t>
  </si>
  <si>
    <t>173</t>
  </si>
  <si>
    <t>โครงการสร้างเครือข่ายความร่วมมือกับหน่วยงานภายนอกในระดับนานาชาติ</t>
  </si>
  <si>
    <t>181</t>
  </si>
  <si>
    <t>โครงการจัดทำแผนพัฒนาบุคลากรมหาวิทยาลัยราชภัฏบุรีรัมย์ พ.ศ.2566 - 2570</t>
  </si>
  <si>
    <t>182</t>
  </si>
  <si>
    <t>183</t>
  </si>
  <si>
    <t>191</t>
  </si>
  <si>
    <t>192</t>
  </si>
  <si>
    <t>โครงการจัดทำแผนกลยุทธ์ทางการเงิน</t>
  </si>
  <si>
    <t>193</t>
  </si>
  <si>
    <t>โครงการบริหารจัดการสวัสดิการและสิทธิประโยชน์อย่างมีประสิทธิภาพและมีประสิทธิผลโดยยึดหลักธรรมาภิบาล</t>
  </si>
  <si>
    <t>194</t>
  </si>
  <si>
    <t>โครงการจัดทำแผนงบประมาณ</t>
  </si>
  <si>
    <t>195</t>
  </si>
  <si>
    <t xml:space="preserve"> โครงการติดตามเร่งรัดการเบิกจ่ายงบประมาณ</t>
  </si>
  <si>
    <t>196</t>
  </si>
  <si>
    <t>โครงการจัดทำแผนบริหารจัดการทรัพย์สิน ภายใต้แผนกลยุทธ์ทางการเงิน</t>
  </si>
  <si>
    <t>197</t>
  </si>
  <si>
    <t xml:space="preserve">โครงการเพิ่มประสิทธิภาพในการบริหารจัดการองค์กร
</t>
  </si>
  <si>
    <t>198</t>
  </si>
  <si>
    <t xml:space="preserve">โครงการเงินกันไว้เบิกจ่ายเหลื่อมปี </t>
  </si>
  <si>
    <t>200</t>
  </si>
  <si>
    <t>300</t>
  </si>
  <si>
    <t>โครงการบูรณณาการ (ตามนโยบายรัฐบาล)</t>
  </si>
  <si>
    <t>400</t>
  </si>
  <si>
    <t>โครงการสำคัญที่ส่งผลต่อการบรรลุเป้าหมายของยุทธศาสตร์และแผนแม่บทภายใต้ยุทธศาสตร์ชาติ</t>
  </si>
  <si>
    <t>500</t>
  </si>
  <si>
    <t>โครงการตามแผนพัฒนาความเป็นเลิศมหาวิทยาลัยราชภัฏบุรีรัมย์ (โครงการพลิกโฉมฯ)</t>
  </si>
  <si>
    <r>
      <t xml:space="preserve">2. หน่วยงาน/ผู้รับผิดชอบ </t>
    </r>
    <r>
      <rPr>
        <sz val="12"/>
        <color theme="1"/>
        <rFont val="TH SarabunPSK"/>
        <family val="2"/>
      </rPr>
      <t>หัวหน้างานอนามัยแลบริการะสุขภาพ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</si>
  <si>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หัวหน้าฝ่ายสวัสดิการและงานจราจร</t>
    </r>
  </si>
  <si>
    <t>โครงการอบรมการประยุกต์ใช้พลังงานทดแทนตามแนวพระราชดำริ</t>
  </si>
  <si>
    <t>โครงการซ่อมบำรุงเครื่องปรับอากาศภายในมหาวิทยาลัย</t>
  </si>
  <si>
    <t>1 ต.ค. 66 - 31 พ.ค. 67</t>
  </si>
  <si>
    <t>15 ต.ค. 66 - 9 เม.ย. 67</t>
  </si>
  <si>
    <t>1 ต.ค 66 - 31 พ.ค. 67</t>
  </si>
  <si>
    <t>โครงการฝึกอบรมการเพิ่มประสิทธิภาพในการปฏิบัติงานด้านธุรการและเทคนิคการเขียนหนังสือราชการ</t>
  </si>
  <si>
    <t>1 ก.พ. - 31 มี.ค. 67</t>
  </si>
  <si>
    <t>18302</t>
  </si>
  <si>
    <t>โครงการประชุม 3 สภา</t>
  </si>
  <si>
    <t>สรุปข้อมูลแผนการจัดโครงการปีงบประมาณ 2567 กองนโยบายและแผน</t>
  </si>
  <si>
    <t>1 ต.ค 66 - 30 ก.ย. 67</t>
  </si>
  <si>
    <t>สรุปข้อมูลแผนการจัดโครงการปีงบประมาณ 2567 กองการบริหารงานบุคคล</t>
  </si>
  <si>
    <t xml:space="preserve"> 1 ต.ค. 66 - 30 ก.ย. 67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</si>
  <si>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</si>
  <si>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ต.ค. 66 , 5 ม.ค. 67</t>
  </si>
  <si>
    <t>12 ต.ค. 66 , 4 ม.ค. 67</t>
  </si>
  <si>
    <t>15 ต.ค. 66</t>
  </si>
  <si>
    <t>4 ธ.ค. 66</t>
  </si>
  <si>
    <t>1 พ.ค. 67</t>
  </si>
  <si>
    <t>สรุปข้อมูลแผนการจัดโครงการปีงบประมาณ 2567 งานอนามัยและบริการสุขภาพ</t>
  </si>
  <si>
    <t>โคงการผู้บริหารพบปะผู้ปกครองนักศึกษาใหม่ ประจำปีการศึกษา 2567</t>
  </si>
  <si>
    <t>1 ต.ค 66 - 31 มี.ค. 67</t>
  </si>
  <si>
    <t>โครงการอบรมการปฐมนิเทศอาจารย์ใหม่ ประจำปี 2567</t>
  </si>
  <si>
    <t xml:space="preserve">โครงการอบรมพัฒนาศักยภาพบุคลากรหน่วยงานตรวจสอบภายใน </t>
  </si>
  <si>
    <t>โครงการบริหารจัดการองค์กรที่ดี กองอาคารสถานที่และบริการ</t>
  </si>
  <si>
    <t xml:space="preserve">โครงการเตรียมความพร้อมในการปฏิบัติงานสหกิจศึกษาของนักศึกษามหาวิทยาลัยราชภัฏบุรีรัมย์
</t>
  </si>
  <si>
    <t xml:space="preserve">: โครงการประชุมสัมมนาและประกวดโครงการการบูรณาการศึกษากับการทำงาน (CWIE) มหาวิทยาลัยราชภัฏบุรีรัมย์ </t>
  </si>
  <si>
    <t xml:space="preserve">โครงการพัฒนาเครือข่ายคู่ร่วมการจัดการศึกษาเชิงบูรณาการกับการทำงานของ มหาวิทยาลัยราชภัฏบุรีรัมย์   
</t>
  </si>
  <si>
    <t>15 ก.พ. 67</t>
  </si>
  <si>
    <t>12 ม.ค. 67</t>
  </si>
  <si>
    <t>สรุปข้อมูลแผนการจัดโครงการปีงบประมาณ 2567 ฝ่ายสวัสดิการและงานจราจร</t>
  </si>
  <si>
    <t>โครงการสำรวจความพึงพอใจของผู้ใช้บัณฑิตมหาวิทยาลัยราชภัฏบุรีรัมย์ ที่สำเร็จการศึกษาในปีการศึกษา 2565</t>
  </si>
  <si>
    <t xml:space="preserve">โครงการอบรมหลักสูตรเลขานุการสำหรับการประเมินคุณภาพการศึกษาภายในระดับหลักสูตร ประจำปีการศึกษา 2566
</t>
  </si>
  <si>
    <t>1 ต.ค.. 66 - 31 พ.ค. 67</t>
  </si>
  <si>
    <t>1 ต.ค 66 - 31 ก.ค. 67</t>
  </si>
  <si>
    <t xml:space="preserve">สรุปข้อมูลแผนการจัดโครงการปีงบประมาณ 2567 กองประชุมและพิธีการ </t>
  </si>
  <si>
    <t xml:space="preserve">สรุปข้อมูลแผนการจัดโครงการปีงบประมาณ 2567 กองกลาง </t>
  </si>
  <si>
    <t xml:space="preserve">สรุปข้อมูลแผนการจัดโครงการปีงบประมาณ 2567 งานประชาสัมพันธ์ </t>
  </si>
  <si>
    <t xml:space="preserve">สรุปข้อมูลแผนการจัดโครงการปีงบประมาณ 2567 งานออกแบบและก่อสร้าง </t>
  </si>
  <si>
    <t xml:space="preserve">สรุปข้อมูลแผนการจัดโครงการปีงบประมาณ 2566 กองพัฒนานักศึกษา </t>
  </si>
  <si>
    <t xml:space="preserve">สรุปข้อมูลแผนการจัดโครงการปีงบประมาณ 2567 งานอนุรักษ์พลังงาน </t>
  </si>
  <si>
    <t xml:space="preserve">สรุปข้อมูลแผนการจัดโครงการปีงบประมาณ 2567 งานยานพาหนะ  </t>
  </si>
  <si>
    <t xml:space="preserve">สรุปข้อมูลแผนการจัดโครงการปีงบประมาณ 2567 สำนักมาตรฐานประกันคุณภาพการศึกษา </t>
  </si>
  <si>
    <t xml:space="preserve">การเพิ่มประสิทธิภาพการบริหารศูนย์พัฒนาการเรียนรู้หนองขวางตามแนวทางปรัชญาเศรษฐกิจพอเพียง        </t>
  </si>
  <si>
    <t xml:space="preserve">โครงการ การพัฒนาศูนย์เรียนรู้ถ่ายทอดองค์ความรู้เกษตรกรรมยั่งยืนตามหลักปรัชญาของเศรษฐกิจพอเพียงแก่เกษตรกรรอบพื้นที่ศูนย์การเรียนรู้หนองขวาง      </t>
  </si>
  <si>
    <t>โครงการจัดทำคู่มือนักศึกษาประจำปีการศึกษา 2567</t>
  </si>
  <si>
    <t>4 ม.ค. 67 - 31 พ.ค. 67</t>
  </si>
  <si>
    <t>โครงการดำเนินการรับรายงานตัวนักศึกษาใหม่</t>
  </si>
  <si>
    <t xml:space="preserve">โครงการพัฒนาศักยภาพบุคลากรสำนักส่งเสริมวิชาการและงานทะเบียน ปีการศึกษา 2566
</t>
  </si>
  <si>
    <t>โครงการจัดการความรู้ด้านการปฏิบัติงานเพื่อค้นหาแนวปฏิบัติที่ดี</t>
  </si>
  <si>
    <t>โครงการค่าตอบแทนการคุมสอบนักศึกษาภาค กศ.บป. ประจำปีการศึกษา 2566</t>
  </si>
  <si>
    <t>โครงการแนะแนวการศึกษาต่อและเปิดประตูสู่มหาวิทยาลัย ประจำปีการศึกษา 2567</t>
  </si>
  <si>
    <t>4 ต.ค. 66 - 30 พ.ย. 66</t>
  </si>
  <si>
    <t>โครงการประชุมผู้บริหารและครูแนะแนว ประจำปีการศึกษา 2567</t>
  </si>
  <si>
    <t xml:space="preserve"> ต.ค. 66</t>
  </si>
  <si>
    <t>โครงการอบรมเชิงปฏิบัติการการพัฒนาอาจารย์ผู้รับผิดชอบหลักสูตรระยะสั้นเพื่อตอบสนองการเรียนรู้ตลอดชีวิต</t>
  </si>
  <si>
    <t>10 พ.ย. 66 - 2 ก.พ. 67</t>
  </si>
  <si>
    <t>1 พ.ย. 66 - 28 ก.พ. 67</t>
  </si>
  <si>
    <t>4 ม.ค. 67 -30 ม.ย. 67</t>
  </si>
  <si>
    <t>4 ม.ค. 67 - มี.ค. 67</t>
  </si>
  <si>
    <t>โครงการจัดทำแฟ้มเอกสารวาระการประชุมสภามหาวิทยาลัย</t>
  </si>
  <si>
    <t>โครงการอบรมเชิงปฏิบัติการ การออกแบบและพัฒนาสื่อด้วยเทคโนโลยีดิจิทัล</t>
  </si>
  <si>
    <t>29 มี.ค. 67</t>
  </si>
  <si>
    <t>โครงการความร่วมมือซ่อมบำรุงและให้ความรู้แก่ผู้บริหาร ครู และบุคลากรทางการศึกษาโรงเรียนในโครงการ การศึกษาทางไกลผ่านดาวเทียม (DLTV)</t>
  </si>
  <si>
    <t>26 เม.ย 67</t>
  </si>
  <si>
    <t xml:space="preserve"> 1 ส.ค. 67 -  30 ก.ย. 67</t>
  </si>
  <si>
    <t>5 ม.ค. 67 - 15 มี.ค. 67</t>
  </si>
  <si>
    <t>5 มี.ค. 67 - 15 เม.ย. 67</t>
  </si>
  <si>
    <t>1 ก.พ. 67 - 31 มี.ค. 67</t>
  </si>
  <si>
    <t>โครงการพัฒนาอุทยานการเรียนรู้ หอสมุดมหาวิทยาลัยราชภัฏบุรีรัมย์ (TK Park)</t>
  </si>
  <si>
    <t>สรุปข้อมูลแผนการจัดโครงการปีงบประมาณ 2567 ศูนย์วิทยบริการ</t>
  </si>
  <si>
    <t xml:space="preserve">โครงการพัฒนาและเพิ่มทักษะเทคโนโลยีสารสนเทศและดิจิทัลสู่การเป็นมหาวิทยาลัยดิจิทัล กิจกรรมประชุมเชิงปฏิบัติการ การเตรียมความพร้อมการเปลี่ยนผ่านสู่การเป็นมหาวิทยาลัยดิจิทัลด้วยเครื่องมือ DMM </t>
  </si>
  <si>
    <t>1 พ.ย. 66 - 30 ธ.ค. 66</t>
  </si>
  <si>
    <t>1 ธ.ค. 66 - 30 ม.ค. 67</t>
  </si>
  <si>
    <t>โครงการพัฒนาและเพิ่มทักษะเทคโนโลยีสารสนเทศและดิจิทัลสู่การเป็นมหาวิทยาลัยดิจิทัล กิจกรรมการอบรมการใช้เทคโนโลยีปัญญาประดิษฐ์เพื่อการเปลี่ยนผ่านสู่มหาวิทยาลัยดิจิทัลสำหรับบุคลากรสายสนับสนุน</t>
  </si>
  <si>
    <t>โครงการพัฒนาและเพิ่มทักษะเทคโนโลยีสารสนเทศและดิจิทัลสู่การเป็นมหาวิทยาลัยดิจิทัล กิจกรรมการอบรมการใช้เทคโนโลยีปัญญาประดิษฐ์เพื่อการเปลี่ยนผ่านสู่มหาวิทยาลัยดิจิทัลสำหรับบุคลากรสายวิชาการ</t>
  </si>
  <si>
    <t>โครงการพัฒนาและเพิ่มทักษะเทคโนโลยีสารสนเทศและดิจิทัลสู่การเป็นมหาวิทยาลัยดิจิทัล กิจกรรมพัฒนาระบบสารสนเทศข้อมูลบุคลากรมหาวิทยาลัยราชภัฏบุรีรัมย์เพื่อขับเคลื่อนองค์กรด้วยข้อมูล</t>
  </si>
  <si>
    <t>โครงการพัฒนาและเพิ่มทักษะเทคโนโลยีสารสนเทศและดิจิทัลสู่การเป็นมหาวิทยาลัยดิจิทัล กิจกรรมอบรมเชิงปฏิบัติการเพื่อยกระดับเว็บไซต์และสังคมออนไลน์สู่ความเป็นสากล</t>
  </si>
  <si>
    <t>1 มี.ค. 67 - 30 พ.ค. 67</t>
  </si>
  <si>
    <t>โครงการพัฒนาและเพิ่มทักษะเทคโนโลยีสารสนเทศและดิจิทัลสู่การเป็นมหาวิทยาลัยดิจิทัล กิจกรรมอบรมการใช้เทคโนโลยีสารสนเทศสำหรับนักศึกาใหม่ ระดับปริญญาตรี กศ.บป. และบัณฑิตศึกษา</t>
  </si>
  <si>
    <t xml:space="preserve">1 - 31 พ.ค. 67 </t>
  </si>
  <si>
    <t>โครงการพัฒนาและเพิ่มทักษะเทคโนโลยีสารสนเทศและดิจิทัลสู่การเป็นมหาวิทยาลัยดิจิทัล กิจกรรมอเพิ่มประสิทธิภาพระบบฐานข้อมูลโครงกรอันเนื่องมาจากพระราชดำริ และปรัชญาเศรษฐกิจพอเพียง</t>
  </si>
  <si>
    <t>1 พ.ย. 66 - 31 พ.ค. 67</t>
  </si>
  <si>
    <t>โครงการประกวดเว็บไซต์และจัดการความรู้มหาวิทยาลัยราชภัฏบุรีรัมย์เพื่อรองรับการจัดอันดับมหาวิทยาลัย</t>
  </si>
  <si>
    <t>โครงการพัฒนาเข้าสู่มหาวิทยาลัยสีเขียว เพื่อรองรับการจัดอันดับมหาวิทยาลัย</t>
  </si>
  <si>
    <t>โครงการพัฒนาบุคลากรสำนักวิทยบริการและเทคโนโลยีสารสนเทศ มหาวิทยาลัยราชภัฏบุรีรัมย์</t>
  </si>
  <si>
    <t>โครงการพัฒนาการปรับปรุงห้องปฏิบัติการและห้องประชุมเพื่อเพิ่มช่องทางการสร้างรายได้มหาวิทยาลัยราชภัฏบุรีรัมย์</t>
  </si>
  <si>
    <t>โครงการอบรมการใช้ Chat GPT และ AI เพื่อพัฒนางานสอนและงานวิชาการ</t>
  </si>
  <si>
    <t>สรุปข้อมูลแผนการจัดโครงการปีงบประมาณ 2567 สำนักวิทยบริการและเทคโนโลยีสารสนเทศ</t>
  </si>
  <si>
    <t>โครงการพัฒนาและปรับปรุงสถานที่ในองค์กรให้น่าอยู่ น่าทำงาน (5 ส)</t>
  </si>
  <si>
    <t>3 มิ.ย. 67</t>
  </si>
  <si>
    <t>12 ส.ค. 67</t>
  </si>
  <si>
    <t>24 ก.พ. 67</t>
  </si>
  <si>
    <t>5 ธ.ค. 66</t>
  </si>
  <si>
    <t>14 ก.พ. 67</t>
  </si>
  <si>
    <t>2 เม.ย. 67</t>
  </si>
  <si>
    <t>22 พ.ค. 67</t>
  </si>
  <si>
    <t>12 เม.ย. 67</t>
  </si>
  <si>
    <t>20 ก.ค. 67</t>
  </si>
  <si>
    <t>ก.ค. 67</t>
  </si>
  <si>
    <t xml:space="preserve"> พ.ย. 66</t>
  </si>
  <si>
    <t>โครงการพัฒนาศักยภาพบุคลากรสำนักศิลปะและวัฒนธรรม</t>
  </si>
  <si>
    <t>ประกันคุณภาพการศึกษาสำนักศิลปะและวัฒนธรรม</t>
  </si>
  <si>
    <t xml:space="preserve">การแสดงศิลปะและวัฒนธรรม  เนื่องในงานราชภัฏบุรีรัมย์มหกรรมวิชาการและวัฒนธรรมนานาชาติ ครั้งที่ 7 </t>
  </si>
  <si>
    <t>ก.พ. 67</t>
  </si>
  <si>
    <t>25 - 26 พ.ค. 67</t>
  </si>
  <si>
    <t>6 - 7 ก.ค. 67</t>
  </si>
  <si>
    <t>โครงการอบรมเชิงปฏิบัติการดนตรี - นาฏศิลป์พื้นบ้านอีสาน</t>
  </si>
  <si>
    <t>มิ.ย. 67</t>
  </si>
  <si>
    <t>โครงการศิลปวัฒนธรรมอุดมศึกษา</t>
  </si>
  <si>
    <t>โครงการดนตรีไทยอุดมศึกษา ครั้งที่ 47</t>
  </si>
  <si>
    <t>ธ.ค. 66</t>
  </si>
  <si>
    <t>13 ต.ค. 66</t>
  </si>
  <si>
    <t>28 ก.ค. 67</t>
  </si>
  <si>
    <t>17 - 18 ธ.ค. 66</t>
  </si>
  <si>
    <t>การส่งเสริมชุมชนสู่การจดทะเบียนทรัพย์สินทางปัญญา (GI)</t>
  </si>
  <si>
    <t>โครงการประกวดนวัตกรรมและผลงานวิจัย ผลงานสร้างสรรค์ ปี พ.ศ.2567</t>
  </si>
  <si>
    <t>โครงการสนับสนุนทุนวิจัยที่ผ่านระบบ NRIIS สก.สว. ปี 2567</t>
  </si>
  <si>
    <t xml:space="preserve">โครงการประคุณภาพการศึกษาระดับสถาบัน </t>
  </si>
  <si>
    <t>โครงการจัดทำ MOU เพื่อการพัฒนานักวิจัยข้อเสนองานวิจัยเพื่อการวิจัยในระดับชาติและนานาชาติ</t>
  </si>
  <si>
    <t xml:space="preserve">โครงการถอดบทเรียนงานวิจัยที่แล้วเสร็จเพื่อการขยายผลงานวิจัยสู่การใช้ประโยชน์  </t>
  </si>
  <si>
    <t>โครงการหนุนเสริมโครงการวิจัยและชุดโครงการวิจัยที่กำลังดำเนินอยู่เพื่อร่วมปรับทิศทางไปสู่การใช้ประโยชน์</t>
  </si>
  <si>
    <t xml:space="preserve">โครงการพัฒนาหน่วยจัดการจรรยาบรรณวิจัยในมนุษย์และสัตว์ทดลอง มหาวิทยาลัย
ราชภัฏบุรีรัมย์
</t>
  </si>
  <si>
    <t>การพัฒนากลุ่มบริหารจัดการน้ำเพื่อการเรียนรู้หลักปรัชญาเศรษฐกิจพอเพียง</t>
  </si>
  <si>
    <t>โครงการสนับสนุนทุนวิจัยสายสนับสนุนมหาวิทยาลัยราชภัฏบุรีรัมย์ (R to R) ปีที่ 10</t>
  </si>
  <si>
    <t>โครงการกระบวนการ Review งานวิจัยเพื่อการพัฒนางานวิจัย</t>
  </si>
  <si>
    <t>โครงการการถอดบทเรียนงานวิจัยสู่การใช้ประโยชน์</t>
  </si>
  <si>
    <t>โครงการคลินิกนักวิจัย</t>
  </si>
  <si>
    <t>โครงการส่งเสริมและสนับสนุนการขึ้นทะเบียนทรัพย์สินทางปัญญา</t>
  </si>
  <si>
    <t>และประเทศชาติ</t>
  </si>
  <si>
    <r>
      <rPr>
        <b/>
        <sz val="12"/>
        <color theme="1"/>
        <rFont val="TH SarabunPSK"/>
        <family val="2"/>
      </rPr>
      <t xml:space="preserve">กลยุทธ์ที่ 1.2 </t>
    </r>
    <r>
      <rPr>
        <sz val="12"/>
        <color theme="1"/>
        <rFont val="TH SarabunPSK"/>
        <family val="2"/>
      </rPr>
      <t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และตรงตามความต้องการของชุมชนในพื้นที่เพื่อนำไปใช้ประโยชน์ในการพัฒนาท้องถิ่น</t>
    </r>
  </si>
  <si>
    <t>โครงการอันเนื่องมาจากพระราชกำริและปรัชญาของเศรษฐกิจพอเพียง</t>
  </si>
  <si>
    <t>โครงการการพัฒนาโจทย์วิจัยและเทคนิคการเขียนข้อเสนอโครงการวิจัย</t>
  </si>
  <si>
    <t>โครงการพัฒนาบุคลากรเพื่อเพิ่มประสิทธิภาพ
ในการวิจัย</t>
  </si>
  <si>
    <t>พัฒนาท้องถิ่น สังคมและประเทศชาติ</t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</si>
  <si>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</t>
    </r>
  </si>
  <si>
    <t>พิธีอัญเชิญตราพระราชลัญจกร ปีที่ 12</t>
  </si>
  <si>
    <t>2 มิ.ย. 67</t>
  </si>
  <si>
    <t>28 ต.ค. 66</t>
  </si>
  <si>
    <t>Mr. &amp; Miss BRU Perfect Personality</t>
  </si>
  <si>
    <t>7 ก.ย. 67</t>
  </si>
  <si>
    <t>18 พ.ย. 66</t>
  </si>
  <si>
    <t>20 ม.ค. 67</t>
  </si>
  <si>
    <t>21 ม.ค. 67</t>
  </si>
  <si>
    <t>27 มิ.ย. 67</t>
  </si>
  <si>
    <t>2 ธ.ค. 66</t>
  </si>
  <si>
    <t>27 ม.ค. 67</t>
  </si>
  <si>
    <t>5 มิ.ย. 67</t>
  </si>
  <si>
    <t>10 มี.ค 67</t>
  </si>
  <si>
    <t>4 มี.ค. 67</t>
  </si>
  <si>
    <t>deas Worth Spreading (ปาฐกถาทางความคิด ปี 5)</t>
  </si>
  <si>
    <t>19 ม.ค. 67</t>
  </si>
  <si>
    <t>สัมมนาผู้นำนักศึกษา ภาค กศ.บป.</t>
  </si>
  <si>
    <t>27 เม.ย. 67</t>
  </si>
  <si>
    <t>อบรมเชิงปฏิบัติการรับน้องสร้างสรรค์ และการเคารพสิทธิของผู้อื่น</t>
  </si>
  <si>
    <t>9 ก.พ. 67</t>
  </si>
  <si>
    <t>6 เม.ย. 67</t>
  </si>
  <si>
    <t>25 พ.ย. 66</t>
  </si>
  <si>
    <t>9 มี.ค. 67</t>
  </si>
  <si>
    <t>11  มี.ค. 67</t>
  </si>
  <si>
    <t>วันชาวหอ</t>
  </si>
  <si>
    <t>ทักษะแห่งอนาคต</t>
  </si>
  <si>
    <t>The Spirit of Leadership Student</t>
  </si>
  <si>
    <t>เงินเดือน</t>
  </si>
  <si>
    <t>ค่าจ้างประจำ</t>
  </si>
  <si>
    <t>โครงการจัดหาครุภัณฑ์การศึกษา</t>
  </si>
  <si>
    <t>โครงการปรับปรุงห้องปฏิบัติการคอมพิวเตอร์หงส์พันธ์</t>
  </si>
  <si>
    <t>โครงการจ้างซ่อมแซมฝาผนังและทำกันซึมอาคาร 26 และงานซ่อมน้ำรั่วและทำกันซึม อาคาร 6</t>
  </si>
  <si>
    <t xml:space="preserve">โครงการปรับปรุงหลังคาและฝ้าเพดานอาคารสิ่งทอ  </t>
  </si>
  <si>
    <t>โครงการติดตั้งเหล็กดัดอาคารปฏิบัติการสำนักงาน อาคาร 13</t>
  </si>
  <si>
    <t>โครงการปรับปรุงห้องโถงลิฟต์ พื้นที่ระเบียง ห้องน้ำ ชั้นที่ 1-2 อาคาร 15</t>
  </si>
  <si>
    <t>โครงการจ้างติดตั้งระบบปั้มแรงดันและชุดสุขภัณฑ์ อาคาร 18</t>
  </si>
  <si>
    <t xml:space="preserve">โครงการปรับปรุงห้องน้ำอาคาร 2 </t>
  </si>
  <si>
    <t>โครงการปรับปรุงห้องน้ำอาคาร 7 ชั้น 1</t>
  </si>
  <si>
    <t xml:space="preserve">โครงการก่อสร้างสายส่ง 115 เควี </t>
  </si>
  <si>
    <t>โครงการก่อสร้างสายส่ง 115 เควี (ภายนอก) ช่วงข้ามถนน แบบเสาเหล็กแปดเหลี่ยม (Mono-pole)</t>
  </si>
  <si>
    <t>โครงการปรับปรุงระบบจำหน่าย 22 เควี ภายใน</t>
  </si>
  <si>
    <t>โครงการดูแลระบบป้องกันและจัดการไวรัสคอมพิวเตอร์ (MA Anti-Virus)</t>
  </si>
  <si>
    <t>โครงการก่อสร้างอาคารที่พักอาจารย์และบุคคลากร(อินทนิล4)</t>
  </si>
  <si>
    <t>โครงการงานเพิ่ม หอประชุมแนบท้าย 3</t>
  </si>
  <si>
    <t>โครงการงานเพิ่ม หอประชุมแนบท้าย 5</t>
  </si>
  <si>
    <t>โครงการปรับปรุงห้องน้ำอาคาร 5 ชั้นที่ 2</t>
  </si>
  <si>
    <t>โครงการปรับปรุงห้องประชุมและห้องนายกสภา ชั้นที่ 5-6 อาคาร 15 ชั้น</t>
  </si>
  <si>
    <t>โครงการจัดซื้อรถตู้ จำนวน 1 คัน</t>
  </si>
  <si>
    <t>โครงการจัดซื้อถังน้ำสแตนเลส 3 ถัง ถังแรงดันน้ำ 1 ถัง และปั้มน้ำ 1 เครื่อง</t>
  </si>
  <si>
    <t>โครงการจัดซื้อเสื้อสูทงานกีฬาบุคลากร</t>
  </si>
  <si>
    <t>โครงการจัดทำคู่มือนักศึกษาปี 2566</t>
  </si>
  <si>
    <t>โครงการจัดซื้อเครื่องตรวจข้อสอบ</t>
  </si>
  <si>
    <t>โครงการจัดซื้อเครื่องถ่ายเอกสาร</t>
  </si>
  <si>
    <t xml:space="preserve">โครงการก่อสร้างที่จอดรถยนต์บริเวรอาคาร 15 </t>
  </si>
  <si>
    <t>โครงการรับพระราชทานปริญญาบัตร</t>
  </si>
  <si>
    <t>โครงการสำหรับงานเพิ่ม - ลด งานก่อสร้าง</t>
  </si>
  <si>
    <t>ก.ย. 67</t>
  </si>
  <si>
    <t>สรุปข้อมูลแผนการจัดโครงการปีงบประมาณ 2567 สำนักงานอธิการบดี</t>
  </si>
  <si>
    <t xml:space="preserve">  -  โครงการกีฬาสานสัมพันธ์ ม่วง - เหลือง</t>
  </si>
  <si>
    <t xml:space="preserve">  -  โครงการรับพระราชทานปริญญาบัตร</t>
  </si>
  <si>
    <t xml:space="preserve">โครงการสำหรับงานเพิ่ม - ลด งานก่อสร้าง </t>
  </si>
  <si>
    <t>งบลงทุน</t>
  </si>
  <si>
    <t xml:space="preserve"> - ค่าครุภัณฑ์</t>
  </si>
  <si>
    <t xml:space="preserve">   จัดซื้อครุภัฑณ์การศึกษา</t>
  </si>
  <si>
    <t xml:space="preserve">   จัดซื้อรถตู้ จำนวน 1 คัน</t>
  </si>
  <si>
    <t xml:space="preserve">   จัดซื้อถังน้ำสแตนเลสฯ</t>
  </si>
  <si>
    <t xml:space="preserve">   จัดซื้อเครื่องตรวจข้อสอบ</t>
  </si>
  <si>
    <t xml:space="preserve">   จัดซื้อเครื่องถ่ายเอกสาร</t>
  </si>
  <si>
    <t xml:space="preserve"> - ค่าจัดซื้อเสื้อสูทงานกีฬาบุคลากร</t>
  </si>
  <si>
    <t xml:space="preserve"> - ค่าจัดทำคู่มือนักศึกษาปี 2566</t>
  </si>
  <si>
    <t xml:space="preserve"> - ค่าปรับปรุงที่ดินและสิ่งก่อสร้าง</t>
  </si>
  <si>
    <t>โครงการปรับปรุงป้ายชื่อคณะมนุษยศาสตร์และสังคมศาสตร์ อาคาร 25 และปรับปรุงป้ายแต่งเสาไฟฟ้าแรงสูง อาคาร 25</t>
  </si>
  <si>
    <t>สรุปข้อมูลแผนการจัดโครงการปีงบประมาณ 2567 กองคลังและทรัพย์สิน  สำนักงานอธิการบดี</t>
  </si>
  <si>
    <t>โครงการประชุมกรรมการอื่นๆ</t>
  </si>
  <si>
    <t>โครงการอบรมการควบคุมภายใน</t>
  </si>
  <si>
    <t>โครงการจัดซื้ออุปกรณ์และสารทำเจลแอลกอฮอล์</t>
  </si>
  <si>
    <t>67</t>
  </si>
  <si>
    <t>รหัสงบประมาณ 67I00</t>
  </si>
  <si>
    <t xml:space="preserve">รหัสงบประมาณ 67I01 </t>
  </si>
  <si>
    <t xml:space="preserve">รหัสงบประมาณ 67I02 </t>
  </si>
  <si>
    <t xml:space="preserve">รหัสงบประมาณ 67I03 </t>
  </si>
  <si>
    <t xml:space="preserve">รหัสงบประมาณ 67I04 </t>
  </si>
  <si>
    <t xml:space="preserve">รหัสงบประมาณ 67I05 </t>
  </si>
  <si>
    <t xml:space="preserve">รหัสงบประมาณ 67I06 </t>
  </si>
  <si>
    <t xml:space="preserve">รหัสงบประมาณ 67I07 </t>
  </si>
  <si>
    <t xml:space="preserve">รหัสงบประมาณ 67I08 </t>
  </si>
  <si>
    <t xml:space="preserve">รหัสงบประมาณ 67I09 </t>
  </si>
  <si>
    <t>รหัสงบประมาณ 67I10</t>
  </si>
  <si>
    <t>รหัสงบประมาณ 67I11</t>
  </si>
  <si>
    <t>รหัสงบประมาณ 67I12</t>
  </si>
  <si>
    <t>รหัสงบประมาณ 67I13</t>
  </si>
  <si>
    <t>รหัสงบประมาณ 67I14</t>
  </si>
  <si>
    <t>รหัสงบประมาณ 67I15</t>
  </si>
  <si>
    <t>รหัสงบประมาณ 67J00</t>
  </si>
  <si>
    <t>รหัสงบประมาณ 67J01</t>
  </si>
  <si>
    <t>รหัสงบประมาณ 67J02</t>
  </si>
  <si>
    <t>รหัสงบประมาณ 67J03</t>
  </si>
  <si>
    <t>รหัสงบประมาณ 67K01</t>
  </si>
  <si>
    <t>รหัสงบประมาณ 67K02</t>
  </si>
  <si>
    <t>รหัสงบประมาณ 67K03</t>
  </si>
  <si>
    <t>รหัสงบประมาณ 67K04</t>
  </si>
  <si>
    <t>รหัสงบประมาณ 67L01</t>
  </si>
  <si>
    <t>รหัสงบประมาณ 67M01</t>
  </si>
  <si>
    <t>รหัสงบประมาณ 67M02</t>
  </si>
  <si>
    <t>รหัสงบประมาณ 67N01</t>
  </si>
  <si>
    <t>รหัสงบประมาณ 67O01</t>
  </si>
  <si>
    <t>รหัสงบประมาณ 67P01</t>
  </si>
  <si>
    <t>รหัสงบประมาณ 67Q01</t>
  </si>
  <si>
    <t>รหัสงบประมาณ 67R01</t>
  </si>
  <si>
    <t>ประจำปีงบประมาณ พ.ศ. 2567</t>
  </si>
  <si>
    <t>1 ต.ค 66 - 31 - ธ.ค. 66</t>
  </si>
  <si>
    <t>1 ต.ค 66 - 31 ธ.ค. 66</t>
  </si>
  <si>
    <t>ราชภัฏวิชาการ ณ มหาวิทยาลัยราชภัฏสกลนคร</t>
  </si>
  <si>
    <t>Thailand Research Expo 2024</t>
  </si>
  <si>
    <t>ประชุมเครือข่ายผู้อำนวยการสถาบันวิจัยและพัฒนา</t>
  </si>
  <si>
    <t>1 - 30 พ.ย. 66</t>
  </si>
  <si>
    <t>1 - 30 ส.ค. 67</t>
  </si>
  <si>
    <t xml:space="preserve">สรุปข้อมูลแผนการจัดโครงการปีงบประมาณ 2567 กองการพัสดุ  </t>
  </si>
  <si>
    <t>สรุปข้อมูลแผนการจัดโครงการปีงบประมาณ 2567 กองอาคารสถานที่และบริการ</t>
  </si>
  <si>
    <t>โครงการพัฒนาคุณภาพชีวิต และยกระดับเศรษฐกิจฐานราก</t>
  </si>
  <si>
    <t>โครงการยกระดับมาตรฐานผลิตภัณฑ์ชุมชนยั่งยืนสู่แพลตฟอร์มออนไลน์</t>
  </si>
  <si>
    <t>โครงการศูนย์การเรียนรู้เพื่อการพัฒนาการบริหารจัดการทรัพยากรชุมชนอย่างยั่งยืน</t>
  </si>
  <si>
    <t>โครงการพัฒนานวัตกรทางการศึกษาเพื่อพัฒนาท้องถิ่นโดยใช้สมรรถนะเป็นฐาน</t>
  </si>
  <si>
    <t>โครงการพัฒนาสมรรถนะภาษาอังกฤษเพื่อการยกระดับชุมชนสู่สากล</t>
  </si>
  <si>
    <t>โครงการส่งเสริมอาชีพผู้ประกอบการหลักสูตรนวดแผนไทย  ปีงบประมาณ 2567</t>
  </si>
  <si>
    <t>67Q01</t>
  </si>
  <si>
    <t>67R01</t>
  </si>
  <si>
    <t>67P01</t>
  </si>
  <si>
    <t>67O01</t>
  </si>
  <si>
    <t>67N01</t>
  </si>
  <si>
    <t>67M02</t>
  </si>
  <si>
    <t>67M01</t>
  </si>
  <si>
    <t>67L01</t>
  </si>
  <si>
    <t>67K04</t>
  </si>
  <si>
    <t>67K03</t>
  </si>
  <si>
    <t>67K02</t>
  </si>
  <si>
    <t>67K01</t>
  </si>
  <si>
    <t>67J03</t>
  </si>
  <si>
    <t>67J02</t>
  </si>
  <si>
    <t>67J01</t>
  </si>
  <si>
    <t>67J00</t>
  </si>
  <si>
    <t>67I15</t>
  </si>
  <si>
    <t>67I14</t>
  </si>
  <si>
    <t>67I13</t>
  </si>
  <si>
    <t>67I12</t>
  </si>
  <si>
    <t>67I11</t>
  </si>
  <si>
    <t>67I10</t>
  </si>
  <si>
    <t>67I09</t>
  </si>
  <si>
    <t>67I08</t>
  </si>
  <si>
    <t>67I07</t>
  </si>
  <si>
    <t>67I06</t>
  </si>
  <si>
    <t>67I05</t>
  </si>
  <si>
    <t>67I04</t>
  </si>
  <si>
    <t>67I03</t>
  </si>
  <si>
    <t>67I02</t>
  </si>
  <si>
    <t>67I01</t>
  </si>
  <si>
    <t>67I00</t>
  </si>
  <si>
    <t xml:space="preserve">    6. ค่าตอบแทนวิชาชีพพยาบาล</t>
  </si>
  <si>
    <t xml:space="preserve">    7. ค่าตอบแทนประสบการณ์พยาบาล</t>
  </si>
  <si>
    <t xml:space="preserve">    8. ค่าตอบแทนการสอนและธุรการ</t>
  </si>
  <si>
    <t xml:space="preserve">    9. ค่าเบี้ยประกันสังคม</t>
  </si>
  <si>
    <t xml:space="preserve">    10. ค่าเช่าบ้าน</t>
  </si>
  <si>
    <t xml:space="preserve">    11. งบประมาณสนับสนุนกองคลังและทรัพย์สิน</t>
  </si>
  <si>
    <t xml:space="preserve">    5. ค่าตอบแทนพิเศษ</t>
  </si>
  <si>
    <t>ค่าตอบแทนพิเศษ</t>
  </si>
  <si>
    <t xml:space="preserve">โครงการสืบสาน รักษา และต่อยอดโครงการอันเนื่องมาจากพระราชดำริ </t>
  </si>
  <si>
    <t>โครงการยกระดับนวัตกรรมชุมชน ด้วยกระบวนการวิศวกรสังคม</t>
  </si>
  <si>
    <t>โครงการ ชุมชนดิจิทัล (Digital Community) เพื่อรองรับสังคมศตวรรษที่ 21</t>
  </si>
  <si>
    <t xml:space="preserve">โครงการพัฒนาหลักสูตรระยะสั้นเพื่อเพิ่มคุณค่าในการการเรียนรู้ตลอดชีวิต </t>
  </si>
  <si>
    <t xml:space="preserve">โครงการสร้างนวัตกรรมการพัฒนาคุณภาพชีวิตครอบครัวยากจนและกลุ่มเปราะบางแบบเบ็ดเสร็จ แม่นยำและยั่งยืน </t>
  </si>
  <si>
    <t xml:space="preserve">โครงการยกระดับคุณภาพการศึกษาเพื่อการเรียนรู้ที่ยั่งยืน </t>
  </si>
  <si>
    <t xml:space="preserve">โครงการพัฒนาระบบบริหารจัดการเพื่อเพิ่มศักยภาพในการดำเนินงาน </t>
  </si>
  <si>
    <t>โครงการขับเคลื่อน ติดตามและประเมินผลความสำเร็จโครงการยุทธศาสตร์มหาวิทยาลัยราชภัฏบุรีรัมย์เพื่อการพัฒนาท้องถิ่นอย่างยั่งยืน</t>
  </si>
  <si>
    <t>โครงการบริหารจัดการโครงการยุทธศาสตร์มหาวิทยาลัยราชภัฏบุรีรัมย์เพื่อการพัฒนาท้องถิ่นอย่างยั่งยืน</t>
  </si>
  <si>
    <t>รหัสงบประมาณ 67I00 สำนักงานอธิการบดี</t>
  </si>
  <si>
    <t xml:space="preserve">รหัสงบประมาณ 67I01 กองกลาง </t>
  </si>
  <si>
    <t>รหัสงบประมาณ 67I02 งานประชาสัมพันธ์</t>
  </si>
  <si>
    <t>รหัสงบประมาณ 67I03 ฝ่ายสวัสดิการและงานจราจร</t>
  </si>
  <si>
    <t>รหัสงบประมาณ 67I04 กองประชุมและพิธีการ</t>
  </si>
  <si>
    <t>รหัสงบประมาณ 67I05 กองการบริหารงานบุคคล</t>
  </si>
  <si>
    <t>รหัสงบประมาณ 67I06 กองนโยบายและแผน</t>
  </si>
  <si>
    <t xml:space="preserve">รหัสงบประมาณ 67I07 งานออกแบบและก่อสร้าง </t>
  </si>
  <si>
    <t>รหัสงบประมาณ 67I08 กองพัฒนานักศึกษา</t>
  </si>
  <si>
    <t>รหัสงบประมาณ 67I09 งานอนามัยและบริการสุขภาพ</t>
  </si>
  <si>
    <t>รหัสงบประมาณ 67I10 กองคลังและทรัพย์สิน</t>
  </si>
  <si>
    <t>รหัสงบประมาณ 67I11 กองการพัสดุ</t>
  </si>
  <si>
    <t>รหัสงบประมาณ 67I12 กองอาคารสถานที่และบริการ</t>
  </si>
  <si>
    <t>รหัสงบประมาณ 67I13 งานอนุรักษ์พลังงาน</t>
  </si>
  <si>
    <t>รหัสงบประมาณ 67I14 งานยานพาหนะ</t>
  </si>
  <si>
    <t>รหัสงบประมาณ 67I15 สำนักมาตรฐานประกันคุณภาพการศึกษา</t>
  </si>
  <si>
    <t>รหัสงบประมาณ 67J00 สำนักวิทยบริการและเทคโนโลยีสารสนเทศ</t>
  </si>
  <si>
    <t>รหัสงบประมาณ 67J01 ศูนย์วิทยบริการ</t>
  </si>
  <si>
    <t>รหัสงบประมาณ 67J02 ศูนย์คอมพิวเตอร์และอินเทอร์เน็ต</t>
  </si>
  <si>
    <t>รหัสงบประมาณ 67J03 ศูนย์เทคโนโลยีการศึกษา</t>
  </si>
  <si>
    <t>รหัสงบประมาณ 67K01 สำนักส่งเสริมวิชาการและงานทะเบียน</t>
  </si>
  <si>
    <t>รหัสงบประมาณ 67K02 สำนักงานทะเบียนและประมวลผล</t>
  </si>
  <si>
    <t>รหัสงบประมาณ 67K03 สำนักงานวิเทศสัมพันธ์</t>
  </si>
  <si>
    <t>รหัสโครงการ 67K04 ฝ่ายวิชาการและบริหาร</t>
  </si>
  <si>
    <t>รหัสงบประมาณ 67L01 สถาบันวิจัยและพัฒนา</t>
  </si>
  <si>
    <t>รหัสงบประมาณ 67M01 สำนักงานบริการวิชาการ</t>
  </si>
  <si>
    <t>รหัสงบประมาณ 67M02 ศูนย์การเรียนรู้หนองขวางฯ</t>
  </si>
  <si>
    <t>รหัสงบประมาณ 67N01 สำนักศิลปะและวัฒธรรม</t>
  </si>
  <si>
    <t>รหัสงบประมาณ 67O01 สำนักงานสภามหาวิทยาลัย</t>
  </si>
  <si>
    <t>รหัสงบประมาณ 67P01 สำนักงานตรวจสอบภายใน</t>
  </si>
  <si>
    <t>รหัสงบประมาณ 67Q01 ศูนย์บ่มเพาะวิสาหกิจ</t>
  </si>
  <si>
    <t>รหัสงบประมาณ 67R01 ศูนย์บูรณาการการศึกษาฯ</t>
  </si>
  <si>
    <t xml:space="preserve"> โครงการพัฒนาคุณภาพชีวิต และยกระดับเศรษฐกิจฐานราก</t>
  </si>
  <si>
    <t xml:space="preserve"> โครงการรยกระดับมาตรฐานผลิตภัณฑ์ชุมชนยั่งยืนสู่แพลตฟอร์มออนไลน์</t>
  </si>
  <si>
    <t xml:space="preserve">โครงการยกระดับผลิตภัณฑ์ชุมชน OTOP จังหวัดบุรีรัมย์ ประเภทอาหาร ด้วยวิทยาศาสตร์ เทคโนโลยีและนวัตกรรม ปี 2567
</t>
  </si>
  <si>
    <t xml:space="preserve">โครงการยกระดับผลิตภัณฑ์ชุมชน OTOP จังหวัดบุรีรัมย์ ประเภทสมุนไพรและผ้าทอ ด้วยวิทยาศาสตร์ เทคโนโลยีและนวัตกรรม ปี 2567
</t>
  </si>
  <si>
    <t>204</t>
  </si>
  <si>
    <t>โครงการพัฒนาศูนย์การเรียนรู้ปะคำตามหลักปรัชญาของเศรษฐกิจพอเพียงสู่นวัตกรรมสร้างสรรค์เพื่อการพัฒนาท้องถิ่นอย่างยั่งยืน</t>
  </si>
  <si>
    <t>คคนางค์  ช่อชู
และคณะ</t>
  </si>
  <si>
    <t>โครงการพัฒนาศูนย์การเรียนรู้สู่การสร้างนวัตกรรมสร้างสรรค์ตามหลักเศรษฐกิจพอเพียงเพื่อการพัฒนาท้องถิ่นอย่างยั่งยืน (หนองขวาง)</t>
  </si>
  <si>
    <t>ครุปกรณ์ ละเอียดอ่อน 
และคณะ</t>
  </si>
  <si>
    <t>โครงการพัฒนาศูนย์การศึกษาเชิงบูรณาการกับการทำงาน (CWIE) เพื่อพัฒนาศักยภาพในชุมชนให้เกิดความยั่งยืน</t>
  </si>
  <si>
    <t>213</t>
  </si>
  <si>
    <t xml:space="preserve"> โครงการขับเคลื่อน ติดตามและประเมินผลความสำเร็จโครงการยุทธศาสตร์มหาวิทยาลัยราชภัฏบุรีรัมย์เพื่อการพัฒนาท้องถิ่นอย่างยั่งยืน</t>
  </si>
  <si>
    <t>โครงการขับเคลื่อน ติดตามและประเมินผลความสำเร็จโครงการหลักที่ 1 โครงการพัฒนาคุณภาพชีวิต และยกระดับเศรษฐกิจฐานราก</t>
  </si>
  <si>
    <t>โครงการขับเคลื่อน ติดตามและประเมินผลความสำเร็จโครงการหลักที่ 4 โครงการศูนย์การเรียนรู้เพื่อการพัฒนาการบริหารจัดการทรัพยากรชุมชนอย่างยั่งยืน</t>
  </si>
  <si>
    <r>
      <rPr>
        <b/>
        <sz val="12"/>
        <color theme="1"/>
        <rFont val="TH SarabunPSK"/>
        <family val="2"/>
      </rPr>
      <t xml:space="preserve">ตัวชี้วัด </t>
    </r>
    <r>
      <rPr>
        <sz val="12"/>
        <color theme="1"/>
        <rFont val="TH SarabunPSK"/>
        <family val="2"/>
      </rPr>
      <t>1.1.3 จำนวนผลงานวิจัยที่ถูกอ้างอิงในระดับชาติและนานาชาติ</t>
    </r>
  </si>
  <si>
    <t>พิสมัย ประชานันท์
และคณะ</t>
  </si>
  <si>
    <t>โครงการส่งเสริมวิจัยและนวัตกรรมสู่ความ
เป็นเลิศ</t>
  </si>
  <si>
    <t>โครงการจริยธรรมการวิจัยในมนุษย์และ
สัตว์ทดลอง</t>
  </si>
  <si>
    <t xml:space="preserve">โครงการยกระดับคุณภาพการศึกษาเพื่อเป็นมหาวิทยาลัยแห่งคุณภาพในการพัฒนาท้องถิ่นอย่างยั่งยืน
</t>
  </si>
  <si>
    <t>โครงการพัฒนาระบบบริหารจัดการเพื่อเพิ่มศักยภาพในการดำเนินงาน</t>
  </si>
  <si>
    <t xml:space="preserve">โครงการบูรณาการเรียนการสอน การบริหารงานวิจัย การบริการวิชาการ ศิลปวัฒนธรรม และการบริหารองค์กรอย่างยั่งยืนสู่การพลิกโฉมมหาวิทยาลัยราชภัฏบุรีรัมย์ </t>
  </si>
  <si>
    <t>นวมินทร์ ประชานันท์
และคณะ</t>
  </si>
  <si>
    <t xml:space="preserve">โครงการยกระดับและพัฒนาความสามารถทางภาษาอังกฤษสำหรับนักศึกษาและบุคลากร มหาวิทยาลัยราชภัฏบุรีรัมย์ </t>
  </si>
  <si>
    <t>โครงการส่งเสริมและพัฒนาสมรรถนะภาษาอังกฤษในการสื่อสารและประกอบอาชีพของประชาชนในจังหวัดบุรีรัมย์</t>
  </si>
  <si>
    <t>รุ่งนภา เมินดี 
และคณะ</t>
  </si>
  <si>
    <t>โครงการขับเคลื่อน ติดตามและประเมินผลความสำเร็จโครงการหลักที่ 7 โครงการพัฒนาสมรรถนะภาษาอังกฤษเพื่อการยกระดับชุมชนสู่สากล</t>
  </si>
  <si>
    <t>นวมินทร์ ประชานันท์
อัครพนท์ เนื้อไม้หอม</t>
  </si>
  <si>
    <t>โครงการส่งเสริมพัฒนาทักษะด้านเทคโนโลยีสารสนเทศสำหรับนักเรียนในโรงเรียน</t>
  </si>
  <si>
    <t>สมศักดิ์ จีวัฒนา 
และคณะ</t>
  </si>
  <si>
    <t>รพีพรรณ พงษ์อินทร์วงศ์ 
และคณะ</t>
  </si>
  <si>
    <t>โครงการขับเคลื่อนยกระดับคุณภาพการศึกษา การบูรณานวัตกรรมการการเรียนการสอน และการเรียนรู้ตลอดชีวิตเพื่อการพัฒนาท้องถิ่นในศตวรรษ
ที่ 21</t>
  </si>
  <si>
    <t>สุพัตรา รักการศิลป์
และคณะ</t>
  </si>
  <si>
    <t xml:space="preserve">โครงการปกป้องเชิดชูสถาบันพระมหากษัตริย์ 
สร้างความรัก สามัคคี ทำดีด้วยหัวใจเทิดไท้องค์ราชัน เพื่อการพัฒนาท้องถิ่น
</t>
  </si>
  <si>
    <t>โครงการอบรมต่อยอดพัฒนาเครือข่ายความร่วมมือระหว่างมหาวิทยาลัยราชภัฏบุรีรัมย์กับผู้บริหารโรงเรียน ครูแนะแนว เพื่อสร้างเครือข่ายการศึกษาและการประชาสัมพันธ์</t>
  </si>
  <si>
    <t>โครงการยกระดับความสามารถด้านดิจิทัลเพื่อพัฒนาชุมชนสู่นวัตกรรมการเรียนรู้ตลอดชีวิตอย่างมีคุณภาพ</t>
  </si>
  <si>
    <t xml:space="preserve">โครงการเพิ่มประสิทธิภาพฐานข้อมูล Big Data มหาวิทยาลัยราชภัฏบุรีรัมย์เพื่อขับเคลื่อนการพัฒนาท้องถิ่นอย่างยั่งยืน </t>
  </si>
  <si>
    <t>โครงการขับเคลื่อน ติดตามและประเมินผลความสำเร็จโครงการหลักที่ 2 โครงการยกระดับมาตรฐานผลิตภัณฑ์ชุมชนยั่งยืนสู่แพลตฟอร์มออนไลน์</t>
  </si>
  <si>
    <t>โครงการขับเคลื่อน ติดตามและประเมินผลความสำเร็จโครงการหลักที่ 8 โครงการชุมชนดิจิทัล (Digital Community) เพื่อรองรับสังคมศตวรรษที่ 21</t>
  </si>
  <si>
    <t>ณัฐพล แสนคำ
และคณะ</t>
  </si>
  <si>
    <t>ชาติวุฒิ ธนาจิรันธร
และคณะ</t>
  </si>
  <si>
    <t>ศิราณี จุโฑปะมา
ณัฐพล แสนคำ</t>
  </si>
  <si>
    <t>โครงการถ่ายทอดกระบวนการวิศวกรสังคมสู่วิทยากรมืออาชีพ</t>
  </si>
  <si>
    <t>ชลาลัย  วงศ์อารีย์
และคณะ</t>
  </si>
  <si>
    <t>โครงการขับเคลื่อน ติดตามและประเมินผลความสำเร็จโครงการหลักที่ 6 โครงการการยกระดับนวัตกรรมชุมชน ด้วยกระบวนการวิศวกรสังคม</t>
  </si>
  <si>
    <t>พรทิพา  ดำเนิน
และคณะ</t>
  </si>
  <si>
    <t>งบแผ่นดิน  เบิกจากผลผลิตผู้สำเร็จการศึกษาด้านสังคมศาสตร์ : งบดำเนินงาน 270,000 บาท</t>
  </si>
  <si>
    <t>งบแผ่นดิน เบิกจากผลผลิตผู้สำเร็จการศึกษาด้านสังคมศาสตร์ : งบดำเนินงาน 460,000 บาท</t>
  </si>
  <si>
    <t>งบแผ่นดิน  เบิกจากผลผลิตผู้สำเร็จการศึกษาด้านสังคมศาสตร์ : งบดำเนินงาน 200,000 บาท</t>
  </si>
  <si>
    <t>งบแผ่นดิน เบิกจากผลผลิตผู้สำเร็จการศึกษาด้านสังคมศาสตร์ : งบดำเนินงาน 700,000 บาท</t>
  </si>
  <si>
    <t>งบแผ่นดิน   : เบิกจากผลผลิตผู้สำเร็จการศึกษาด้านสังคมศาสตร์ :   งบดำเนินงาน 143,200 บาท</t>
  </si>
  <si>
    <t xml:space="preserve">                : เบิกจากงผลผลิตผู้สำเร็จการศึกษาด้านวิทยาศาสตร์ :   งบดำเนินงาน 232,000 บาท</t>
  </si>
  <si>
    <t>งบแผ่นดิน  เบิกจากผลผลิตผู้สำเร็จการศึกษาด้านสังคมศาสตร์ :  งบดำเนินงาน 120,000 บาท</t>
  </si>
  <si>
    <t>งบแผ่นดิน  เบิกจากผลผลิตผู้สำเร็จการศึกษาด้านสังคมศาสตร์ :  งบดำเนินงาน 1,400,000 บาท</t>
  </si>
  <si>
    <t>งบแผ่นดิน  เบิกจากผลผลิตผู้สำเร็จการศึกษาด้านสังคมศาสตร์ :  งบดำเนินงาน 276,000 บาท</t>
  </si>
  <si>
    <t>งบแผ่นดิน : เบิกจากแผนงานบุคลากร : งบบุคลากร 289,013,600 บาท</t>
  </si>
  <si>
    <t xml:space="preserve">             : เบิกจากผลผลิตผู้สำเร็จการศึกษาด้านสังคมศาสตร์ :  งบดำเนินงาน 8,120,200 บาท</t>
  </si>
  <si>
    <t>โครงการจัดซื้อวัสดุร้านค้าสวัสดิการ</t>
  </si>
  <si>
    <t>โครงการซ่อมแซมน้ำรั่วและทำระบบกันซึมรางระบายน้ำอาคารพนมพิมาน</t>
  </si>
  <si>
    <t>2 ต.ค 66 - 31 พ.ค. 67</t>
  </si>
  <si>
    <t xml:space="preserve"> - ค่าจัดซื้อวัสดุร้านค้าสวัสดิการ</t>
  </si>
  <si>
    <t xml:space="preserve">              : เบิกจากผลผลิตผู้สำเร็จการศึกษาด้านสังคมศาสตร์ :  งบดำเนินงาน 96,347,000 บาท   </t>
  </si>
  <si>
    <t>งบแผ่นดิน : เบิกจากผลผลิตผู้สำเร็จการศึกษาด้านวิทยาศาสตร์ :  งบดำเนินงาน 22,621,200 บาท</t>
  </si>
  <si>
    <t xml:space="preserve">              : เบิกจากผลผลิตผู้สำเร็จการศึกษาด้านวิทยาศาสตร์สุขภาพ : งบดำเนินงาน 6,294,500 บาท  </t>
  </si>
  <si>
    <t xml:space="preserve">              : เบิกจากโครงการยุทธศาสตร์มหาวิทยาลัยราชภัฏเพื่อการพัฒนาท้องถิ่น : งบอุดหนุนทั่วไป 2,304,800 บาท  </t>
  </si>
  <si>
    <r>
      <t xml:space="preserve">1. ชื่องาน/โครงการ </t>
    </r>
    <r>
      <rPr>
        <sz val="12"/>
        <rFont val="TH SarabunPSK"/>
        <family val="2"/>
      </rPr>
      <t>สนับสนุนการจัดการศึกษา</t>
    </r>
  </si>
  <si>
    <r>
      <t xml:space="preserve">2. หน่วยงาน/ผู้รับผิดชอบ </t>
    </r>
    <r>
      <rPr>
        <sz val="12"/>
        <rFont val="TH SarabunPSK"/>
        <family val="2"/>
      </rPr>
      <t>รองอธิการบดีฝ่ายบริหารจัดการทรัพย์สิน พัสดุและกองคลัง/ผู้อำนวยการกองการพัสดุ</t>
    </r>
  </si>
  <si>
    <r>
      <rPr>
        <b/>
        <sz val="12"/>
        <rFont val="TH SarabunPSK"/>
        <family val="2"/>
      </rPr>
      <t>ประเด็นยุทธศาสตร์ที่ 1</t>
    </r>
    <r>
      <rPr>
        <sz val="12"/>
        <rFont val="TH SarabunPSK"/>
        <family val="2"/>
      </rPr>
      <t xml:space="preserve">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  </r>
  </si>
  <si>
    <r>
      <rPr>
        <b/>
        <sz val="12"/>
        <rFont val="TH SarabunPSK"/>
        <family val="2"/>
      </rPr>
      <t>เป้าประสงค์</t>
    </r>
    <r>
      <rPr>
        <sz val="12"/>
        <rFont val="TH SarabunPSK"/>
        <family val="2"/>
      </rPr>
      <t xml:space="preserve"> บัณฑิตมีสมรรถนะขั้นสูงที่มีคุณภาพตามมาตรฐานวิชาการ / วิชาชีพ และมีทักษะการเรียนรู้ในศตวรรษที่ 21 เป็นที่ต้องการของผู้ใช้บัณฑิตและตลาดแรงงานในระดับท้องถิ่น ระดับประเทศและเป็นที่ยอมรับในระดับสากล</t>
    </r>
  </si>
  <si>
    <r>
      <rPr>
        <b/>
        <sz val="12"/>
        <rFont val="TH SarabunPSK"/>
        <family val="2"/>
      </rPr>
      <t>กลยุทธ์ที่ 1</t>
    </r>
    <r>
      <rPr>
        <sz val="12"/>
        <rFont val="TH SarabunPSK"/>
        <family val="2"/>
      </rPr>
      <t xml:space="preserve"> สร้าง พัฒนาและปรับปรุงหลักสูตรตามมาตรฐานหลักสูตรระดับอุดมศึกษาให้ตรงกับความต้องการในระดับท้องถิ่นประเทศชาติและเป็นที่ยอมรับในระดับสากล</t>
    </r>
  </si>
  <si>
    <r>
      <rPr>
        <b/>
        <sz val="12"/>
        <rFont val="TH SarabunPSK"/>
        <family val="2"/>
      </rPr>
      <t>ตัวชี้วัด 1.1</t>
    </r>
    <r>
      <rPr>
        <sz val="12"/>
        <rFont val="TH SarabunPSK"/>
        <family val="2"/>
      </rPr>
      <t xml:space="preserve"> จำนวนหลักสูตรที่ผ่านการรับรองตามเกณฑ์มาตรฐานที่กำหนดและตรงกับความต้องการ /ขาดแคลนและเป็นที่ยอมรับของผู้ใช้บัณฑิตหรือผู้ประกอบการ (หลักสูตรเดิมและหลักสูตรใหม่) 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</si>
  <si>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 และเป็นที่ยอมรับในระดับสากล</t>
    </r>
  </si>
  <si>
    <r>
      <rPr>
        <b/>
        <sz val="12"/>
        <rFont val="TH SarabunPSK"/>
        <family val="2"/>
      </rPr>
      <t>ตัวชี้วัด 2.1</t>
    </r>
    <r>
      <rPr>
        <sz val="12"/>
        <rFont val="TH SarabunPSK"/>
        <family val="2"/>
      </rPr>
      <t xml:space="preserve"> ระดับความพึงพอใจของผู้ใช้บัณฑิตหรือผู้ประกอบการต่อผู้สำเร็จการศึกษาระดับอุดมศึกษา   </t>
    </r>
  </si>
  <si>
    <r>
      <t xml:space="preserve">ตัวชี้วัด 2.2 </t>
    </r>
    <r>
      <rPr>
        <sz val="12"/>
        <rFont val="TH SarabunPSK"/>
        <family val="2"/>
      </rPr>
      <t>ร้อยละผู้สำเร็จการศึกษาระดับอุดมศึกษาที่ได้ประกอบอาชีพภายในระยะเวลา 1 ปี</t>
    </r>
  </si>
  <si>
    <r>
      <t xml:space="preserve">ตัวชี้วัด 2 </t>
    </r>
    <r>
      <rPr>
        <sz val="12"/>
        <rFont val="TH SarabunPSK"/>
        <family val="2"/>
      </rPr>
      <t>ร้อยละของผู้สอบผ่านขึ้นทะเบียนและรับใบอนุญาตประกอบวิชาชีพ</t>
    </r>
  </si>
  <si>
    <r>
      <rPr>
        <b/>
        <sz val="12"/>
        <rFont val="TH SarabunPSK"/>
        <family val="2"/>
      </rPr>
      <t>ประเด็นยุทธศาสตร์ที่ 2</t>
    </r>
    <r>
      <rPr>
        <sz val="12"/>
        <rFont val="TH SarabunPSK"/>
        <family val="2"/>
      </rPr>
      <t xml:space="preserve"> 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  </r>
  </si>
  <si>
    <r>
      <rPr>
        <b/>
        <sz val="12"/>
        <rFont val="TH SarabunPSK"/>
        <family val="2"/>
      </rPr>
      <t>เป้าประสงค์ 1</t>
    </r>
    <r>
      <rPr>
        <sz val="12"/>
        <rFont val="TH SarabunPSK"/>
        <family val="2"/>
      </rPr>
      <t xml:space="preserve">  มีองค์ความรู้ นวัตกรรมผลงานวิจัยด้านเศรษฐกิจ สังคมเทคโนโลยีและทรัพยากรที่เป็นมิตรกับสิ่งแวดล้อม เพื่อนำไปใช้ประโยชน์ในการพัฒนาสร้างความเข้มแข็งให้ท้องถิ่น สังคมและประเทศชาติ และเป็นที่ยอมรับในระดับสากล</t>
    </r>
  </si>
  <si>
    <r>
      <rPr>
        <b/>
        <sz val="12"/>
        <rFont val="TH SarabunPSK"/>
        <family val="2"/>
      </rPr>
      <t xml:space="preserve">กลยุทธ์ที่ 1.1 </t>
    </r>
    <r>
      <rPr>
        <sz val="12"/>
        <rFont val="TH SarabunPSK"/>
        <family val="2"/>
      </rPr>
      <t>พัฒนาโครงสร้างพื้นฐานและระบบนิเวศการวิจัยที่เอื้อต่อการผลิตและพัฒนาผลงานวิจัยและนวัตกรรมสร้างสรรค์เพื่อนำไปใช้ในด้านต่างๆ</t>
    </r>
  </si>
  <si>
    <r>
      <rPr>
        <b/>
        <sz val="12"/>
        <rFont val="TH SarabunPSK"/>
        <family val="2"/>
      </rPr>
      <t xml:space="preserve">ตัวชี้วัด 1.1.1 </t>
    </r>
    <r>
      <rPr>
        <sz val="12"/>
        <rFont val="TH SarabunPSK"/>
        <family val="2"/>
      </rPr>
      <t>จำนวนโครงการที่พัฒนาโครงสร้างพื้นฐานและระบบนิเวศการวิจัยที่มีประสิทธิภาพ ที่เอื้อต่อการผลิตและพัฒนาผลงานวิจัยและนวัตกรรมที่นำไปต่อยอดสู่การใช้ประโยชน์ในด้านเศรษฐกิจและสังคม</t>
    </r>
  </si>
  <si>
    <r>
      <rPr>
        <b/>
        <sz val="12"/>
        <rFont val="TH SarabunPSK"/>
        <family val="2"/>
      </rPr>
      <t xml:space="preserve">ตัวชี้วัด 1.1.2 </t>
    </r>
    <r>
      <rPr>
        <sz val="12"/>
        <rFont val="TH SarabunPSK"/>
        <family val="2"/>
      </rPr>
      <t>จำนวนผลงานวิจัยและนวัตกรรมที่ได้รับการขึ้นทะเบียนทรัพย์สินทางปัญญา</t>
    </r>
  </si>
  <si>
    <r>
      <rPr>
        <b/>
        <sz val="12"/>
        <rFont val="TH SarabunPSK"/>
        <family val="2"/>
      </rPr>
      <t>ตัวชี้วัด 1.1.</t>
    </r>
    <r>
      <rPr>
        <sz val="12"/>
        <rFont val="TH SarabunPSK"/>
        <family val="2"/>
      </rPr>
      <t>3 จำนวนผลงานวิจัยที่ถูกอ้างอิงในระดับชาติและนานาชาติ</t>
    </r>
  </si>
  <si>
    <r>
      <rPr>
        <b/>
        <sz val="12"/>
        <rFont val="TH SarabunPSK"/>
        <family val="2"/>
      </rPr>
      <t xml:space="preserve">กลยุทธ์ที่ 1.2 </t>
    </r>
    <r>
      <rPr>
        <sz val="12"/>
        <rFont val="TH SarabunPSK"/>
        <family val="2"/>
      </rPr>
      <t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และตรงตามความต้องการของชุมชนในพื้นที่เพื่อนำไปใช้ประโยชน์ในการพัฒนาท้องถิ่น และประเทศชาติ</t>
    </r>
  </si>
  <si>
    <r>
      <rPr>
        <b/>
        <sz val="12"/>
        <rFont val="TH SarabunPSK"/>
        <family val="2"/>
      </rPr>
      <t xml:space="preserve">ตัวชี้วัด 1.2.1 </t>
    </r>
    <r>
      <rPr>
        <sz val="12"/>
        <rFont val="TH SarabunPSK"/>
        <family val="2"/>
      </rPr>
      <t>จำนวนผลงานวิจัยและนวัตกรรมที่นำไปใช้ประโยชน์ในการแก้ไขปัญหาและพัฒนาท้องถิ่น และประเทศชาติในมิติด้านต่างๆ อย่างเป็นรูปธรรม</t>
    </r>
  </si>
  <si>
    <r>
      <rPr>
        <b/>
        <sz val="12"/>
        <rFont val="TH SarabunPSK"/>
        <family val="2"/>
      </rPr>
      <t>เป้าประสงค์ 2</t>
    </r>
    <r>
      <rPr>
        <sz val="12"/>
        <rFont val="TH SarabunPSK"/>
        <family val="2"/>
      </rPr>
      <t xml:space="preserve"> ประชาชนมีส่วนร่วมในการพัฒนาชุมชนให้มีคุณภาพชีวิตทุกมิติที่ดีขึ้นสู่เป้าหมายการพัฒนาที่ยั่งยืน</t>
    </r>
  </si>
  <si>
    <r>
      <rPr>
        <b/>
        <sz val="12"/>
        <rFont val="TH SarabunPSK"/>
        <family val="2"/>
      </rPr>
      <t>กลยุทธ์ที่ 2.1</t>
    </r>
    <r>
      <rPr>
        <sz val="12"/>
        <rFont val="TH SarabunPSK"/>
        <family val="2"/>
      </rPr>
      <t xml:space="preserve"> ยกระดับและต่อยอดภูมิปัญญาท้องถิ่นโดยผสมผสานกับองค์ความรู้ใหม่และนำหลักปรัชญาเศรษฐกิจพอเพียงและเศรษฐกิจสร้างสรรค์เป็นฐานรากในการพัฒนาท้องถิ่นสู่เป้าหมายการพัฒนาที่ยั่งยืน</t>
    </r>
  </si>
  <si>
    <r>
      <rPr>
        <b/>
        <sz val="12"/>
        <rFont val="TH SarabunPSK"/>
        <family val="2"/>
      </rPr>
      <t xml:space="preserve">ตัวชี้วัด 2.1.1 </t>
    </r>
    <r>
      <rPr>
        <sz val="12"/>
        <rFont val="TH SarabunPSK"/>
        <family val="2"/>
      </rPr>
      <t>จำนวนองค์ความรู้หรือนวัตกรรมที่นำไปใช้ประโยชน์เพื่อแก้ไขปัญหาและพัฒนาคุณภาพชีวิตของชุมชนในด้านต่างๆ อย่างเป็นรูปธรรม</t>
    </r>
  </si>
  <si>
    <r>
      <rPr>
        <b/>
        <sz val="12"/>
        <rFont val="TH SarabunPSK"/>
        <family val="2"/>
      </rPr>
      <t xml:space="preserve">กลยุทธ์ที่ 2.2 </t>
    </r>
    <r>
      <rPr>
        <sz val="12"/>
        <rFont val="TH SarabunPSK"/>
        <family val="2"/>
      </rPr>
      <t>ผลิตและพัฒนาหลักสูตรระยะสั้นที่มีความหลากหลายและทันสมัยในการจัดการเรียนการสอนให้เป็นที่ต้องการของตลาดแรงงานและมีความเหมาะสมกับผู้เรียนทุกช่วงวัยเพื่อพัฒนาคุณภาพชีวิตและเพิ่มโอกาสทางการศึกษาให้เกิดการเรียนรู้ตลอดชีวิต</t>
    </r>
  </si>
  <si>
    <r>
      <rPr>
        <b/>
        <sz val="12"/>
        <rFont val="TH SarabunPSK"/>
        <family val="2"/>
      </rPr>
      <t xml:space="preserve">ตัวชี้วัด 2.2.1 </t>
    </r>
    <r>
      <rPr>
        <sz val="12"/>
        <rFont val="TH SarabunPSK"/>
        <family val="2"/>
      </rPr>
      <t>จำนวนหลักสูตรระยะสั้นที่สร้างโอกาสให้ประชาชนทุกช่วงวัยเข้าถึงการเรียนรู้ตลอดชีวิต</t>
    </r>
  </si>
  <si>
    <r>
      <rPr>
        <b/>
        <sz val="12"/>
        <rFont val="TH SarabunPSK"/>
        <family val="2"/>
      </rPr>
      <t>กลยุทธ์ที่ 2.3</t>
    </r>
    <r>
      <rPr>
        <sz val="12"/>
        <rFont val="TH SarabunPSK"/>
        <family val="2"/>
      </rPr>
      <t xml:space="preserve"> จัดตั้งและพัฒนาศูนย์การเรียนรู้ให้สามารถจัดการบริการ ถ่ายทอดองค์ความรู้หรือกิจกรรมที่เสริมสร้างการเรียนรู้ตลอดชีวิต</t>
    </r>
  </si>
  <si>
    <r>
      <rPr>
        <b/>
        <sz val="12"/>
        <rFont val="TH SarabunPSK"/>
        <family val="2"/>
      </rPr>
      <t xml:space="preserve">ตัวชี้วัด 2.3.1 </t>
    </r>
    <r>
      <rPr>
        <sz val="12"/>
        <rFont val="TH SarabunPSK"/>
        <family val="2"/>
      </rPr>
      <t>จำนวนศูนย์การเรียนรู้ที่ให้บริการถ่ายทอดองค์ความรู้หรือกิจกรรมที่เสริมสร้างการเรียนรู้ตลอดชีวิต</t>
    </r>
  </si>
  <si>
    <r>
      <rPr>
        <b/>
        <sz val="12"/>
        <rFont val="TH SarabunPSK"/>
        <family val="2"/>
      </rPr>
      <t>ตัวชี้วัด 2.3.2</t>
    </r>
    <r>
      <rPr>
        <sz val="12"/>
        <rFont val="TH SarabunPSK"/>
        <family val="2"/>
      </rPr>
      <t xml:space="preserve"> ระดับความพึงพอใจของผู้เข้ารับบริการ ที่สามารถนำองค์ความรู้ไปต่อยอดให้เกิดประโยชน์ในการพัฒนาคุณภาพชีวิต</t>
    </r>
  </si>
  <si>
    <r>
      <rPr>
        <b/>
        <sz val="12"/>
        <rFont val="TH SarabunPSK"/>
        <family val="2"/>
      </rPr>
      <t>ประเด็นยุทธศาสตร์ที่ 3</t>
    </r>
    <r>
      <rPr>
        <sz val="12"/>
        <rFont val="TH SarabunPSK"/>
        <family val="2"/>
      </rPr>
      <t xml:space="preserve"> 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</si>
  <si>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rPr>
        <b/>
        <sz val="12"/>
        <rFont val="TH SarabunPSK"/>
        <family val="2"/>
      </rPr>
      <t>เป้าประสงค์</t>
    </r>
    <r>
      <rPr>
        <sz val="12"/>
        <rFont val="TH SarabunPSK"/>
        <family val="2"/>
      </rPr>
      <t xml:space="preserve"> มีนวัตกรรมธุรกิจชุมชนเพื่อเพิ่มคุณค่าและมูลค่าจากฐานทรัพยากรท้องถิ่นที่สามารถสร้างคุณภาพชีวิตที่ดีขึ้นและเป็นที่ยอมรับในระดับสากล</t>
    </r>
  </si>
  <si>
    <r>
      <rPr>
        <b/>
        <sz val="12"/>
        <rFont val="TH SarabunPSK"/>
        <family val="2"/>
      </rPr>
      <t>กลยุทธ์ที่ 1</t>
    </r>
    <r>
      <rPr>
        <sz val="12"/>
        <rFont val="TH SarabunPSK"/>
        <family val="2"/>
      </rPr>
      <t xml:space="preserve"> เสริมสร้างทักษะองค์ความรู้ให้กับกลุ่มประชาชนที่มีรายได้น้อยและกลุ่มผู้ประกอบการ ในการบริหารจัดการทรัพยากรท้องถิ่น และเศรษฐกิจฐานรากสู่เศรษฐกิจมูลค่าสูง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</si>
  <si>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>จำนวนนวัตกรรมธุรกิจชุมชนจากการใช้ทรัพยากรท้องถิ่นสู่เศรษฐกิจมูลค่าสูง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</si>
  <si>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>พัฒนาแผนธุรกิจชุมชนที่ก่อให้เกิดเศรษฐกิจมูลค่าสูง</t>
    </r>
  </si>
  <si>
    <r>
      <rPr>
        <b/>
        <sz val="12"/>
        <rFont val="TH SarabunPSK"/>
        <family val="2"/>
      </rPr>
      <t xml:space="preserve">ตัวชี้วัด 2.1 </t>
    </r>
    <r>
      <rPr>
        <sz val="12"/>
        <rFont val="TH SarabunPSK"/>
        <family val="2"/>
      </rPr>
      <t>ร้อยละของรายได้ที่เพิ่มขึ้นจากการพัฒนาแผนธุรกิจชุมชน</t>
    </r>
  </si>
  <si>
    <r>
      <t xml:space="preserve">ประเด็นยุทธศาสตร์ที่ 4  </t>
    </r>
    <r>
      <rPr>
        <sz val="12"/>
        <rFont val="TH SarabunPSK"/>
        <family val="2"/>
      </rPr>
      <t>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</si>
  <si>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r>
      <rPr>
        <b/>
        <sz val="12"/>
        <rFont val="TH SarabunPSK"/>
        <family val="2"/>
      </rPr>
      <t>เป้าประสงค์</t>
    </r>
    <r>
      <rPr>
        <sz val="12"/>
        <rFont val="TH SarabunPSK"/>
        <family val="2"/>
      </rPr>
      <t xml:space="preserve"> ประชาชนคนไทยมีจิตสำนึกที่ดีงาม มีความภาคภูมิใจในความเป็นไทยและสามารถเพิ่มคุณค่า และมูลค่าจากศิลปวัฒนธรรมไทยและภูมิปัญญาท้องถิ่นสู่เป้าหมายการพัฒนาที่ยั่งยืน</t>
    </r>
  </si>
  <si>
    <r>
      <rPr>
        <b/>
        <sz val="12"/>
        <rFont val="TH SarabunPSK"/>
        <family val="2"/>
      </rPr>
      <t>กลยุทธ์ที่ 1</t>
    </r>
    <r>
      <rPr>
        <sz val="12"/>
        <rFont val="TH SarabunPSK"/>
        <family val="2"/>
      </rPr>
      <t xml:space="preserve">  พัฒนาคุณภาพและมาตรฐานในการการจัดการศึกษา งานวิจัย บริหารจัดการองค์ความรู้มิติทางด้านศิลปะและวัฒนธรรมเพื่อให้เกิดนวัตกรรมทางศิลปะและวัฒนธรรมเป็นที่ยอมรับในระดับสากล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</si>
  <si>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>จำนวนองค์ความรู้ ผลงานวิจัย / นวัตกรรมมิติทางด้านศิลปะและวัฒนธรรมเป็นที่ยอมรับในระดับชาติและนานาชาติ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</si>
  <si>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>ส่งเสริมการนำศิลปวัฒนธรรมไทยและภูมิปัญญาท้องถิ่นมาสร้างเศรษฐกิจสร้างสรรค์ที่มีคุณค่าและมูลค่าสูงเพื่อเป็นฐานรากในการพัฒนาชุมชนประเทศชาติและสามารถแข่งขันได้ในระดับสากล</t>
    </r>
  </si>
  <si>
    <r>
      <rPr>
        <b/>
        <sz val="12"/>
        <rFont val="TH SarabunPSK"/>
        <family val="2"/>
      </rPr>
      <t>ตัวชี้วัด 2.1</t>
    </r>
    <r>
      <rPr>
        <sz val="12"/>
        <rFont val="TH SarabunPSK"/>
        <family val="2"/>
      </rPr>
      <t xml:space="preserve"> จำนวนผลงานเศรษฐกิจสร้างสรรค์มิติด้านศิลปวัฒนธรรมสู่การเพิ่มคุณค่าและมูลค่าเพื่อสร้างรายได้สู่ชุมชน</t>
    </r>
  </si>
  <si>
    <r>
      <rPr>
        <b/>
        <sz val="12"/>
        <rFont val="TH SarabunPSK"/>
        <family val="2"/>
      </rPr>
      <t xml:space="preserve">กลยุทธ์ที่ 3 </t>
    </r>
    <r>
      <rPr>
        <sz val="12"/>
        <rFont val="TH SarabunPSK"/>
        <family val="2"/>
      </rPr>
      <t>พัฒนาและยกระดับระบบบริหารจัดการด้านศิลปวัฒนธรรมไทย ภูมิปัญญาท้องถิ่นและวิถีชุมชนให้เกิดความเข็มแข็งและยั่งยืน</t>
    </r>
  </si>
  <si>
    <r>
      <rPr>
        <b/>
        <sz val="12"/>
        <rFont val="TH SarabunPSK"/>
        <family val="2"/>
      </rPr>
      <t>ตัวชี้วัด 3.1</t>
    </r>
    <r>
      <rPr>
        <sz val="12"/>
        <rFont val="TH SarabunPSK"/>
        <family val="2"/>
      </rPr>
      <t xml:space="preserve"> ประชาชน / บุคลากรที่ได้รับรางวัลยกย่อง เชิดชูด้านคุณธรรม จริยธรรม และด้านการส่งเสริมศิลปวัฒนธรรมไทย</t>
    </r>
  </si>
  <si>
    <r>
      <t xml:space="preserve">ประเด็นยุทธศาสตร์ที่ 5 </t>
    </r>
    <r>
      <rPr>
        <sz val="12"/>
        <rFont val="TH SarabunPSK"/>
        <family val="2"/>
      </rPr>
      <t>ส่งเสริม สืบสานและต่อยอดโครงการอันเนื่องมาจากพระราชดำริตามหลักปรัชญาของเศรษฐกิจพอเพียงสู่การพัฒนาชุมชนท้องถิ่นให้เกิดความเข้มแข็งและยั่งยืน</t>
    </r>
  </si>
  <si>
    <r>
      <rPr>
        <b/>
        <sz val="12"/>
        <rFont val="TH SarabunPSK"/>
        <family val="2"/>
      </rPr>
      <t>เป้าประสงค์</t>
    </r>
    <r>
      <rPr>
        <sz val="12"/>
        <rFont val="TH SarabunPSK"/>
        <family val="2"/>
      </rPr>
      <t xml:space="preserve"> ประชาชนมีคุณภาพชีวิตที่ดี มีภูมิคุ้มกันทางด้านเศรษฐกิจ สังคมและสิ่งแวดล้อมซึ่งเกิดจากการขยายผลและต่อยอดจากโครงการอันเนื่องมาจากพระราชดำริตามหลักของปรัชญาเศรษฐกิจพอเพียงเพื่อสร้างความเข้มแข็งให้ชุมชนท้องถิ่น</t>
    </r>
  </si>
  <si>
    <r>
      <rPr>
        <b/>
        <sz val="12"/>
        <rFont val="TH SarabunPSK"/>
        <family val="2"/>
      </rPr>
      <t xml:space="preserve">กลยุทธ์ที่ 1 </t>
    </r>
    <r>
      <rPr>
        <sz val="12"/>
        <rFont val="TH SarabunPSK"/>
        <family val="2"/>
      </rPr>
      <t xml:space="preserve"> ส่งเสริม สืบสานและต่อยอด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 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</si>
  <si>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>จำนวนโครงการอันเนื่องมาจากพระราชดำริและปรัชญาของเศรษฐกิจพอเพียงที่สามารถแก้ไขปัญหาและพัฒนาชุมชนได้อย่างมีประสิทธิภาพ</t>
    </r>
  </si>
  <si>
    <r>
      <rPr>
        <b/>
        <sz val="12"/>
        <rFont val="TH SarabunPSK"/>
        <family val="2"/>
      </rPr>
      <t xml:space="preserve">ตัวชี้วัด 1.2 </t>
    </r>
    <r>
      <rPr>
        <sz val="12"/>
        <rFont val="TH SarabunPSK"/>
        <family val="2"/>
      </rPr>
      <t>จำนวนชุมชนที่ได้รับการเผยแพร่องค์ความรู้ผ่านโครงการอันเนื่องมาจากพระราชดำริและปรัชญาของเศรษฐกิจพอเพียง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</si>
  <si>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 xml:space="preserve">ส่งเสริมและสนับสนุนการเผยแพร่องค์ความรู้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</t>
    </r>
  </si>
  <si>
    <r>
      <rPr>
        <b/>
        <sz val="12"/>
        <rFont val="TH SarabunPSK"/>
        <family val="2"/>
      </rPr>
      <t>ตัวชี้วัด 2.1</t>
    </r>
    <r>
      <rPr>
        <sz val="12"/>
        <rFont val="TH SarabunPSK"/>
        <family val="2"/>
      </rPr>
      <t xml:space="preserve"> ระบบฐานข้อมูลโครงการอันเนื่องมาจากพระราชดำริและปรัชญาของเศรษฐกิจพอเพียงที่ถูกต้อง ครบถ้วนและสามารถเชื่อมโยงข้อมูลได้อย่างมีประสิทธิภาพในการแก้ไขปัญหาในชุมชน</t>
    </r>
  </si>
  <si>
    <r>
      <t xml:space="preserve">ประเด็นยุทธศาสตร์ที่ 6  </t>
    </r>
    <r>
      <rPr>
        <sz val="12"/>
        <rFont val="TH SarabunPSK"/>
        <family val="2"/>
      </rPr>
      <t>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</si>
  <si>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r>
      <rPr>
        <b/>
        <sz val="12"/>
        <rFont val="TH SarabunPSK"/>
        <family val="2"/>
      </rPr>
      <t>เป้าประสงค์</t>
    </r>
    <r>
      <rPr>
        <sz val="12"/>
        <rFont val="TH SarabunPSK"/>
        <family val="2"/>
      </rPr>
      <t xml:space="preserve"> มหาวิทยาลัยราชภัฏบุรีรัมย์เป็นองค์กรชั้นนำในด้านเทคโนโลยีสารสนเทศและบุคลากรที่มีมาตรฐานสากลสามารถรองรับความก้าวหน้าทางด้านวิทยาการเพื่อสร้างโอกาสในการเข้าถึงข้อมูลสู่การเรียนรู้ตลอดชีวิตอย่างยั่งยืน</t>
    </r>
  </si>
  <si>
    <r>
      <rPr>
        <b/>
        <sz val="12"/>
        <rFont val="TH SarabunPSK"/>
        <family val="2"/>
      </rPr>
      <t xml:space="preserve">กลยุทธ์ที่ 1 </t>
    </r>
    <r>
      <rPr>
        <sz val="12"/>
        <rFont val="TH SarabunPSK"/>
        <family val="2"/>
      </rPr>
      <t xml:space="preserve">ผลิตและพัฒนากำลังคนให้มีความชำนาญและเชี่ยวชาญด้านเทคโนโลยีสารสนเทศและสามารถนำมาประยุกต์ในการปฏิบัติงานได้อย่างมีประสิทธิภาพ 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</si>
  <si>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 xml:space="preserve"> จำนวนบุคลากรที่มีความเชี่ยวชาญด้านเทคโนโลยีสารสนเทศที่ได้รับการยอมรับในระดับชาติและนานาชาติ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</si>
  <si>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>เพิ่มประสิทธิภาพระบบเทคโนโลยีสารสนเทศให้มีก้าวหน้าและทันสมัยตามมาตรฐานสากลและมีความสะดวกในการเข้าถึงฐานข้อมูลเพื่อสนับสนุนการดำเนินงานตามพันธกิจของมหาวิทยาลัย</t>
    </r>
  </si>
  <si>
    <r>
      <rPr>
        <b/>
        <sz val="12"/>
        <rFont val="TH SarabunPSK"/>
        <family val="2"/>
      </rPr>
      <t xml:space="preserve">ตัวชี้วัด 2.1 </t>
    </r>
    <r>
      <rPr>
        <sz val="12"/>
        <rFont val="TH SarabunPSK"/>
        <family val="2"/>
      </rPr>
      <t xml:space="preserve"> การจัดอันดับมหาวิทยาลัยในระดับประเทศ</t>
    </r>
  </si>
  <si>
    <r>
      <rPr>
        <b/>
        <sz val="12"/>
        <rFont val="TH SarabunPSK"/>
        <family val="2"/>
      </rPr>
      <t>ตัวชี้วัด 2.2</t>
    </r>
    <r>
      <rPr>
        <sz val="12"/>
        <rFont val="TH SarabunPSK"/>
        <family val="2"/>
      </rPr>
      <t xml:space="preserve"> การจัดอันดับมหาวิทยาลัยในระดับต่างประเทศ</t>
    </r>
  </si>
  <si>
    <r>
      <rPr>
        <b/>
        <sz val="12"/>
        <rFont val="TH SarabunPSK"/>
        <family val="2"/>
      </rPr>
      <t>ตัวชี้วัด 2.3</t>
    </r>
    <r>
      <rPr>
        <sz val="12"/>
        <rFont val="TH SarabunPSK"/>
        <family val="2"/>
      </rPr>
      <t xml:space="preserve"> ระดับความพึงพอใจของบุคลากรและประชาชนทั่วไปในการใช้ระบบเทคโนโลยีสารสนเทศและการเข้าถึงฐานข้อมูล</t>
    </r>
  </si>
  <si>
    <r>
      <t xml:space="preserve">ประเด็นยุทธศาสตร์ที่ 7 </t>
    </r>
    <r>
      <rPr>
        <sz val="12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  </r>
  </si>
  <si>
    <r>
      <rPr>
        <b/>
        <sz val="12"/>
        <rFont val="TH SarabunPSK"/>
        <family val="2"/>
      </rPr>
      <t xml:space="preserve">เป้าประสงค์ </t>
    </r>
    <r>
      <rPr>
        <sz val="12"/>
        <rFont val="TH SarabunPSK"/>
        <family val="2"/>
      </rPr>
      <t xml:space="preserve">มหาวิทยาลัยมีจตุรภาคีและเครือข่ายความร่วมมือทั้งในระดับชาติและนานาชาติในการขับเคลื่อนการดำเนินงานตามพันธกิจของมหาวิทยาลัยเพื่อพัฒนาท้องถิ่น สังคมและประเทศชาติ  </t>
    </r>
  </si>
  <si>
    <r>
      <rPr>
        <b/>
        <sz val="12"/>
        <rFont val="TH SarabunPSK"/>
        <family val="2"/>
      </rPr>
      <t xml:space="preserve">กลยุทธ์ที่ 1 </t>
    </r>
    <r>
      <rPr>
        <sz val="12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ชาติและนานาชาติเพื่อขับเคลื่อนในการพัฒนาท้องถิ่น สังคมและประเทศชาติ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</si>
  <si>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>จำนวนเครือข่ายหรือจตุรภาคีความร่วมมือในการดำเนินงานร่วมกันเพื่อส่งเสริมชุมชนและผู้มีส่วนได้ส่วนเสียได้รับประโยชน์สูงสุด</t>
    </r>
  </si>
  <si>
    <r>
      <rPr>
        <b/>
        <sz val="12"/>
        <rFont val="TH SarabunPSK"/>
        <family val="2"/>
      </rPr>
      <t xml:space="preserve">ตัวชี้วัด 1.2 </t>
    </r>
    <r>
      <rPr>
        <sz val="12"/>
        <rFont val="TH SarabunPSK"/>
        <family val="2"/>
      </rPr>
      <t>ระดับความสำเร็จในการดำเนินงานร่วมกันเพื่อพัฒนากลุ่มเป้าหมายให้ได้รับประโยชน์สูงสุด</t>
    </r>
  </si>
  <si>
    <r>
      <rPr>
        <b/>
        <sz val="12"/>
        <rFont val="TH SarabunPSK"/>
        <family val="2"/>
      </rPr>
      <t xml:space="preserve">ตัวชี้วัด 1.3 </t>
    </r>
    <r>
      <rPr>
        <sz val="12"/>
        <rFont val="TH SarabunPSK"/>
        <family val="2"/>
      </rPr>
      <t xml:space="preserve">ระดับความพึงพอใจของผู้รับบริการที่มีต่อเครือข่ายหรือจตุรภาคีความร่วมมือ </t>
    </r>
  </si>
  <si>
    <r>
      <rPr>
        <b/>
        <sz val="12"/>
        <rFont val="TH SarabunPSK"/>
        <family val="2"/>
      </rPr>
      <t xml:space="preserve">ตัวชี้วัด 1.4 </t>
    </r>
    <r>
      <rPr>
        <sz val="12"/>
        <rFont val="TH SarabunPSK"/>
        <family val="2"/>
      </rPr>
      <t>จำนวนโครงการ/กิจกรรมเพื่อพัฒนาท้องถิ่น สังคม และประเทศชาติที่เกิดจากเครือข่ายหรือจตุรภาคีความร่วมมือตามเวลาที่กำหนดและตรงตามแผน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</si>
  <si>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>ส่งเสริมการสร้างเครือข่ายหรือจตุรภาคีความร่วมมือทางวิชาการหรือธุรกิจในระดับนานาชาติ</t>
    </r>
  </si>
  <si>
    <r>
      <rPr>
        <b/>
        <sz val="12"/>
        <rFont val="TH SarabunPSK"/>
        <family val="2"/>
      </rPr>
      <t>ตัวชี้วัด 2.1</t>
    </r>
    <r>
      <rPr>
        <sz val="12"/>
        <rFont val="TH SarabunPSK"/>
        <family val="2"/>
      </rPr>
      <t xml:space="preserve"> ร้อยละของเครือข่ายหรือจตุรภาคีความร่วมมือในระดับนานาชาติ </t>
    </r>
  </si>
  <si>
    <r>
      <t xml:space="preserve">ประเด็นยุทธศาสตร์ที่ 8 </t>
    </r>
    <r>
      <rPr>
        <sz val="12"/>
        <rFont val="TH SarabunPSK"/>
        <family val="2"/>
      </rPr>
      <t xml:space="preserve">พัฒนาระบบบริหารทรัพยากรมนุษย์ และมุ่งเน้นการพัฒนากำลังคนให้มีสมรรถนะขั้นสูงอย่างมีคุณภาพตรงตามแผนพัฒนาประเทศและเป็นที่ยอมรับสามารถแข่งขันได้ใน
ระดับสากล </t>
    </r>
  </si>
  <si>
    <r>
      <rPr>
        <b/>
        <sz val="12"/>
        <rFont val="TH SarabunPSK"/>
        <family val="2"/>
      </rPr>
      <t xml:space="preserve">เป้าประสงค์ </t>
    </r>
    <r>
      <rPr>
        <sz val="12"/>
        <rFont val="TH SarabunPSK"/>
        <family val="2"/>
      </rPr>
      <t xml:space="preserve">มหาวิทยาลัยราชภัฏบุรีรัมย์เป็นองค์กรที่มีบุคลากรมีศักยภาพและสมรรถนะสูง สามารถพัฒนาชุมชนและตรงตามความต้องการของประเทศและเป็นที่ยอมรับในระดับสากล  </t>
    </r>
  </si>
  <si>
    <r>
      <rPr>
        <b/>
        <sz val="12"/>
        <rFont val="TH SarabunPSK"/>
        <family val="2"/>
      </rPr>
      <t xml:space="preserve">กลยุทธ์ที่ 1 </t>
    </r>
    <r>
      <rPr>
        <sz val="12"/>
        <rFont val="TH SarabunPSK"/>
        <family val="2"/>
      </rPr>
      <t>พัฒนาระบบบริหารจัดการทรัพยากรมนุษย์ให้มีมาตรฐานในระดับชาติและนานาชาติ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</si>
  <si>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 xml:space="preserve">จำนวนบุคลากรที่แลกเปลี่ยนเรียนรู้ตามพันธกิจของมหาวิทยาลัยในระดับชาติและนานาชาติ  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</si>
  <si>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 xml:space="preserve">ส่งเสริมและสนับสนุนการพัฒนาศักยภาพบุคลากรให้มีสมรรถนะตามมาตรฐานวิชาการและวิชาชีพให้มีคุณภาพเป็นไปตามความต้องการในระดับประเทศและต่างประเทศ  </t>
    </r>
  </si>
  <si>
    <r>
      <rPr>
        <b/>
        <sz val="12"/>
        <rFont val="TH SarabunPSK"/>
        <family val="2"/>
      </rPr>
      <t>ตัวชี้วัด 2.1</t>
    </r>
    <r>
      <rPr>
        <sz val="12"/>
        <rFont val="TH SarabunPSK"/>
        <family val="2"/>
      </rPr>
      <t xml:space="preserve"> ร้อยละบุคลากรที่เข้าสู่ตำแหน่งทางวิชาการและวิชาชีพ</t>
    </r>
  </si>
  <si>
    <r>
      <rPr>
        <b/>
        <sz val="12"/>
        <rFont val="TH SarabunPSK"/>
        <family val="2"/>
      </rPr>
      <t xml:space="preserve">ตัวชี้วัด 2.2 </t>
    </r>
    <r>
      <rPr>
        <sz val="12"/>
        <rFont val="TH SarabunPSK"/>
        <family val="2"/>
      </rPr>
      <t>ร้อยละบุคลากรที่มีคุณวุฒิการศึกษาที่สูงขึ้น</t>
    </r>
  </si>
  <si>
    <r>
      <t xml:space="preserve">ประเด็นยุทธศาสตร์ที่ 9 </t>
    </r>
    <r>
      <rPr>
        <sz val="12"/>
        <rFont val="TH SarabunPSK"/>
        <family val="2"/>
      </rPr>
      <t>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ณชน</t>
    </r>
  </si>
  <si>
    <r>
      <rPr>
        <b/>
        <sz val="12"/>
        <rFont val="TH SarabunPSK"/>
        <family val="2"/>
      </rPr>
      <t xml:space="preserve">เป้าประสงค์ </t>
    </r>
    <r>
      <rPr>
        <sz val="12"/>
        <rFont val="TH SarabunPSK"/>
        <family val="2"/>
      </rPr>
      <t>มหาวิทยาลัยราชภัฏบุรีรัมย์เป็นองค์กรแห่งการเรียนรู้และการบริหารจัดการองค์กรสมัยใหม่อย่างมีธรรมาภิบาลเป็นแบบอย่างที่ดีของสังคม</t>
    </r>
  </si>
  <si>
    <r>
      <rPr>
        <b/>
        <sz val="12"/>
        <rFont val="TH SarabunPSK"/>
        <family val="2"/>
      </rPr>
      <t xml:space="preserve">กลยุทธ์ที่ 1 </t>
    </r>
    <r>
      <rPr>
        <sz val="12"/>
        <rFont val="TH SarabunPSK"/>
        <family val="2"/>
      </rPr>
      <t>พัฒนาระบบและกลไกการบริหารจัดการองค์กรสมัยใหม่อย่างมีธรรมาภิบาล</t>
    </r>
  </si>
  <si>
    <r>
      <rPr>
        <b/>
        <sz val="12"/>
        <rFont val="TH SarabunPSK"/>
        <family val="2"/>
      </rPr>
      <t xml:space="preserve">ตัวชี้วัด 1.1 </t>
    </r>
    <r>
      <rPr>
        <sz val="12"/>
        <rFont val="TH SarabunPSK"/>
        <family val="2"/>
      </rPr>
      <t>ระดับคุณธรรมความโปร่งใสในการดำเนินงาน (ITA)</t>
    </r>
  </si>
  <si>
    <r>
      <rPr>
        <b/>
        <sz val="12"/>
        <rFont val="TH SarabunPSK"/>
        <family val="2"/>
      </rPr>
      <t xml:space="preserve">กลยุทธ์ที่ 2 </t>
    </r>
    <r>
      <rPr>
        <sz val="12"/>
        <rFont val="TH SarabunPSK"/>
        <family val="2"/>
      </rPr>
      <t xml:space="preserve">มุ่งบริหารจัดการทรัพย์สินและสิทธิประโยชน์ และการเข้าถึงแหล่งทุนภายนอก ในการจัดหางบประมาณเพื่อบริหารจัดการพันธกิจของมหาวิทยาลัยอย่างมีประสิทธิภาพและประสิทธิผล </t>
    </r>
  </si>
  <si>
    <r>
      <rPr>
        <b/>
        <sz val="12"/>
        <rFont val="TH SarabunPSK"/>
        <family val="2"/>
      </rPr>
      <t>ตัวชี้วัด 2.1</t>
    </r>
    <r>
      <rPr>
        <sz val="12"/>
        <rFont val="TH SarabunPSK"/>
        <family val="2"/>
      </rPr>
      <t xml:space="preserve"> ระดับความพึงพอใจของบุคลากรที่มีต่อการบริหารจัดการสวัสดิการและสิทธิประโยชน์</t>
    </r>
  </si>
  <si>
    <r>
      <rPr>
        <b/>
        <sz val="12"/>
        <rFont val="TH SarabunPSK"/>
        <family val="2"/>
      </rPr>
      <t xml:space="preserve">ตัวชี้วัด 2.2 </t>
    </r>
    <r>
      <rPr>
        <sz val="12"/>
        <rFont val="TH SarabunPSK"/>
        <family val="2"/>
      </rPr>
      <t>จำนวนช่องทางการจัดหารายได้และทรัพย์สิน</t>
    </r>
  </si>
  <si>
    <r>
      <rPr>
        <b/>
        <sz val="12"/>
        <rFont val="TH SarabunPSK"/>
        <family val="2"/>
      </rPr>
      <t xml:space="preserve">ตัวชี้วัด 2.3 </t>
    </r>
    <r>
      <rPr>
        <sz val="12"/>
        <rFont val="TH SarabunPSK"/>
        <family val="2"/>
      </rPr>
      <t>การใช้จ่ายงบประมาณเป็นไปตามแผนประจำปี</t>
    </r>
  </si>
  <si>
    <r>
      <rPr>
        <b/>
        <sz val="12"/>
        <rFont val="TH SarabunPSK"/>
        <family val="2"/>
      </rPr>
      <t xml:space="preserve">ตัวชี้วัด 2.4 </t>
    </r>
    <r>
      <rPr>
        <sz val="12"/>
        <rFont val="TH SarabunPSK"/>
        <family val="2"/>
      </rPr>
      <t>จำนวนงบประมาณเป็นไปตามประมาณการรายรับของแผนกลยุทธ์ทางการเงิน</t>
    </r>
  </si>
  <si>
    <t>โครงการปรับปรุงและจ้างเหมาซ่อมหอพักนักศึกษา ราชพฤกษ์ 4</t>
  </si>
  <si>
    <t>ค่าเบี้ยประชุม ค่าตอบแทน ค่าอาหารว่างและเครื่องดื่ม และค่าใช้จ่ายอื่นๆ</t>
  </si>
  <si>
    <t xml:space="preserve"> - ค่าเบี้ยประชุม ค่าตอบแทน ค่าอาหารว่าง และเครื่องดื่มฯ</t>
  </si>
  <si>
    <t>19931</t>
  </si>
  <si>
    <t>19932</t>
  </si>
  <si>
    <t>19933</t>
  </si>
  <si>
    <t>งบแผ่นดิน เบิกจากผลผลิตผู้สำเร็จการศึกษาด้านวิทยาศาสตร์ :  งบดำเนินงาน 240,000 บาท</t>
  </si>
  <si>
    <t xml:space="preserve">งบแผ่นดิน  เบิกจากโครงการยุทธศาสตร์มหาวิทยาลัยราชภัฏเพื่อการพัฒนาท้องถิ่น : งบอุดหนุนทั่วไป 900,000 บาท  </t>
  </si>
  <si>
    <t xml:space="preserve">งบแผ่นดิน  เบิกจากโครงการยุทธศาสตร์มหาวิทยาลัยราชภัฏเพื่อการพัฒนาท้องถิ่น : งบอุดหนุนทั่วไป 300,000 บาท  </t>
  </si>
  <si>
    <t xml:space="preserve">งบแผ่นดิน  เบิกจากโครงการยุทธศาสตร์มหาวิทยาลัยราชภัฏเพื่อการพัฒนาท้องถิ่น : งบอุดหนุนทั่วไป 600,000 บาท  </t>
  </si>
  <si>
    <t xml:space="preserve">งบแผ่นดิน  เบิกจากโครงการยุทธศาสตร์มหาวิทยาลัยราชภัฏเพื่อการพัฒนาท้องถิ่น : งบอุดหนุนทั่วไป 987,000 บาท  </t>
  </si>
  <si>
    <t xml:space="preserve">งบแผ่นดิน  เบิกจากโครงการยุทธศาสตร์มหาวิทยาลัยราชภัฏเพื่อการพัฒนาท้องถิ่น : งบอุดหนุนทั่วไป 800,000 บาท  </t>
  </si>
  <si>
    <t>งบแผ่นดิน  เบิกจากผลผลิตผู้สำเร็จการศึกษาด้านวิทยาศาสตร์ :  งบดำเนินงาน 500,000 บาท</t>
  </si>
  <si>
    <t>งบแผ่นดิน   เบิกจากผลผลิตผู้สำเร็จการศึกษาด้านวิทยาศาสตร์ :  งบดำเนินงาน 102,000 บาท</t>
  </si>
  <si>
    <t xml:space="preserve">งบแผ่นดิน  เบิกจากโครงการยุทธศาสตร์มหาวิทยาลัยราชภัฏเพื่อการพัฒนาท้องถิ่น : งบอุดหนุนทั่วไป 3,402,100 บาท  </t>
  </si>
  <si>
    <t xml:space="preserve">งบแผ่นดิน เบิกจากโครงการยุทธศาสตร์มหาวิทยาลัยราชภัฏเพื่อการพัฒนาท้องถิ่น : งบอุดหนุนทั่วไป 400,000 บาท  </t>
  </si>
  <si>
    <t xml:space="preserve">  -  โครงการดำเนินการทุนพระราชทานสมเด็จพระกนิษฐาธิราชเจ้า ฯ</t>
  </si>
  <si>
    <t xml:space="preserve">  -  โครงการพัฒนาทักษะความสามารถทางภาษาอังกฤษ ฯ</t>
  </si>
  <si>
    <t xml:space="preserve">งบแผ่นดิน เบิกจากโครงการยุทธศาสตร์มหาวิทยาลัยราชภัฏเพื่อการพัฒนาท้องถิ่น : งบอุดหนุนทั่วไป 200,000 บาท  </t>
  </si>
  <si>
    <t xml:space="preserve">งบแผ่นดิน เบิกจากโครงการยุทธศาสตร์มหาวิทยาลัยราชภัฏเพื่อการพัฒนาท้องถิ่น : งบอุดหนุนทั่วไป 3,010,000 บาท  </t>
  </si>
  <si>
    <t>งบแผ่นดิน เบิกจากงบโครงการอนุรักษ์พันธุกรรมพืชอันเนื่องมาจากพระราชดำริ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 : งบอุดหนุนทั่วไป   800,000  บาท</t>
  </si>
  <si>
    <t>งบแผ่นดิน เบิกจากงบโครงการยุทธศาสตร์มหาวิทยาลัยราชภัฏเพื่อการพัฒนาท้องถิ่น : งบอุดหนุนทั่วไป   210,000 บาท</t>
  </si>
  <si>
    <t xml:space="preserve">             เบิกจากงบโครงการอนุรักษ์พันธุกรรมพืชอันเนื่องมาจากพระราชดำริ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 : งบอุดหนุนทั่วไป   1,620,000   บาท</t>
  </si>
  <si>
    <t>งบแผ่นดิน เบิกจากงบโครงการยุทธศาสตร์มหาวิทยาลัยราชภัฏเพื่อการพัฒนาท้องถิ่น : งบอุดหนุนทั่วไป   250,000 บาท</t>
  </si>
  <si>
    <t>งบแผ่นดิน เบิกจากงบโครงการยุทธศาสตร์มหาวิทยาลัยราชภัฏเพื่อการพัฒนาท้องถิ่น : งบอุดหนุนทั่วไป   500,000 บาท</t>
  </si>
  <si>
    <t>งบแผ่นดิน   เบิกจากงบโครงการยุทธศาสตร์มหาวิทยาลัยราชภัฏเพื่อการพัฒนาท้องถิ่น : งบอุดหนุนทั่วไป  500,000 บาท</t>
  </si>
  <si>
    <t>งบแผ่นดิน   เบิกจากงบโครงการยุทธศาสตร์มหาวิทยาลัยราชภัฏเพื่อการพัฒนาท้องถิ่น : งบอุดหนุนทั่วไป  36,000 บาท</t>
  </si>
  <si>
    <t>งบแผ่นดิน เบิกจากงบโครงการยุทธศาสตร์มหาวิทยาลัยราชภัฏเพื่อการพัฒนาท้องถิ่น : งบอุดหนุนทั่วไป 480,000 บาท</t>
  </si>
  <si>
    <t>งบแผ่นดิน เบิกจากผลผลิตผู้สำเร็จการศึกษาด้านวิทยาศาสตร์ : งบดำเนินงาน 480,000 บาท</t>
  </si>
  <si>
    <t xml:space="preserve">  -  โครงการบริการวิชาการแก่เยาวชนจังหวัดบุรีรัมย์ในงานวันเด็กแห่งชาติ</t>
  </si>
  <si>
    <t xml:space="preserve">  </t>
  </si>
  <si>
    <t>19711</t>
  </si>
  <si>
    <t>19712</t>
  </si>
  <si>
    <t>19934</t>
  </si>
  <si>
    <t xml:space="preserve"> - ค่าใช้สอยงานปรับปรุงอาคารสถานที่</t>
  </si>
  <si>
    <t xml:space="preserve"> - </t>
  </si>
  <si>
    <t>โครงการยุทธศาสตร์มหาวิทยาลัยราชภัฏเพื่อการพัฒนาท้องถิ่น</t>
  </si>
  <si>
    <t>โครงการยุทธศาสตร์มหาวิทยาลัยราชภัฏเพื่อการพัฒนาท้องถิ่น กองพัฒนานักศึกษา</t>
  </si>
  <si>
    <t>โครงการยุทธศาสตร์มหาวิทยาลัยราชภัฏเพื่อการพัฒนาท้องถิ่น สำนักวิทยบริการและเทคโนโลยีสารสนเทศ</t>
  </si>
  <si>
    <t>โครงการยุทธศาสตร์มหาวิทยาลัยราชภัฏเพื่อการพัฒนาท้องถิ่น สำนักส่งเสริมวิชาการและงานทะเบียน</t>
  </si>
  <si>
    <t>โครงการยุทธศาสตร์มหาวิทยาลัยราชภัฏเพื่อการพัฒนาท้องถิ่น สำนักงานวิเทศสัมพันธ์</t>
  </si>
  <si>
    <t>โครงการยุทธศาสตร์มหาวิทยาลัยราชภัฏเพื่อการพัฒนาท้องถิ่น ฝ่ายวิชาการและบริหาร</t>
  </si>
  <si>
    <t>โครงการยุทธศาสตร์มหาวิทยาลัยราชภัฏเพื่อการพัฒนาท้องถิ่น สถาบันวิจัยและพัฒนา</t>
  </si>
  <si>
    <t>โครงการยุทธศาสตร์มหาวิทยาลัยราชภัฏเพื่อการพัฒนาท้องถิ่น สำนักงานบริการวิชาการ</t>
  </si>
  <si>
    <t>โครงการยุทธศาสตร์มหาวิทยาลัยราชภัฏเพื่อการพัฒนาท้องถิ่น ศูนย์การเรียนรู้หนองขวางตามหลักปรัชญาของเศรษฐกิจพอเพียง</t>
  </si>
  <si>
    <t xml:space="preserve"> โครงการยุทธศาสตร์มหาวิทยาลัยราชภัฏเพื่อการพัฒนาท้องถิ่น</t>
  </si>
  <si>
    <t xml:space="preserve"> โครงการยุทธศาสตร์มหาวิทยาลัยราชภัฏเพื่อการพัฒนาท้องถิ่น ศูนย์บ่มเพาะวิสาหกิจ 
</t>
  </si>
  <si>
    <t>โครงการยุทธศาสตร์มหาวิทยาลัยราชภัฏเพื่อการพัฒนาท้องถิ่น 
ศูนย์บูรณาการการศึกษาเพื่อการพัฒนาอย่างยั่งยืน</t>
  </si>
  <si>
    <t>13 ม.ค. 67</t>
  </si>
  <si>
    <t>สรุปข้อมูลแผนการจัดโครงการปีงบประมาณ 2567 ศูนย์คอมพิวเตอร์และอินเทอร์เน็ต (8 โครงการ)</t>
  </si>
  <si>
    <t>สรุปข้อมูลแผนการจัดโครงการปีงบประมาณ 2567 ศูนย์เทคโนโลยีการศึกษา (4 โครงการ)</t>
  </si>
  <si>
    <t>สรุปข้อมูลแผนการจัดโครงการปีงบประมาณ 2567 สำนักส่งเสริมวิชาการและงานทะเบียน (18 โครงการ)</t>
  </si>
  <si>
    <t>สรุปข้อมูลแผนการจัดโครงการปีงบประมาณ 2567 สำนักงานทะเบียนและประมวลผล (1โครงการ)</t>
  </si>
  <si>
    <t>สรุปข้อมูลแผนการจัดโครงการปีงบประมาณ 2567 สำนักงานวิเทศสัมพันธ์ (5 โครงการ)</t>
  </si>
  <si>
    <t>สรุปข้อมูลแผนการจัดโครงการปีงบประมาณ 2567 ฝ่ายวิชาการและบริหาร (9 โครงการ)</t>
  </si>
  <si>
    <t>สรุปข้อมูลแผนการจัดโครงการปีงบประมาณ 2567 สถาบันวิจัยและพัฒนา (9 โครงการ)</t>
  </si>
  <si>
    <t>สรุปข้อมูลแผนการจัดโครงการปีงบประมาณ 2567 สำนักงานบริการวิชาการ (6 โครงการ)</t>
  </si>
  <si>
    <t>สรุปข้อมูลแผนการจัดโครงการปีงบประมาณ 2567 ศูนย์การเรียนรู้หนองขวางตามหลักปรัชญาของเศรษฐกิจพอเพียง (2 โครงการ)</t>
  </si>
  <si>
    <t>สรุปข้อมูลแผนการจัดโครงการปีงบประมาณ 2567 สำนักศิลปะและวัฒธรรม (22 โครงการ)</t>
  </si>
  <si>
    <t>สรุปข้อมูลแผนการจัดโครงการปีงบประมาณ 2567 สำนักงานสภามหาวิทยาลัย (7 โครงการ)</t>
  </si>
  <si>
    <t>สรุปข้อมูลแผนการจัดโครงการปีงบประมาณ 2567 สำนักงานตรวจสอบภายใน (2 โครงการ)</t>
  </si>
  <si>
    <t>สรุปข้อมูลแผนการจัดโครงการปีงบประมาณ 2567 ศูนย์บ่มเพาะวิสาหกิจ มหาวิทยาลัยราชภัฏบุรีรัมย์ (2 โครงการ)</t>
  </si>
  <si>
    <t>สรุปข้อมูลแผนการจัดโครงการปีงบประมาณ 2567 ศูนย์บูรณาการการศึกษาเพื่อการพัฒนาอย่างยั่งยืน (5โครงการ)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</si>
</sst>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"/>
    <numFmt numFmtId="166" formatCode="_-* #,##0_-;\-* #,##0_-;_-* &quot;-&quot;??_-;_-@"/>
    <numFmt numFmtId="167" formatCode="d\ mmm\ yy"/>
    <numFmt numFmtId="168" formatCode="0.0"/>
    <numFmt numFmtId="169" formatCode="[$-107041E]d\ mmm\ yy;@"/>
  </numFmts>
  <fonts count="4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i/>
      <sz val="12"/>
      <color theme="1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IT๙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2"/>
      <color rgb="FF980000"/>
      <name val="TH SarabunPSK"/>
      <family val="2"/>
    </font>
    <font>
      <sz val="12"/>
      <color theme="3"/>
      <name val="TH SarabunPSK"/>
      <family val="2"/>
    </font>
    <font>
      <sz val="11"/>
      <color rgb="FF000000"/>
      <name val="Calibri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  <font>
      <b/>
      <sz val="36"/>
      <color theme="1"/>
      <name val="TH SarabunPSK"/>
      <family val="2"/>
    </font>
    <font>
      <sz val="28"/>
      <color theme="1"/>
      <name val="TH SarabunPSK"/>
      <family val="2"/>
    </font>
    <font>
      <sz val="26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3"/>
      <color rgb="FFFF0000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  <charset val="22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dashDotDot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164" fontId="4" fillId="4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top"/>
    </xf>
    <xf numFmtId="0" fontId="5" fillId="0" borderId="11" xfId="0" applyFont="1" applyBorder="1"/>
    <xf numFmtId="165" fontId="5" fillId="0" borderId="2" xfId="0" applyNumberFormat="1" applyFont="1" applyBorder="1" applyAlignment="1">
      <alignment vertical="top"/>
    </xf>
    <xf numFmtId="0" fontId="5" fillId="0" borderId="12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/>
    <xf numFmtId="0" fontId="6" fillId="4" borderId="2" xfId="0" applyFont="1" applyFill="1" applyBorder="1"/>
    <xf numFmtId="0" fontId="5" fillId="4" borderId="4" xfId="0" applyFont="1" applyFill="1" applyBorder="1" applyAlignment="1">
      <alignment horizontal="left" vertical="center"/>
    </xf>
    <xf numFmtId="0" fontId="6" fillId="4" borderId="3" xfId="0" applyFont="1" applyFill="1" applyBorder="1"/>
    <xf numFmtId="0" fontId="5" fillId="0" borderId="10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164" fontId="4" fillId="3" borderId="1" xfId="1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vertical="top"/>
    </xf>
    <xf numFmtId="0" fontId="4" fillId="4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6" fillId="6" borderId="2" xfId="0" applyFont="1" applyFill="1" applyBorder="1"/>
    <xf numFmtId="0" fontId="6" fillId="6" borderId="3" xfId="0" applyFont="1" applyFill="1" applyBorder="1"/>
    <xf numFmtId="0" fontId="7" fillId="4" borderId="2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vertical="top"/>
    </xf>
    <xf numFmtId="165" fontId="5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7" borderId="2" xfId="0" applyFont="1" applyFill="1" applyBorder="1"/>
    <xf numFmtId="0" fontId="5" fillId="4" borderId="3" xfId="0" applyFont="1" applyFill="1" applyBorder="1" applyAlignment="1">
      <alignment vertical="center"/>
    </xf>
    <xf numFmtId="0" fontId="6" fillId="4" borderId="10" xfId="0" applyFont="1" applyFill="1" applyBorder="1"/>
    <xf numFmtId="0" fontId="6" fillId="4" borderId="13" xfId="0" applyFont="1" applyFill="1" applyBorder="1"/>
    <xf numFmtId="0" fontId="5" fillId="0" borderId="7" xfId="0" applyFont="1" applyBorder="1"/>
    <xf numFmtId="0" fontId="5" fillId="0" borderId="8" xfId="0" applyFont="1" applyBorder="1"/>
    <xf numFmtId="0" fontId="5" fillId="4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/>
    <xf numFmtId="0" fontId="6" fillId="4" borderId="8" xfId="0" applyFont="1" applyFill="1" applyBorder="1"/>
    <xf numFmtId="0" fontId="4" fillId="4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vertical="top"/>
    </xf>
    <xf numFmtId="0" fontId="5" fillId="4" borderId="6" xfId="0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164" fontId="5" fillId="7" borderId="1" xfId="1" applyNumberFormat="1" applyFont="1" applyFill="1" applyBorder="1" applyAlignment="1">
      <alignment horizontal="center" vertical="top" wrapText="1"/>
    </xf>
    <xf numFmtId="164" fontId="5" fillId="6" borderId="1" xfId="1" applyNumberFormat="1" applyFont="1" applyFill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/>
    </xf>
    <xf numFmtId="164" fontId="5" fillId="4" borderId="1" xfId="1" applyNumberFormat="1" applyFont="1" applyFill="1" applyBorder="1" applyAlignment="1">
      <alignment horizontal="center" vertical="top" wrapText="1"/>
    </xf>
    <xf numFmtId="164" fontId="5" fillId="0" borderId="0" xfId="1" applyNumberFormat="1" applyFont="1" applyBorder="1" applyAlignment="1">
      <alignment horizontal="center" vertical="top"/>
    </xf>
    <xf numFmtId="164" fontId="10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164" fontId="5" fillId="0" borderId="1" xfId="1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center" vertical="top" wrapText="1"/>
    </xf>
    <xf numFmtId="0" fontId="6" fillId="8" borderId="2" xfId="0" applyFont="1" applyFill="1" applyBorder="1"/>
    <xf numFmtId="0" fontId="5" fillId="8" borderId="4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center" vertical="top" wrapText="1"/>
    </xf>
    <xf numFmtId="164" fontId="5" fillId="8" borderId="1" xfId="0" applyNumberFormat="1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vertical="top"/>
    </xf>
    <xf numFmtId="0" fontId="5" fillId="8" borderId="11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top"/>
    </xf>
    <xf numFmtId="0" fontId="5" fillId="4" borderId="14" xfId="0" applyFont="1" applyFill="1" applyBorder="1" applyAlignment="1">
      <alignment vertical="top"/>
    </xf>
    <xf numFmtId="165" fontId="5" fillId="4" borderId="2" xfId="0" applyNumberFormat="1" applyFont="1" applyFill="1" applyBorder="1" applyAlignment="1">
      <alignment vertical="top"/>
    </xf>
    <xf numFmtId="0" fontId="5" fillId="4" borderId="4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0" xfId="0" applyFont="1" applyFill="1"/>
    <xf numFmtId="0" fontId="5" fillId="4" borderId="0" xfId="0" applyFont="1" applyFill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164" fontId="5" fillId="4" borderId="1" xfId="1" applyNumberFormat="1" applyFont="1" applyFill="1" applyBorder="1" applyAlignment="1">
      <alignment horizontal="center" vertical="top"/>
    </xf>
    <xf numFmtId="0" fontId="5" fillId="4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/>
    </xf>
    <xf numFmtId="0" fontId="5" fillId="4" borderId="11" xfId="0" applyFont="1" applyFill="1" applyBorder="1"/>
    <xf numFmtId="0" fontId="5" fillId="4" borderId="7" xfId="0" applyFont="1" applyFill="1" applyBorder="1"/>
    <xf numFmtId="0" fontId="5" fillId="0" borderId="3" xfId="0" applyFont="1" applyBorder="1"/>
    <xf numFmtId="0" fontId="5" fillId="0" borderId="2" xfId="0" applyFont="1" applyBorder="1"/>
    <xf numFmtId="165" fontId="5" fillId="0" borderId="8" xfId="0" applyNumberFormat="1" applyFont="1" applyBorder="1" applyAlignment="1">
      <alignment vertical="top"/>
    </xf>
    <xf numFmtId="164" fontId="4" fillId="4" borderId="1" xfId="1" applyNumberFormat="1" applyFont="1" applyFill="1" applyBorder="1" applyAlignment="1">
      <alignment horizontal="center" vertical="top" wrapText="1"/>
    </xf>
    <xf numFmtId="0" fontId="5" fillId="8" borderId="2" xfId="0" applyFont="1" applyFill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5" fillId="8" borderId="3" xfId="0" applyNumberFormat="1" applyFont="1" applyFill="1" applyBorder="1" applyAlignment="1">
      <alignment vertical="top"/>
    </xf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top" wrapText="1"/>
    </xf>
    <xf numFmtId="165" fontId="5" fillId="0" borderId="0" xfId="0" applyNumberFormat="1" applyFont="1" applyAlignment="1">
      <alignment vertical="top"/>
    </xf>
    <xf numFmtId="164" fontId="5" fillId="0" borderId="5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5" fillId="0" borderId="13" xfId="0" applyFont="1" applyBorder="1"/>
    <xf numFmtId="0" fontId="5" fillId="0" borderId="13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vertical="top"/>
    </xf>
    <xf numFmtId="164" fontId="5" fillId="0" borderId="1" xfId="3" applyNumberFormat="1" applyFont="1" applyFill="1" applyBorder="1" applyAlignment="1">
      <alignment horizontal="center" vertical="top"/>
    </xf>
    <xf numFmtId="165" fontId="5" fillId="0" borderId="7" xfId="0" applyNumberFormat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 wrapText="1"/>
    </xf>
    <xf numFmtId="164" fontId="5" fillId="6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4" fontId="5" fillId="0" borderId="6" xfId="1" applyNumberFormat="1" applyFont="1" applyBorder="1" applyAlignment="1">
      <alignment horizontal="center" vertical="top"/>
    </xf>
    <xf numFmtId="15" fontId="5" fillId="0" borderId="3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3" fontId="12" fillId="0" borderId="1" xfId="1" applyNumberFormat="1" applyFont="1" applyBorder="1" applyAlignment="1">
      <alignment horizontal="right" vertical="top"/>
    </xf>
    <xf numFmtId="164" fontId="12" fillId="0" borderId="1" xfId="1" applyNumberFormat="1" applyFont="1" applyBorder="1" applyAlignment="1">
      <alignment horizontal="center" vertical="top"/>
    </xf>
    <xf numFmtId="164" fontId="5" fillId="0" borderId="4" xfId="1" applyNumberFormat="1" applyFont="1" applyFill="1" applyBorder="1" applyAlignment="1">
      <alignment horizontal="center" vertical="top" wrapText="1"/>
    </xf>
    <xf numFmtId="0" fontId="6" fillId="0" borderId="1" xfId="0" applyFont="1" applyBorder="1"/>
    <xf numFmtId="0" fontId="12" fillId="0" borderId="1" xfId="0" applyFont="1" applyBorder="1" applyAlignment="1">
      <alignment horizontal="right" vertical="top" wrapText="1"/>
    </xf>
    <xf numFmtId="164" fontId="5" fillId="0" borderId="1" xfId="1" applyNumberFormat="1" applyFont="1" applyFill="1" applyBorder="1" applyAlignment="1">
      <alignment horizontal="center" vertical="top"/>
    </xf>
    <xf numFmtId="3" fontId="12" fillId="0" borderId="1" xfId="1" applyNumberFormat="1" applyFont="1" applyFill="1" applyBorder="1" applyAlignment="1">
      <alignment horizontal="right" vertical="top"/>
    </xf>
    <xf numFmtId="164" fontId="12" fillId="0" borderId="1" xfId="1" applyNumberFormat="1" applyFont="1" applyFill="1" applyBorder="1" applyAlignment="1">
      <alignment horizontal="center" vertical="top"/>
    </xf>
    <xf numFmtId="15" fontId="5" fillId="0" borderId="2" xfId="0" quotePrefix="1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vertical="top" wrapText="1"/>
    </xf>
    <xf numFmtId="165" fontId="5" fillId="0" borderId="13" xfId="0" applyNumberFormat="1" applyFont="1" applyBorder="1" applyAlignment="1">
      <alignment vertical="top"/>
    </xf>
    <xf numFmtId="0" fontId="5" fillId="0" borderId="14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5" fontId="5" fillId="0" borderId="1" xfId="0" applyNumberFormat="1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164" fontId="5" fillId="0" borderId="15" xfId="1" applyNumberFormat="1" applyFont="1" applyBorder="1" applyAlignment="1">
      <alignment horizontal="center" vertical="top" wrapText="1"/>
    </xf>
    <xf numFmtId="0" fontId="5" fillId="9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vertical="top"/>
    </xf>
    <xf numFmtId="49" fontId="5" fillId="0" borderId="3" xfId="0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right" vertical="top" wrapText="1"/>
    </xf>
    <xf numFmtId="164" fontId="5" fillId="0" borderId="1" xfId="1" applyNumberFormat="1" applyFont="1" applyFill="1" applyBorder="1" applyAlignment="1">
      <alignment horizontal="right" vertical="top" wrapText="1"/>
    </xf>
    <xf numFmtId="0" fontId="5" fillId="4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164" fontId="5" fillId="0" borderId="6" xfId="1" applyNumberFormat="1" applyFont="1" applyBorder="1" applyAlignment="1">
      <alignment horizontal="center" vertical="top" wrapText="1"/>
    </xf>
    <xf numFmtId="164" fontId="5" fillId="0" borderId="6" xfId="1" applyNumberFormat="1" applyFont="1" applyBorder="1" applyAlignment="1">
      <alignment vertical="top" wrapText="1"/>
    </xf>
    <xf numFmtId="164" fontId="5" fillId="0" borderId="16" xfId="1" applyNumberFormat="1" applyFont="1" applyFill="1" applyBorder="1" applyAlignment="1">
      <alignment horizontal="center" vertical="top" wrapText="1"/>
    </xf>
    <xf numFmtId="164" fontId="5" fillId="0" borderId="16" xfId="1" applyNumberFormat="1" applyFont="1" applyBorder="1" applyAlignment="1">
      <alignment vertical="top" wrapText="1"/>
    </xf>
    <xf numFmtId="164" fontId="5" fillId="0" borderId="16" xfId="1" applyNumberFormat="1" applyFont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164" fontId="5" fillId="4" borderId="4" xfId="1" applyNumberFormat="1" applyFont="1" applyFill="1" applyBorder="1" applyAlignment="1">
      <alignment horizontal="center" vertical="top" wrapText="1"/>
    </xf>
    <xf numFmtId="17" fontId="5" fillId="0" borderId="1" xfId="0" applyNumberFormat="1" applyFont="1" applyBorder="1" applyAlignment="1">
      <alignment horizontal="center" vertical="top" wrapText="1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3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5" fillId="0" borderId="0" xfId="0" applyFont="1" applyAlignment="1">
      <alignment wrapText="1"/>
    </xf>
    <xf numFmtId="15" fontId="12" fillId="0" borderId="2" xfId="0" applyNumberFormat="1" applyFont="1" applyBorder="1" applyAlignment="1">
      <alignment horizontal="center" vertical="top" wrapText="1"/>
    </xf>
    <xf numFmtId="3" fontId="5" fillId="0" borderId="0" xfId="0" applyNumberFormat="1" applyFont="1" applyAlignment="1">
      <alignment wrapText="1"/>
    </xf>
    <xf numFmtId="0" fontId="12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15" fontId="5" fillId="0" borderId="4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6" borderId="2" xfId="0" applyFont="1" applyFill="1" applyBorder="1"/>
    <xf numFmtId="0" fontId="5" fillId="6" borderId="3" xfId="0" applyFont="1" applyFill="1" applyBorder="1"/>
    <xf numFmtId="0" fontId="5" fillId="4" borderId="10" xfId="0" applyFont="1" applyFill="1" applyBorder="1"/>
    <xf numFmtId="0" fontId="5" fillId="4" borderId="13" xfId="0" applyFont="1" applyFill="1" applyBorder="1"/>
    <xf numFmtId="0" fontId="5" fillId="4" borderId="3" xfId="0" applyFont="1" applyFill="1" applyBorder="1"/>
    <xf numFmtId="0" fontId="5" fillId="4" borderId="1" xfId="0" applyFont="1" applyFill="1" applyBorder="1"/>
    <xf numFmtId="49" fontId="5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5" fillId="4" borderId="4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165" fontId="12" fillId="0" borderId="2" xfId="0" applyNumberFormat="1" applyFont="1" applyBorder="1" applyAlignment="1">
      <alignment vertical="top"/>
    </xf>
    <xf numFmtId="0" fontId="16" fillId="0" borderId="0" xfId="0" applyFont="1"/>
    <xf numFmtId="0" fontId="12" fillId="0" borderId="11" xfId="0" applyFont="1" applyBorder="1"/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7" xfId="0" applyFont="1" applyBorder="1"/>
    <xf numFmtId="0" fontId="12" fillId="0" borderId="8" xfId="0" applyFont="1" applyBorder="1"/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164" fontId="12" fillId="0" borderId="1" xfId="1" applyNumberFormat="1" applyFont="1" applyFill="1" applyBorder="1" applyAlignment="1">
      <alignment horizontal="center" vertical="top" wrapText="1"/>
    </xf>
    <xf numFmtId="164" fontId="5" fillId="0" borderId="0" xfId="1" applyNumberFormat="1" applyFont="1" applyAlignment="1">
      <alignment horizontal="center" vertical="top"/>
    </xf>
    <xf numFmtId="0" fontId="5" fillId="0" borderId="10" xfId="0" applyFont="1" applyBorder="1"/>
    <xf numFmtId="164" fontId="12" fillId="0" borderId="4" xfId="1" applyNumberFormat="1" applyFont="1" applyFill="1" applyBorder="1" applyAlignment="1">
      <alignment horizontal="center" vertical="top" wrapText="1"/>
    </xf>
    <xf numFmtId="164" fontId="16" fillId="0" borderId="1" xfId="1" applyNumberFormat="1" applyFont="1" applyFill="1" applyBorder="1" applyAlignment="1">
      <alignment horizontal="center" vertical="top"/>
    </xf>
    <xf numFmtId="164" fontId="18" fillId="0" borderId="1" xfId="1" applyNumberFormat="1" applyFont="1" applyFill="1" applyBorder="1" applyAlignment="1">
      <alignment horizontal="center" vertical="top"/>
    </xf>
    <xf numFmtId="164" fontId="12" fillId="0" borderId="5" xfId="1" applyNumberFormat="1" applyFont="1" applyFill="1" applyBorder="1" applyAlignment="1">
      <alignment horizontal="center" vertical="top"/>
    </xf>
    <xf numFmtId="164" fontId="17" fillId="0" borderId="1" xfId="1" applyNumberFormat="1" applyFont="1" applyFill="1" applyBorder="1" applyAlignment="1">
      <alignment horizontal="center" vertical="top" wrapText="1"/>
    </xf>
    <xf numFmtId="49" fontId="12" fillId="0" borderId="1" xfId="1" applyNumberFormat="1" applyFont="1" applyFill="1" applyBorder="1" applyAlignment="1">
      <alignment horizontal="center" vertical="top"/>
    </xf>
    <xf numFmtId="0" fontId="12" fillId="0" borderId="10" xfId="0" applyFont="1" applyBorder="1" applyAlignment="1">
      <alignment vertical="top"/>
    </xf>
    <xf numFmtId="0" fontId="12" fillId="0" borderId="13" xfId="0" applyFont="1" applyBorder="1" applyAlignment="1">
      <alignment vertical="top"/>
    </xf>
    <xf numFmtId="0" fontId="12" fillId="0" borderId="14" xfId="0" applyFont="1" applyBorder="1" applyAlignment="1">
      <alignment vertical="top"/>
    </xf>
    <xf numFmtId="164" fontId="12" fillId="0" borderId="2" xfId="1" applyNumberFormat="1" applyFont="1" applyFill="1" applyBorder="1" applyAlignment="1">
      <alignment horizontal="center" vertical="top" wrapText="1"/>
    </xf>
    <xf numFmtId="49" fontId="12" fillId="0" borderId="1" xfId="1" applyNumberFormat="1" applyFont="1" applyFill="1" applyBorder="1" applyAlignment="1">
      <alignment horizontal="center" vertical="top" wrapText="1"/>
    </xf>
    <xf numFmtId="165" fontId="5" fillId="0" borderId="1" xfId="0" applyNumberFormat="1" applyFont="1" applyBorder="1" applyAlignment="1">
      <alignment vertical="top"/>
    </xf>
    <xf numFmtId="0" fontId="12" fillId="0" borderId="12" xfId="0" applyFont="1" applyBorder="1"/>
    <xf numFmtId="0" fontId="12" fillId="0" borderId="9" xfId="0" applyFont="1" applyBorder="1"/>
    <xf numFmtId="164" fontId="12" fillId="0" borderId="9" xfId="1" applyNumberFormat="1" applyFont="1" applyFill="1" applyBorder="1" applyAlignment="1">
      <alignment horizontal="center" vertical="top" wrapText="1"/>
    </xf>
    <xf numFmtId="49" fontId="12" fillId="0" borderId="6" xfId="1" applyNumberFormat="1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vertical="top"/>
    </xf>
    <xf numFmtId="0" fontId="9" fillId="0" borderId="0" xfId="0" applyFont="1"/>
    <xf numFmtId="0" fontId="5" fillId="10" borderId="15" xfId="0" applyFont="1" applyFill="1" applyBorder="1" applyAlignment="1">
      <alignment vertical="top" wrapText="1"/>
    </xf>
    <xf numFmtId="165" fontId="5" fillId="10" borderId="15" xfId="0" applyNumberFormat="1" applyFont="1" applyFill="1" applyBorder="1" applyAlignment="1">
      <alignment horizontal="right" vertical="top"/>
    </xf>
    <xf numFmtId="0" fontId="5" fillId="10" borderId="21" xfId="0" applyFont="1" applyFill="1" applyBorder="1" applyAlignment="1">
      <alignment vertical="top"/>
    </xf>
    <xf numFmtId="0" fontId="5" fillId="10" borderId="20" xfId="0" applyFont="1" applyFill="1" applyBorder="1" applyAlignment="1">
      <alignment vertical="top"/>
    </xf>
    <xf numFmtId="0" fontId="5" fillId="10" borderId="0" xfId="0" applyFont="1" applyFill="1" applyAlignment="1">
      <alignment vertical="top"/>
    </xf>
    <xf numFmtId="0" fontId="5" fillId="10" borderId="0" xfId="0" applyFont="1" applyFill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 vertical="top" wrapText="1"/>
    </xf>
    <xf numFmtId="0" fontId="5" fillId="10" borderId="24" xfId="0" applyFont="1" applyFill="1" applyBorder="1" applyAlignment="1">
      <alignment vertical="top" wrapText="1"/>
    </xf>
    <xf numFmtId="0" fontId="5" fillId="10" borderId="0" xfId="0" applyFont="1" applyFill="1"/>
    <xf numFmtId="0" fontId="5" fillId="10" borderId="23" xfId="0" applyFont="1" applyFill="1" applyBorder="1"/>
    <xf numFmtId="0" fontId="5" fillId="10" borderId="24" xfId="0" applyFont="1" applyFill="1" applyBorder="1" applyAlignment="1">
      <alignment vertical="top"/>
    </xf>
    <xf numFmtId="0" fontId="5" fillId="10" borderId="23" xfId="0" applyFont="1" applyFill="1" applyBorder="1" applyAlignment="1">
      <alignment vertical="top"/>
    </xf>
    <xf numFmtId="0" fontId="5" fillId="10" borderId="22" xfId="0" applyFont="1" applyFill="1" applyBorder="1" applyAlignment="1">
      <alignment vertical="top"/>
    </xf>
    <xf numFmtId="15" fontId="5" fillId="10" borderId="15" xfId="0" applyNumberFormat="1" applyFont="1" applyFill="1" applyBorder="1" applyAlignment="1">
      <alignment horizontal="center" vertical="top" wrapText="1"/>
    </xf>
    <xf numFmtId="14" fontId="5" fillId="10" borderId="15" xfId="0" applyNumberFormat="1" applyFont="1" applyFill="1" applyBorder="1" applyAlignment="1">
      <alignment horizontal="center" vertical="top" wrapText="1"/>
    </xf>
    <xf numFmtId="17" fontId="5" fillId="10" borderId="15" xfId="0" applyNumberFormat="1" applyFont="1" applyFill="1" applyBorder="1" applyAlignment="1">
      <alignment horizontal="center" vertical="top" wrapText="1"/>
    </xf>
    <xf numFmtId="49" fontId="5" fillId="10" borderId="15" xfId="0" applyNumberFormat="1" applyFont="1" applyFill="1" applyBorder="1" applyAlignment="1">
      <alignment horizontal="center" vertical="top" wrapText="1"/>
    </xf>
    <xf numFmtId="0" fontId="5" fillId="10" borderId="17" xfId="0" applyFont="1" applyFill="1" applyBorder="1" applyAlignment="1">
      <alignment horizontal="center" vertical="top" wrapText="1"/>
    </xf>
    <xf numFmtId="0" fontId="5" fillId="10" borderId="19" xfId="0" applyFont="1" applyFill="1" applyBorder="1" applyAlignment="1">
      <alignment vertical="top" wrapText="1"/>
    </xf>
    <xf numFmtId="0" fontId="5" fillId="10" borderId="25" xfId="0" applyFont="1" applyFill="1" applyBorder="1"/>
    <xf numFmtId="0" fontId="5" fillId="10" borderId="26" xfId="0" applyFont="1" applyFill="1" applyBorder="1"/>
    <xf numFmtId="0" fontId="5" fillId="10" borderId="26" xfId="0" applyFont="1" applyFill="1" applyBorder="1" applyAlignment="1">
      <alignment vertical="top" wrapText="1"/>
    </xf>
    <xf numFmtId="0" fontId="5" fillId="10" borderId="27" xfId="0" applyFont="1" applyFill="1" applyBorder="1" applyAlignment="1">
      <alignment vertical="top" wrapText="1"/>
    </xf>
    <xf numFmtId="0" fontId="5" fillId="10" borderId="25" xfId="0" applyFont="1" applyFill="1" applyBorder="1" applyAlignment="1">
      <alignment vertical="top"/>
    </xf>
    <xf numFmtId="0" fontId="5" fillId="10" borderId="26" xfId="0" applyFont="1" applyFill="1" applyBorder="1" applyAlignment="1">
      <alignment vertical="top"/>
    </xf>
    <xf numFmtId="17" fontId="5" fillId="10" borderId="17" xfId="0" applyNumberFormat="1" applyFont="1" applyFill="1" applyBorder="1" applyAlignment="1">
      <alignment horizontal="center" vertical="top" wrapText="1"/>
    </xf>
    <xf numFmtId="165" fontId="5" fillId="10" borderId="17" xfId="0" applyNumberFormat="1" applyFont="1" applyFill="1" applyBorder="1" applyAlignment="1">
      <alignment vertical="top"/>
    </xf>
    <xf numFmtId="49" fontId="5" fillId="10" borderId="17" xfId="0" applyNumberFormat="1" applyFont="1" applyFill="1" applyBorder="1" applyAlignment="1">
      <alignment horizontal="center" vertical="top" wrapText="1"/>
    </xf>
    <xf numFmtId="0" fontId="20" fillId="10" borderId="22" xfId="0" applyFont="1" applyFill="1" applyBorder="1" applyAlignment="1">
      <alignment vertical="top"/>
    </xf>
    <xf numFmtId="16" fontId="5" fillId="10" borderId="15" xfId="0" applyNumberFormat="1" applyFont="1" applyFill="1" applyBorder="1" applyAlignment="1">
      <alignment horizontal="center" vertical="top" wrapText="1"/>
    </xf>
    <xf numFmtId="0" fontId="9" fillId="10" borderId="15" xfId="0" applyFont="1" applyFill="1" applyBorder="1" applyAlignment="1">
      <alignment horizontal="center" vertical="top"/>
    </xf>
    <xf numFmtId="0" fontId="5" fillId="10" borderId="15" xfId="0" applyFont="1" applyFill="1" applyBorder="1" applyAlignment="1">
      <alignment horizontal="center" vertical="top"/>
    </xf>
    <xf numFmtId="0" fontId="5" fillId="10" borderId="19" xfId="0" applyFont="1" applyFill="1" applyBorder="1" applyAlignment="1">
      <alignment horizontal="center" vertical="top" wrapText="1"/>
    </xf>
    <xf numFmtId="0" fontId="5" fillId="10" borderId="18" xfId="0" applyFont="1" applyFill="1" applyBorder="1" applyAlignment="1">
      <alignment horizontal="center" vertical="top" wrapText="1"/>
    </xf>
    <xf numFmtId="0" fontId="9" fillId="10" borderId="0" xfId="0" applyFont="1" applyFill="1" applyAlignment="1">
      <alignment horizontal="center" vertical="top"/>
    </xf>
    <xf numFmtId="167" fontId="5" fillId="10" borderId="15" xfId="0" applyNumberFormat="1" applyFont="1" applyFill="1" applyBorder="1" applyAlignment="1">
      <alignment horizontal="center" vertical="top" wrapText="1"/>
    </xf>
    <xf numFmtId="0" fontId="14" fillId="10" borderId="0" xfId="0" applyFont="1" applyFill="1" applyAlignment="1">
      <alignment horizontal="center" vertical="top" wrapText="1"/>
    </xf>
    <xf numFmtId="0" fontId="5" fillId="10" borderId="29" xfId="0" applyFont="1" applyFill="1" applyBorder="1"/>
    <xf numFmtId="0" fontId="5" fillId="10" borderId="8" xfId="0" applyFont="1" applyFill="1" applyBorder="1"/>
    <xf numFmtId="0" fontId="5" fillId="10" borderId="8" xfId="0" applyFont="1" applyFill="1" applyBorder="1" applyAlignment="1">
      <alignment vertical="top" wrapText="1"/>
    </xf>
    <xf numFmtId="0" fontId="5" fillId="10" borderId="30" xfId="0" applyFont="1" applyFill="1" applyBorder="1" applyAlignment="1">
      <alignment vertical="top" wrapText="1"/>
    </xf>
    <xf numFmtId="164" fontId="4" fillId="0" borderId="0" xfId="1" applyNumberFormat="1" applyFont="1" applyBorder="1" applyAlignment="1">
      <alignment horizontal="center" vertical="top"/>
    </xf>
    <xf numFmtId="164" fontId="9" fillId="10" borderId="15" xfId="1" applyNumberFormat="1" applyFont="1" applyFill="1" applyBorder="1" applyAlignment="1">
      <alignment horizontal="center" vertical="top"/>
    </xf>
    <xf numFmtId="164" fontId="5" fillId="10" borderId="15" xfId="1" applyNumberFormat="1" applyFont="1" applyFill="1" applyBorder="1" applyAlignment="1">
      <alignment horizontal="center" vertical="top" wrapText="1"/>
    </xf>
    <xf numFmtId="164" fontId="5" fillId="10" borderId="15" xfId="1" applyNumberFormat="1" applyFont="1" applyFill="1" applyBorder="1" applyAlignment="1">
      <alignment horizontal="center" vertical="top"/>
    </xf>
    <xf numFmtId="164" fontId="5" fillId="10" borderId="0" xfId="1" applyNumberFormat="1" applyFont="1" applyFill="1" applyAlignment="1">
      <alignment horizontal="center" vertical="top" wrapText="1"/>
    </xf>
    <xf numFmtId="164" fontId="5" fillId="10" borderId="19" xfId="1" applyNumberFormat="1" applyFont="1" applyFill="1" applyBorder="1" applyAlignment="1">
      <alignment horizontal="center" vertical="top" wrapText="1"/>
    </xf>
    <xf numFmtId="0" fontId="5" fillId="0" borderId="20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165" fontId="5" fillId="0" borderId="15" xfId="0" applyNumberFormat="1" applyFont="1" applyBorder="1" applyAlignment="1">
      <alignment horizontal="right" vertical="top"/>
    </xf>
    <xf numFmtId="0" fontId="5" fillId="0" borderId="15" xfId="0" applyFont="1" applyBorder="1" applyAlignment="1">
      <alignment vertical="top" wrapText="1"/>
    </xf>
    <xf numFmtId="164" fontId="9" fillId="0" borderId="15" xfId="1" applyNumberFormat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3" xfId="0" applyFont="1" applyBorder="1"/>
    <xf numFmtId="0" fontId="5" fillId="0" borderId="24" xfId="0" applyFont="1" applyBorder="1" applyAlignment="1">
      <alignment vertical="top" wrapText="1"/>
    </xf>
    <xf numFmtId="0" fontId="6" fillId="0" borderId="25" xfId="0" applyFont="1" applyBorder="1"/>
    <xf numFmtId="0" fontId="6" fillId="0" borderId="26" xfId="0" applyFont="1" applyBorder="1"/>
    <xf numFmtId="0" fontId="5" fillId="0" borderId="26" xfId="0" applyFont="1" applyBorder="1" applyAlignment="1">
      <alignment horizontal="left" vertical="top" wrapText="1"/>
    </xf>
    <xf numFmtId="164" fontId="7" fillId="0" borderId="15" xfId="1" applyNumberFormat="1" applyFont="1" applyFill="1" applyBorder="1" applyAlignment="1">
      <alignment horizontal="center" vertical="top" wrapText="1"/>
    </xf>
    <xf numFmtId="164" fontId="5" fillId="0" borderId="15" xfId="1" applyNumberFormat="1" applyFont="1" applyFill="1" applyBorder="1" applyAlignment="1">
      <alignment horizontal="center" vertical="top"/>
    </xf>
    <xf numFmtId="164" fontId="7" fillId="0" borderId="15" xfId="1" applyNumberFormat="1" applyFont="1" applyFill="1" applyBorder="1" applyAlignment="1">
      <alignment horizontal="center" vertical="top"/>
    </xf>
    <xf numFmtId="164" fontId="5" fillId="10" borderId="19" xfId="1" applyNumberFormat="1" applyFont="1" applyFill="1" applyBorder="1" applyAlignment="1">
      <alignment horizontal="center" vertical="top"/>
    </xf>
    <xf numFmtId="0" fontId="5" fillId="10" borderId="31" xfId="0" applyFont="1" applyFill="1" applyBorder="1" applyAlignment="1">
      <alignment horizontal="center" vertical="top" wrapText="1"/>
    </xf>
    <xf numFmtId="0" fontId="5" fillId="10" borderId="28" xfId="0" applyFont="1" applyFill="1" applyBorder="1" applyAlignment="1">
      <alignment horizontal="center" vertical="top" wrapText="1"/>
    </xf>
    <xf numFmtId="17" fontId="5" fillId="10" borderId="1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Alignment="1">
      <alignment vertical="center"/>
    </xf>
    <xf numFmtId="165" fontId="5" fillId="10" borderId="17" xfId="0" applyNumberFormat="1" applyFont="1" applyFill="1" applyBorder="1" applyAlignment="1">
      <alignment horizontal="right" vertical="top"/>
    </xf>
    <xf numFmtId="0" fontId="5" fillId="10" borderId="32" xfId="0" applyFont="1" applyFill="1" applyBorder="1" applyAlignment="1">
      <alignment vertical="top" wrapText="1"/>
    </xf>
    <xf numFmtId="165" fontId="5" fillId="10" borderId="33" xfId="0" applyNumberFormat="1" applyFont="1" applyFill="1" applyBorder="1" applyAlignment="1">
      <alignment horizontal="right" vertical="top"/>
    </xf>
    <xf numFmtId="165" fontId="5" fillId="0" borderId="34" xfId="0" applyNumberFormat="1" applyFont="1" applyBorder="1" applyAlignment="1">
      <alignment horizontal="right" vertical="top"/>
    </xf>
    <xf numFmtId="165" fontId="5" fillId="10" borderId="35" xfId="0" applyNumberFormat="1" applyFont="1" applyFill="1" applyBorder="1" applyAlignment="1">
      <alignment horizontal="right" vertical="top"/>
    </xf>
    <xf numFmtId="0" fontId="5" fillId="10" borderId="13" xfId="0" applyFont="1" applyFill="1" applyBorder="1" applyAlignment="1">
      <alignment vertical="top"/>
    </xf>
    <xf numFmtId="0" fontId="5" fillId="10" borderId="36" xfId="0" applyFont="1" applyFill="1" applyBorder="1" applyAlignment="1">
      <alignment vertical="top"/>
    </xf>
    <xf numFmtId="0" fontId="5" fillId="10" borderId="29" xfId="0" applyFont="1" applyFill="1" applyBorder="1" applyAlignment="1">
      <alignment vertical="top"/>
    </xf>
    <xf numFmtId="0" fontId="5" fillId="10" borderId="37" xfId="0" applyFont="1" applyFill="1" applyBorder="1" applyAlignment="1">
      <alignment vertical="top"/>
    </xf>
    <xf numFmtId="0" fontId="6" fillId="0" borderId="20" xfId="0" applyFont="1" applyBorder="1"/>
    <xf numFmtId="0" fontId="6" fillId="0" borderId="21" xfId="0" applyFont="1" applyBorder="1"/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6" fillId="0" borderId="23" xfId="0" applyFont="1" applyBorder="1"/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37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10" borderId="38" xfId="0" applyFont="1" applyFill="1" applyBorder="1" applyAlignment="1">
      <alignment vertical="top" wrapText="1"/>
    </xf>
    <xf numFmtId="0" fontId="5" fillId="10" borderId="13" xfId="0" applyFont="1" applyFill="1" applyBorder="1"/>
    <xf numFmtId="0" fontId="5" fillId="10" borderId="13" xfId="0" applyFont="1" applyFill="1" applyBorder="1" applyAlignment="1">
      <alignment vertical="top" wrapText="1"/>
    </xf>
    <xf numFmtId="0" fontId="5" fillId="10" borderId="36" xfId="0" applyFont="1" applyFill="1" applyBorder="1" applyAlignment="1">
      <alignment vertical="top" wrapText="1"/>
    </xf>
    <xf numFmtId="0" fontId="5" fillId="10" borderId="8" xfId="0" applyFont="1" applyFill="1" applyBorder="1" applyAlignment="1">
      <alignment vertical="top"/>
    </xf>
    <xf numFmtId="0" fontId="5" fillId="10" borderId="37" xfId="0" applyFont="1" applyFill="1" applyBorder="1"/>
    <xf numFmtId="165" fontId="5" fillId="10" borderId="34" xfId="0" applyNumberFormat="1" applyFont="1" applyFill="1" applyBorder="1" applyAlignment="1">
      <alignment horizontal="right" vertical="top"/>
    </xf>
    <xf numFmtId="0" fontId="5" fillId="10" borderId="21" xfId="0" applyFont="1" applyFill="1" applyBorder="1" applyAlignment="1">
      <alignment vertical="top" wrapText="1"/>
    </xf>
    <xf numFmtId="0" fontId="5" fillId="10" borderId="22" xfId="0" applyFont="1" applyFill="1" applyBorder="1" applyAlignment="1">
      <alignment vertical="top" wrapText="1"/>
    </xf>
    <xf numFmtId="0" fontId="12" fillId="10" borderId="19" xfId="0" applyFont="1" applyFill="1" applyBorder="1" applyAlignment="1">
      <alignment vertical="top" wrapText="1"/>
    </xf>
    <xf numFmtId="0" fontId="5" fillId="10" borderId="19" xfId="0" applyFont="1" applyFill="1" applyBorder="1" applyAlignment="1">
      <alignment horizontal="left" vertical="center" wrapText="1"/>
    </xf>
    <xf numFmtId="165" fontId="9" fillId="10" borderId="17" xfId="0" applyNumberFormat="1" applyFont="1" applyFill="1" applyBorder="1" applyAlignment="1">
      <alignment vertical="top"/>
    </xf>
    <xf numFmtId="165" fontId="9" fillId="10" borderId="18" xfId="0" applyNumberFormat="1" applyFont="1" applyFill="1" applyBorder="1" applyAlignment="1">
      <alignment vertical="top"/>
    </xf>
    <xf numFmtId="0" fontId="6" fillId="0" borderId="12" xfId="0" applyFont="1" applyBorder="1" applyAlignment="1">
      <alignment vertical="top"/>
    </xf>
    <xf numFmtId="0" fontId="5" fillId="10" borderId="12" xfId="0" applyFont="1" applyFill="1" applyBorder="1" applyAlignment="1">
      <alignment vertical="top" wrapText="1"/>
    </xf>
    <xf numFmtId="165" fontId="5" fillId="0" borderId="35" xfId="0" applyNumberFormat="1" applyFont="1" applyBorder="1" applyAlignment="1">
      <alignment horizontal="right" vertical="top"/>
    </xf>
    <xf numFmtId="165" fontId="5" fillId="0" borderId="33" xfId="0" applyNumberFormat="1" applyFont="1" applyBorder="1" applyAlignment="1">
      <alignment horizontal="right" vertical="top"/>
    </xf>
    <xf numFmtId="165" fontId="5" fillId="10" borderId="39" xfId="0" applyNumberFormat="1" applyFont="1" applyFill="1" applyBorder="1" applyAlignment="1">
      <alignment horizontal="right" vertical="top"/>
    </xf>
    <xf numFmtId="0" fontId="5" fillId="0" borderId="12" xfId="0" applyFont="1" applyBorder="1"/>
    <xf numFmtId="0" fontId="5" fillId="4" borderId="40" xfId="0" applyFont="1" applyFill="1" applyBorder="1" applyAlignment="1">
      <alignment horizontal="center" vertical="top" wrapText="1"/>
    </xf>
    <xf numFmtId="164" fontId="6" fillId="0" borderId="0" xfId="0" applyNumberFormat="1" applyFont="1"/>
    <xf numFmtId="164" fontId="5" fillId="8" borderId="1" xfId="1" applyNumberFormat="1" applyFont="1" applyFill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Alignment="1">
      <alignment vertical="center"/>
    </xf>
    <xf numFmtId="17" fontId="5" fillId="0" borderId="16" xfId="0" applyNumberFormat="1" applyFont="1" applyBorder="1" applyAlignment="1">
      <alignment horizontal="center" vertical="top" wrapText="1"/>
    </xf>
    <xf numFmtId="0" fontId="19" fillId="0" borderId="0" xfId="0" applyFont="1"/>
    <xf numFmtId="164" fontId="21" fillId="0" borderId="1" xfId="1" applyNumberFormat="1" applyFont="1" applyBorder="1" applyAlignment="1">
      <alignment horizontal="center" vertical="top" wrapText="1"/>
    </xf>
    <xf numFmtId="17" fontId="5" fillId="0" borderId="6" xfId="0" applyNumberFormat="1" applyFont="1" applyBorder="1" applyAlignment="1">
      <alignment horizontal="center" vertical="top" wrapText="1"/>
    </xf>
    <xf numFmtId="164" fontId="5" fillId="0" borderId="6" xfId="1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/>
    </xf>
    <xf numFmtId="0" fontId="5" fillId="0" borderId="1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15" fontId="5" fillId="0" borderId="1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top"/>
    </xf>
    <xf numFmtId="0" fontId="4" fillId="4" borderId="3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top"/>
    </xf>
    <xf numFmtId="0" fontId="12" fillId="0" borderId="3" xfId="0" applyFont="1" applyBorder="1" applyAlignment="1">
      <alignment horizontal="center" vertical="top" wrapText="1"/>
    </xf>
    <xf numFmtId="15" fontId="12" fillId="0" borderId="3" xfId="0" applyNumberFormat="1" applyFont="1" applyBorder="1" applyAlignment="1">
      <alignment horizontal="center" vertical="top" wrapText="1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11" borderId="0" xfId="0" applyNumberFormat="1" applyFont="1" applyFill="1" applyAlignment="1">
      <alignment vertical="center"/>
    </xf>
    <xf numFmtId="0" fontId="23" fillId="0" borderId="0" xfId="0" applyFont="1"/>
    <xf numFmtId="0" fontId="24" fillId="0" borderId="0" xfId="0" applyFont="1"/>
    <xf numFmtId="0" fontId="4" fillId="5" borderId="1" xfId="0" applyFont="1" applyFill="1" applyBorder="1" applyAlignment="1">
      <alignment horizontal="center" vertical="top" wrapText="1"/>
    </xf>
    <xf numFmtId="49" fontId="4" fillId="5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26" fillId="0" borderId="0" xfId="0" applyFont="1"/>
    <xf numFmtId="0" fontId="27" fillId="0" borderId="0" xfId="0" applyFont="1"/>
    <xf numFmtId="0" fontId="5" fillId="4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165" fontId="5" fillId="10" borderId="25" xfId="0" applyNumberFormat="1" applyFont="1" applyFill="1" applyBorder="1" applyAlignment="1">
      <alignment horizontal="right" vertical="top"/>
    </xf>
    <xf numFmtId="0" fontId="5" fillId="10" borderId="30" xfId="0" applyFont="1" applyFill="1" applyBorder="1" applyAlignment="1">
      <alignment vertical="top"/>
    </xf>
    <xf numFmtId="165" fontId="9" fillId="10" borderId="33" xfId="0" applyNumberFormat="1" applyFont="1" applyFill="1" applyBorder="1" applyAlignment="1">
      <alignment vertical="top"/>
    </xf>
    <xf numFmtId="165" fontId="9" fillId="10" borderId="25" xfId="0" applyNumberFormat="1" applyFont="1" applyFill="1" applyBorder="1" applyAlignment="1">
      <alignment vertical="top"/>
    </xf>
    <xf numFmtId="165" fontId="5" fillId="10" borderId="33" xfId="0" applyNumberFormat="1" applyFont="1" applyFill="1" applyBorder="1" applyAlignment="1">
      <alignment vertical="top"/>
    </xf>
    <xf numFmtId="0" fontId="5" fillId="10" borderId="41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165" fontId="5" fillId="10" borderId="20" xfId="0" applyNumberFormat="1" applyFont="1" applyFill="1" applyBorder="1" applyAlignment="1">
      <alignment horizontal="right" vertical="top"/>
    </xf>
    <xf numFmtId="49" fontId="5" fillId="10" borderId="31" xfId="0" applyNumberFormat="1" applyFont="1" applyFill="1" applyBorder="1" applyAlignment="1">
      <alignment horizontal="center" vertical="top" wrapText="1"/>
    </xf>
    <xf numFmtId="164" fontId="5" fillId="4" borderId="4" xfId="1" applyNumberFormat="1" applyFont="1" applyFill="1" applyBorder="1" applyAlignment="1">
      <alignment horizontal="center" vertical="top"/>
    </xf>
    <xf numFmtId="0" fontId="5" fillId="10" borderId="34" xfId="0" applyFont="1" applyFill="1" applyBorder="1" applyAlignment="1">
      <alignment vertical="top"/>
    </xf>
    <xf numFmtId="0" fontId="5" fillId="10" borderId="3" xfId="0" applyFont="1" applyFill="1" applyBorder="1" applyAlignment="1">
      <alignment vertical="top"/>
    </xf>
    <xf numFmtId="0" fontId="5" fillId="10" borderId="42" xfId="0" applyFont="1" applyFill="1" applyBorder="1" applyAlignment="1">
      <alignment vertical="top"/>
    </xf>
    <xf numFmtId="0" fontId="5" fillId="0" borderId="32" xfId="0" applyFont="1" applyBorder="1" applyAlignment="1">
      <alignment vertical="top" wrapText="1"/>
    </xf>
    <xf numFmtId="165" fontId="5" fillId="0" borderId="17" xfId="0" applyNumberFormat="1" applyFont="1" applyBorder="1" applyAlignment="1">
      <alignment horizontal="right" vertical="top"/>
    </xf>
    <xf numFmtId="0" fontId="6" fillId="0" borderId="29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165" fontId="5" fillId="0" borderId="25" xfId="0" applyNumberFormat="1" applyFont="1" applyBorder="1" applyAlignment="1">
      <alignment horizontal="right" vertical="top"/>
    </xf>
    <xf numFmtId="0" fontId="5" fillId="10" borderId="7" xfId="0" applyFont="1" applyFill="1" applyBorder="1"/>
    <xf numFmtId="0" fontId="5" fillId="4" borderId="7" xfId="0" applyFont="1" applyFill="1" applyBorder="1" applyAlignment="1">
      <alignment horizontal="center" vertical="top" wrapText="1"/>
    </xf>
    <xf numFmtId="0" fontId="5" fillId="10" borderId="0" xfId="0" applyFont="1" applyFill="1" applyAlignment="1">
      <alignment horizontal="center" vertical="top" wrapText="1"/>
    </xf>
    <xf numFmtId="164" fontId="5" fillId="11" borderId="4" xfId="1" applyNumberFormat="1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5" fillId="13" borderId="4" xfId="0" applyFont="1" applyFill="1" applyBorder="1" applyAlignment="1">
      <alignment vertical="top" wrapText="1"/>
    </xf>
    <xf numFmtId="0" fontId="5" fillId="13" borderId="1" xfId="0" applyFont="1" applyFill="1" applyBorder="1" applyAlignment="1">
      <alignment horizontal="center" vertical="top" wrapText="1"/>
    </xf>
    <xf numFmtId="0" fontId="5" fillId="12" borderId="4" xfId="0" applyFont="1" applyFill="1" applyBorder="1" applyAlignment="1">
      <alignment horizontal="center" vertical="top" wrapText="1"/>
    </xf>
    <xf numFmtId="0" fontId="5" fillId="11" borderId="4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center" vertical="top" wrapText="1"/>
    </xf>
    <xf numFmtId="0" fontId="5" fillId="17" borderId="1" xfId="0" applyFont="1" applyFill="1" applyBorder="1" applyAlignment="1">
      <alignment horizontal="center" vertical="top" wrapText="1"/>
    </xf>
    <xf numFmtId="0" fontId="5" fillId="15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164" fontId="5" fillId="4" borderId="2" xfId="1" applyNumberFormat="1" applyFont="1" applyFill="1" applyBorder="1" applyAlignment="1">
      <alignment horizontal="center" vertical="top" wrapText="1"/>
    </xf>
    <xf numFmtId="164" fontId="5" fillId="4" borderId="3" xfId="1" applyNumberFormat="1" applyFont="1" applyFill="1" applyBorder="1" applyAlignment="1">
      <alignment horizontal="center" vertical="top" wrapText="1"/>
    </xf>
    <xf numFmtId="164" fontId="5" fillId="4" borderId="2" xfId="1" applyNumberFormat="1" applyFont="1" applyFill="1" applyBorder="1" applyAlignment="1">
      <alignment horizontal="center" vertical="top"/>
    </xf>
    <xf numFmtId="164" fontId="4" fillId="4" borderId="4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top"/>
    </xf>
    <xf numFmtId="164" fontId="4" fillId="4" borderId="3" xfId="1" applyNumberFormat="1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top"/>
    </xf>
    <xf numFmtId="164" fontId="5" fillId="0" borderId="3" xfId="1" applyNumberFormat="1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>
      <alignment horizontal="center" vertical="top" wrapText="1"/>
    </xf>
    <xf numFmtId="164" fontId="4" fillId="3" borderId="3" xfId="1" applyNumberFormat="1" applyFont="1" applyFill="1" applyBorder="1" applyAlignment="1">
      <alignment horizontal="center" vertical="top" wrapText="1"/>
    </xf>
    <xf numFmtId="164" fontId="4" fillId="4" borderId="2" xfId="1" applyNumberFormat="1" applyFont="1" applyFill="1" applyBorder="1" applyAlignment="1">
      <alignment horizontal="center" vertical="top" wrapText="1"/>
    </xf>
    <xf numFmtId="164" fontId="4" fillId="4" borderId="4" xfId="1" applyNumberFormat="1" applyFont="1" applyFill="1" applyBorder="1" applyAlignment="1">
      <alignment horizontal="center" vertical="top" wrapText="1"/>
    </xf>
    <xf numFmtId="164" fontId="4" fillId="4" borderId="3" xfId="1" applyNumberFormat="1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8" fillId="4" borderId="3" xfId="0" applyFont="1" applyFill="1" applyBorder="1"/>
    <xf numFmtId="0" fontId="28" fillId="0" borderId="0" xfId="0" applyFont="1"/>
    <xf numFmtId="0" fontId="3" fillId="0" borderId="0" xfId="0" applyFont="1" applyAlignment="1">
      <alignment vertical="top"/>
    </xf>
    <xf numFmtId="0" fontId="28" fillId="4" borderId="2" xfId="0" applyFont="1" applyFill="1" applyBorder="1"/>
    <xf numFmtId="0" fontId="4" fillId="4" borderId="3" xfId="0" applyFont="1" applyFill="1" applyBorder="1" applyAlignment="1">
      <alignment vertical="center"/>
    </xf>
    <xf numFmtId="0" fontId="28" fillId="4" borderId="0" xfId="0" applyFont="1" applyFill="1"/>
    <xf numFmtId="164" fontId="29" fillId="0" borderId="1" xfId="1" applyNumberFormat="1" applyFont="1" applyFill="1" applyBorder="1" applyAlignment="1">
      <alignment horizontal="center" vertical="center" wrapText="1"/>
    </xf>
    <xf numFmtId="164" fontId="5" fillId="0" borderId="0" xfId="7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vertical="top" wrapText="1"/>
    </xf>
    <xf numFmtId="49" fontId="5" fillId="4" borderId="3" xfId="0" applyNumberFormat="1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vertical="center"/>
    </xf>
    <xf numFmtId="0" fontId="5" fillId="14" borderId="4" xfId="0" applyFont="1" applyFill="1" applyBorder="1" applyAlignment="1">
      <alignment horizontal="center" vertical="top" wrapText="1"/>
    </xf>
    <xf numFmtId="0" fontId="5" fillId="15" borderId="4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vertical="top"/>
    </xf>
    <xf numFmtId="0" fontId="5" fillId="4" borderId="8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164" fontId="4" fillId="0" borderId="0" xfId="7" applyNumberFormat="1" applyFont="1" applyBorder="1" applyAlignment="1">
      <alignment vertical="top"/>
    </xf>
    <xf numFmtId="164" fontId="4" fillId="0" borderId="0" xfId="7" applyNumberFormat="1" applyFont="1" applyBorder="1" applyAlignment="1">
      <alignment horizontal="right" vertical="top"/>
    </xf>
    <xf numFmtId="164" fontId="5" fillId="0" borderId="11" xfId="7" applyNumberFormat="1" applyFont="1" applyBorder="1" applyAlignment="1">
      <alignment vertical="top"/>
    </xf>
    <xf numFmtId="0" fontId="4" fillId="0" borderId="11" xfId="0" applyFont="1" applyBorder="1"/>
    <xf numFmtId="168" fontId="5" fillId="0" borderId="0" xfId="0" applyNumberFormat="1" applyFont="1" applyAlignment="1">
      <alignment vertical="top"/>
    </xf>
    <xf numFmtId="164" fontId="5" fillId="0" borderId="0" xfId="7" applyNumberFormat="1" applyFont="1" applyBorder="1" applyAlignment="1">
      <alignment vertical="top"/>
    </xf>
    <xf numFmtId="49" fontId="4" fillId="0" borderId="0" xfId="0" applyNumberFormat="1" applyFont="1" applyAlignment="1">
      <alignment horizontal="center" vertical="top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64" fontId="4" fillId="0" borderId="1" xfId="7" applyNumberFormat="1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4" fontId="5" fillId="0" borderId="11" xfId="7" applyNumberFormat="1" applyFont="1" applyBorder="1" applyAlignment="1">
      <alignment horizontal="center" vertical="top"/>
    </xf>
    <xf numFmtId="164" fontId="5" fillId="0" borderId="12" xfId="7" applyNumberFormat="1" applyFont="1" applyBorder="1" applyAlignment="1">
      <alignment horizontal="center" vertical="top"/>
    </xf>
    <xf numFmtId="164" fontId="5" fillId="0" borderId="16" xfId="1" applyNumberFormat="1" applyFont="1" applyBorder="1" applyAlignment="1">
      <alignment horizontal="center" vertical="top"/>
    </xf>
    <xf numFmtId="164" fontId="5" fillId="4" borderId="8" xfId="1" applyNumberFormat="1" applyFont="1" applyFill="1" applyBorder="1" applyAlignment="1">
      <alignment horizontal="center" vertical="top" wrapText="1"/>
    </xf>
    <xf numFmtId="164" fontId="5" fillId="4" borderId="0" xfId="1" applyNumberFormat="1" applyFont="1" applyFill="1" applyBorder="1" applyAlignment="1">
      <alignment horizontal="center" vertical="top" wrapText="1"/>
    </xf>
    <xf numFmtId="164" fontId="5" fillId="4" borderId="6" xfId="1" applyNumberFormat="1" applyFont="1" applyFill="1" applyBorder="1" applyAlignment="1">
      <alignment horizontal="center" vertical="top" wrapText="1"/>
    </xf>
    <xf numFmtId="164" fontId="5" fillId="4" borderId="7" xfId="1" applyNumberFormat="1" applyFont="1" applyFill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/>
    </xf>
    <xf numFmtId="164" fontId="5" fillId="4" borderId="16" xfId="1" applyNumberFormat="1" applyFont="1" applyFill="1" applyBorder="1" applyAlignment="1">
      <alignment horizontal="center" vertical="top" wrapText="1"/>
    </xf>
    <xf numFmtId="164" fontId="5" fillId="4" borderId="9" xfId="1" applyNumberFormat="1" applyFont="1" applyFill="1" applyBorder="1" applyAlignment="1">
      <alignment horizontal="center" vertical="top" wrapText="1"/>
    </xf>
    <xf numFmtId="164" fontId="4" fillId="4" borderId="1" xfId="7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top" wrapText="1"/>
    </xf>
    <xf numFmtId="164" fontId="4" fillId="5" borderId="4" xfId="1" applyNumberFormat="1" applyFont="1" applyFill="1" applyBorder="1" applyAlignment="1">
      <alignment horizontal="center" vertical="center" wrapText="1"/>
    </xf>
    <xf numFmtId="164" fontId="4" fillId="5" borderId="3" xfId="1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top"/>
    </xf>
    <xf numFmtId="164" fontId="5" fillId="6" borderId="4" xfId="1" applyNumberFormat="1" applyFont="1" applyFill="1" applyBorder="1" applyAlignment="1">
      <alignment horizontal="center" vertical="top" wrapText="1"/>
    </xf>
    <xf numFmtId="164" fontId="5" fillId="6" borderId="3" xfId="1" applyNumberFormat="1" applyFont="1" applyFill="1" applyBorder="1" applyAlignment="1">
      <alignment horizontal="center" vertical="top" wrapText="1"/>
    </xf>
    <xf numFmtId="164" fontId="5" fillId="4" borderId="3" xfId="0" applyNumberFormat="1" applyFont="1" applyFill="1" applyBorder="1" applyAlignment="1">
      <alignment horizontal="center" vertical="top"/>
    </xf>
    <xf numFmtId="0" fontId="5" fillId="4" borderId="11" xfId="0" applyFont="1" applyFill="1" applyBorder="1" applyAlignment="1">
      <alignment vertical="top"/>
    </xf>
    <xf numFmtId="0" fontId="5" fillId="4" borderId="7" xfId="0" applyFont="1" applyFill="1" applyBorder="1" applyAlignment="1">
      <alignment vertical="top"/>
    </xf>
    <xf numFmtId="0" fontId="6" fillId="8" borderId="2" xfId="0" applyFont="1" applyFill="1" applyBorder="1" applyAlignment="1">
      <alignment vertical="top"/>
    </xf>
    <xf numFmtId="0" fontId="5" fillId="8" borderId="11" xfId="0" applyFont="1" applyFill="1" applyBorder="1" applyAlignment="1">
      <alignment vertical="top"/>
    </xf>
    <xf numFmtId="164" fontId="5" fillId="4" borderId="2" xfId="0" applyNumberFormat="1" applyFont="1" applyFill="1" applyBorder="1" applyAlignment="1">
      <alignment horizontal="center" vertical="top"/>
    </xf>
    <xf numFmtId="164" fontId="4" fillId="4" borderId="0" xfId="1" applyNumberFormat="1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164" fontId="5" fillId="4" borderId="0" xfId="1" applyNumberFormat="1" applyFont="1" applyFill="1" applyBorder="1" applyAlignment="1">
      <alignment horizontal="center" vertical="top"/>
    </xf>
    <xf numFmtId="164" fontId="5" fillId="4" borderId="0" xfId="0" applyNumberFormat="1" applyFont="1" applyFill="1" applyAlignment="1">
      <alignment horizontal="center" vertical="top"/>
    </xf>
    <xf numFmtId="164" fontId="5" fillId="4" borderId="4" xfId="0" applyNumberFormat="1" applyFont="1" applyFill="1" applyBorder="1" applyAlignment="1">
      <alignment horizontal="center" vertical="top" wrapText="1"/>
    </xf>
    <xf numFmtId="164" fontId="4" fillId="3" borderId="8" xfId="1" applyNumberFormat="1" applyFont="1" applyFill="1" applyBorder="1" applyAlignment="1">
      <alignment horizontal="center" vertical="top" wrapText="1"/>
    </xf>
    <xf numFmtId="164" fontId="5" fillId="4" borderId="13" xfId="1" applyNumberFormat="1" applyFont="1" applyFill="1" applyBorder="1" applyAlignment="1">
      <alignment horizontal="center" vertical="top" wrapText="1"/>
    </xf>
    <xf numFmtId="164" fontId="5" fillId="0" borderId="8" xfId="1" applyNumberFormat="1" applyFont="1" applyBorder="1" applyAlignment="1">
      <alignment horizontal="center" vertical="top"/>
    </xf>
    <xf numFmtId="164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164" fontId="5" fillId="4" borderId="14" xfId="1" applyNumberFormat="1" applyFont="1" applyFill="1" applyBorder="1" applyAlignment="1">
      <alignment horizontal="center" vertical="top" wrapText="1"/>
    </xf>
    <xf numFmtId="164" fontId="6" fillId="0" borderId="0" xfId="0" applyNumberFormat="1" applyFont="1" applyAlignment="1">
      <alignment vertical="top"/>
    </xf>
    <xf numFmtId="49" fontId="5" fillId="0" borderId="7" xfId="0" applyNumberFormat="1" applyFont="1" applyBorder="1" applyAlignment="1">
      <alignment horizontal="center" vertical="top" wrapText="1"/>
    </xf>
    <xf numFmtId="164" fontId="5" fillId="0" borderId="3" xfId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0" fillId="5" borderId="4" xfId="0" applyFont="1" applyFill="1" applyBorder="1" applyAlignment="1">
      <alignment vertical="center"/>
    </xf>
    <xf numFmtId="3" fontId="12" fillId="0" borderId="3" xfId="0" applyNumberFormat="1" applyFont="1" applyBorder="1" applyAlignment="1">
      <alignment horizontal="right" vertical="top" wrapText="1"/>
    </xf>
    <xf numFmtId="0" fontId="6" fillId="4" borderId="1" xfId="0" applyFont="1" applyFill="1" applyBorder="1" applyAlignment="1">
      <alignment vertical="top"/>
    </xf>
    <xf numFmtId="0" fontId="4" fillId="4" borderId="3" xfId="0" applyFont="1" applyFill="1" applyBorder="1" applyAlignment="1">
      <alignment horizontal="center" vertical="center"/>
    </xf>
    <xf numFmtId="164" fontId="5" fillId="4" borderId="46" xfId="1" applyNumberFormat="1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164" fontId="4" fillId="4" borderId="2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164" fontId="4" fillId="4" borderId="3" xfId="1" applyNumberFormat="1" applyFont="1" applyFill="1" applyBorder="1" applyAlignment="1">
      <alignment horizontal="center" vertical="center"/>
    </xf>
    <xf numFmtId="164" fontId="5" fillId="8" borderId="4" xfId="1" applyNumberFormat="1" applyFont="1" applyFill="1" applyBorder="1" applyAlignment="1">
      <alignment horizontal="left" vertical="top" wrapText="1"/>
    </xf>
    <xf numFmtId="164" fontId="5" fillId="4" borderId="3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vertical="top"/>
    </xf>
    <xf numFmtId="0" fontId="6" fillId="4" borderId="13" xfId="0" applyFont="1" applyFill="1" applyBorder="1" applyAlignment="1">
      <alignment vertical="top"/>
    </xf>
    <xf numFmtId="164" fontId="5" fillId="4" borderId="13" xfId="0" applyNumberFormat="1" applyFont="1" applyFill="1" applyBorder="1" applyAlignment="1">
      <alignment horizontal="center" vertical="top"/>
    </xf>
    <xf numFmtId="164" fontId="5" fillId="4" borderId="14" xfId="0" applyNumberFormat="1" applyFont="1" applyFill="1" applyBorder="1" applyAlignment="1">
      <alignment horizontal="center" vertical="top"/>
    </xf>
    <xf numFmtId="164" fontId="28" fillId="0" borderId="1" xfId="7" applyNumberFormat="1" applyFont="1" applyBorder="1" applyAlignment="1">
      <alignment vertical="center"/>
    </xf>
    <xf numFmtId="164" fontId="4" fillId="0" borderId="11" xfId="7" applyNumberFormat="1" applyFont="1" applyBorder="1" applyAlignment="1">
      <alignment vertical="top"/>
    </xf>
    <xf numFmtId="0" fontId="5" fillId="6" borderId="3" xfId="0" applyFont="1" applyFill="1" applyBorder="1" applyAlignment="1">
      <alignment horizontal="center" vertical="top"/>
    </xf>
    <xf numFmtId="0" fontId="5" fillId="4" borderId="1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164" fontId="4" fillId="0" borderId="1" xfId="1" applyNumberFormat="1" applyFont="1" applyBorder="1" applyAlignment="1">
      <alignment vertical="center"/>
    </xf>
    <xf numFmtId="164" fontId="5" fillId="0" borderId="14" xfId="7" applyNumberFormat="1" applyFont="1" applyBorder="1" applyAlignment="1">
      <alignment vertical="top"/>
    </xf>
    <xf numFmtId="164" fontId="5" fillId="0" borderId="12" xfId="7" applyNumberFormat="1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/>
    </xf>
    <xf numFmtId="0" fontId="4" fillId="4" borderId="10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/>
    </xf>
    <xf numFmtId="164" fontId="5" fillId="0" borderId="2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47" xfId="0" applyFont="1" applyBorder="1" applyAlignment="1">
      <alignment horizontal="center" vertical="top"/>
    </xf>
    <xf numFmtId="0" fontId="32" fillId="0" borderId="47" xfId="0" applyFont="1" applyBorder="1" applyAlignment="1">
      <alignment vertical="top"/>
    </xf>
    <xf numFmtId="49" fontId="3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 vertical="top" wrapText="1"/>
    </xf>
    <xf numFmtId="0" fontId="32" fillId="0" borderId="0" xfId="0" applyFont="1"/>
    <xf numFmtId="0" fontId="11" fillId="0" borderId="1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164" fontId="11" fillId="5" borderId="1" xfId="1" applyNumberFormat="1" applyFont="1" applyFill="1" applyBorder="1" applyAlignment="1">
      <alignment horizontal="center" vertical="center" wrapText="1"/>
    </xf>
    <xf numFmtId="164" fontId="11" fillId="3" borderId="1" xfId="1" applyNumberFormat="1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 wrapText="1"/>
    </xf>
    <xf numFmtId="0" fontId="32" fillId="4" borderId="2" xfId="0" applyFont="1" applyFill="1" applyBorder="1"/>
    <xf numFmtId="164" fontId="32" fillId="4" borderId="1" xfId="1" applyNumberFormat="1" applyFont="1" applyFill="1" applyBorder="1" applyAlignment="1">
      <alignment horizontal="center" vertical="top" wrapText="1"/>
    </xf>
    <xf numFmtId="0" fontId="32" fillId="4" borderId="3" xfId="0" applyFont="1" applyFill="1" applyBorder="1"/>
    <xf numFmtId="0" fontId="32" fillId="6" borderId="2" xfId="0" applyFont="1" applyFill="1" applyBorder="1"/>
    <xf numFmtId="0" fontId="32" fillId="6" borderId="3" xfId="0" applyFont="1" applyFill="1" applyBorder="1"/>
    <xf numFmtId="164" fontId="32" fillId="6" borderId="1" xfId="1" applyNumberFormat="1" applyFont="1" applyFill="1" applyBorder="1" applyAlignment="1">
      <alignment horizontal="center" vertical="top" wrapText="1"/>
    </xf>
    <xf numFmtId="0" fontId="32" fillId="0" borderId="10" xfId="0" applyFont="1" applyBorder="1" applyAlignment="1">
      <alignment vertical="top"/>
    </xf>
    <xf numFmtId="0" fontId="32" fillId="0" borderId="13" xfId="0" applyFont="1" applyBorder="1" applyAlignment="1">
      <alignment vertical="top"/>
    </xf>
    <xf numFmtId="0" fontId="32" fillId="0" borderId="14" xfId="0" applyFont="1" applyBorder="1" applyAlignment="1">
      <alignment vertical="top"/>
    </xf>
    <xf numFmtId="165" fontId="32" fillId="0" borderId="2" xfId="0" applyNumberFormat="1" applyFont="1" applyBorder="1" applyAlignment="1">
      <alignment vertical="top"/>
    </xf>
    <xf numFmtId="0" fontId="32" fillId="0" borderId="4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164" fontId="32" fillId="0" borderId="1" xfId="0" applyNumberFormat="1" applyFont="1" applyBorder="1" applyAlignment="1">
      <alignment horizontal="center" vertical="top" wrapText="1"/>
    </xf>
    <xf numFmtId="0" fontId="32" fillId="0" borderId="11" xfId="0" applyFont="1" applyBorder="1" applyAlignment="1">
      <alignment vertical="top"/>
    </xf>
    <xf numFmtId="0" fontId="32" fillId="0" borderId="12" xfId="0" applyFont="1" applyBorder="1" applyAlignment="1">
      <alignment vertical="top"/>
    </xf>
    <xf numFmtId="0" fontId="32" fillId="0" borderId="11" xfId="0" applyFont="1" applyBorder="1"/>
    <xf numFmtId="0" fontId="32" fillId="0" borderId="0" xfId="0" applyFont="1" applyAlignment="1">
      <alignment vertical="top" wrapText="1"/>
    </xf>
    <xf numFmtId="0" fontId="32" fillId="0" borderId="12" xfId="0" applyFont="1" applyBorder="1" applyAlignment="1">
      <alignment vertical="top" wrapText="1"/>
    </xf>
    <xf numFmtId="0" fontId="32" fillId="0" borderId="2" xfId="0" applyFont="1" applyBorder="1" applyAlignment="1">
      <alignment horizontal="center" vertical="top" wrapText="1"/>
    </xf>
    <xf numFmtId="164" fontId="32" fillId="0" borderId="1" xfId="1" applyNumberFormat="1" applyFont="1" applyBorder="1" applyAlignment="1">
      <alignment horizontal="center" vertical="top"/>
    </xf>
    <xf numFmtId="0" fontId="32" fillId="4" borderId="2" xfId="0" applyFont="1" applyFill="1" applyBorder="1" applyAlignment="1">
      <alignment vertical="top"/>
    </xf>
    <xf numFmtId="0" fontId="32" fillId="4" borderId="3" xfId="0" applyFont="1" applyFill="1" applyBorder="1" applyAlignment="1">
      <alignment vertical="top"/>
    </xf>
    <xf numFmtId="164" fontId="32" fillId="4" borderId="1" xfId="0" applyNumberFormat="1" applyFont="1" applyFill="1" applyBorder="1" applyAlignment="1">
      <alignment horizontal="center" vertical="top"/>
    </xf>
    <xf numFmtId="0" fontId="32" fillId="4" borderId="10" xfId="0" applyFont="1" applyFill="1" applyBorder="1"/>
    <xf numFmtId="0" fontId="32" fillId="4" borderId="13" xfId="0" applyFont="1" applyFill="1" applyBorder="1"/>
    <xf numFmtId="165" fontId="32" fillId="0" borderId="3" xfId="0" applyNumberFormat="1" applyFont="1" applyBorder="1" applyAlignment="1">
      <alignment vertical="top"/>
    </xf>
    <xf numFmtId="0" fontId="32" fillId="0" borderId="7" xfId="0" applyFont="1" applyBorder="1"/>
    <xf numFmtId="0" fontId="32" fillId="0" borderId="8" xfId="0" applyFont="1" applyBorder="1"/>
    <xf numFmtId="0" fontId="32" fillId="0" borderId="8" xfId="0" applyFont="1" applyBorder="1" applyAlignment="1">
      <alignment vertical="top" wrapText="1"/>
    </xf>
    <xf numFmtId="0" fontId="32" fillId="0" borderId="9" xfId="0" applyFont="1" applyBorder="1" applyAlignment="1">
      <alignment vertical="top" wrapText="1"/>
    </xf>
    <xf numFmtId="0" fontId="32" fillId="4" borderId="7" xfId="0" applyFont="1" applyFill="1" applyBorder="1"/>
    <xf numFmtId="0" fontId="32" fillId="4" borderId="8" xfId="0" applyFont="1" applyFill="1" applyBorder="1"/>
    <xf numFmtId="0" fontId="11" fillId="4" borderId="9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horizontal="center" vertical="top" wrapText="1"/>
    </xf>
    <xf numFmtId="0" fontId="32" fillId="4" borderId="6" xfId="0" applyFont="1" applyFill="1" applyBorder="1" applyAlignment="1">
      <alignment horizontal="left" vertical="center"/>
    </xf>
    <xf numFmtId="0" fontId="32" fillId="4" borderId="10" xfId="0" applyFont="1" applyFill="1" applyBorder="1" applyAlignment="1">
      <alignment vertical="top"/>
    </xf>
    <xf numFmtId="0" fontId="32" fillId="4" borderId="13" xfId="0" applyFont="1" applyFill="1" applyBorder="1" applyAlignment="1">
      <alignment vertical="top"/>
    </xf>
    <xf numFmtId="0" fontId="32" fillId="4" borderId="14" xfId="0" applyFont="1" applyFill="1" applyBorder="1" applyAlignment="1">
      <alignment vertical="top"/>
    </xf>
    <xf numFmtId="165" fontId="32" fillId="4" borderId="2" xfId="0" applyNumberFormat="1" applyFont="1" applyFill="1" applyBorder="1" applyAlignment="1">
      <alignment vertical="top"/>
    </xf>
    <xf numFmtId="0" fontId="32" fillId="4" borderId="4" xfId="0" applyFont="1" applyFill="1" applyBorder="1" applyAlignment="1">
      <alignment vertical="top" wrapText="1"/>
    </xf>
    <xf numFmtId="0" fontId="32" fillId="4" borderId="3" xfId="0" applyFont="1" applyFill="1" applyBorder="1" applyAlignment="1">
      <alignment vertical="top" wrapText="1"/>
    </xf>
    <xf numFmtId="164" fontId="32" fillId="4" borderId="1" xfId="0" applyNumberFormat="1" applyFont="1" applyFill="1" applyBorder="1" applyAlignment="1">
      <alignment horizontal="center" vertical="top" wrapText="1"/>
    </xf>
    <xf numFmtId="0" fontId="32" fillId="4" borderId="11" xfId="0" applyFont="1" applyFill="1" applyBorder="1"/>
    <xf numFmtId="0" fontId="32" fillId="4" borderId="0" xfId="0" applyFont="1" applyFill="1"/>
    <xf numFmtId="0" fontId="32" fillId="4" borderId="0" xfId="0" applyFont="1" applyFill="1" applyAlignment="1">
      <alignment vertical="top" wrapText="1"/>
    </xf>
    <xf numFmtId="0" fontId="32" fillId="4" borderId="12" xfId="0" applyFont="1" applyFill="1" applyBorder="1" applyAlignment="1">
      <alignment vertical="top" wrapText="1"/>
    </xf>
    <xf numFmtId="0" fontId="32" fillId="4" borderId="2" xfId="0" applyFont="1" applyFill="1" applyBorder="1" applyAlignment="1">
      <alignment horizontal="center" vertical="top" wrapText="1"/>
    </xf>
    <xf numFmtId="164" fontId="32" fillId="4" borderId="1" xfId="1" applyNumberFormat="1" applyFont="1" applyFill="1" applyBorder="1" applyAlignment="1">
      <alignment horizontal="center" vertical="top"/>
    </xf>
    <xf numFmtId="0" fontId="32" fillId="4" borderId="8" xfId="0" applyFont="1" applyFill="1" applyBorder="1" applyAlignment="1">
      <alignment vertical="top" wrapText="1"/>
    </xf>
    <xf numFmtId="0" fontId="32" fillId="4" borderId="9" xfId="0" applyFont="1" applyFill="1" applyBorder="1" applyAlignment="1">
      <alignment vertical="top" wrapText="1"/>
    </xf>
    <xf numFmtId="0" fontId="32" fillId="4" borderId="4" xfId="0" applyFont="1" applyFill="1" applyBorder="1" applyAlignment="1">
      <alignment horizontal="left" vertical="center"/>
    </xf>
    <xf numFmtId="0" fontId="32" fillId="8" borderId="2" xfId="0" applyFont="1" applyFill="1" applyBorder="1"/>
    <xf numFmtId="0" fontId="32" fillId="8" borderId="10" xfId="0" applyFont="1" applyFill="1" applyBorder="1" applyAlignment="1">
      <alignment vertical="top"/>
    </xf>
    <xf numFmtId="0" fontId="32" fillId="8" borderId="11" xfId="0" applyFont="1" applyFill="1" applyBorder="1"/>
    <xf numFmtId="0" fontId="32" fillId="0" borderId="7" xfId="0" applyFont="1" applyBorder="1" applyAlignment="1">
      <alignment vertical="top"/>
    </xf>
    <xf numFmtId="0" fontId="32" fillId="0" borderId="8" xfId="0" applyFont="1" applyBorder="1" applyAlignment="1">
      <alignment vertical="top"/>
    </xf>
    <xf numFmtId="0" fontId="32" fillId="0" borderId="9" xfId="0" applyFont="1" applyBorder="1" applyAlignment="1">
      <alignment vertical="top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 wrapText="1"/>
    </xf>
    <xf numFmtId="164" fontId="11" fillId="3" borderId="3" xfId="1" applyNumberFormat="1" applyFont="1" applyFill="1" applyBorder="1" applyAlignment="1">
      <alignment horizontal="center" vertical="center" wrapText="1"/>
    </xf>
    <xf numFmtId="164" fontId="11" fillId="3" borderId="4" xfId="1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164" fontId="11" fillId="4" borderId="2" xfId="1" applyNumberFormat="1" applyFont="1" applyFill="1" applyBorder="1" applyAlignment="1">
      <alignment horizontal="center" vertical="center" wrapText="1"/>
    </xf>
    <xf numFmtId="164" fontId="11" fillId="4" borderId="3" xfId="1" applyNumberFormat="1" applyFont="1" applyFill="1" applyBorder="1" applyAlignment="1">
      <alignment horizontal="center" vertical="center" wrapText="1"/>
    </xf>
    <xf numFmtId="164" fontId="11" fillId="4" borderId="4" xfId="1" applyNumberFormat="1" applyFont="1" applyFill="1" applyBorder="1" applyAlignment="1">
      <alignment horizontal="center" vertical="center" wrapText="1"/>
    </xf>
    <xf numFmtId="164" fontId="32" fillId="4" borderId="2" xfId="1" applyNumberFormat="1" applyFont="1" applyFill="1" applyBorder="1" applyAlignment="1">
      <alignment horizontal="center" vertical="top"/>
    </xf>
    <xf numFmtId="164" fontId="32" fillId="4" borderId="3" xfId="1" applyNumberFormat="1" applyFont="1" applyFill="1" applyBorder="1" applyAlignment="1">
      <alignment horizontal="center" vertical="top"/>
    </xf>
    <xf numFmtId="164" fontId="32" fillId="4" borderId="3" xfId="1" applyNumberFormat="1" applyFont="1" applyFill="1" applyBorder="1" applyAlignment="1">
      <alignment horizontal="center" vertical="top" wrapText="1"/>
    </xf>
    <xf numFmtId="164" fontId="32" fillId="4" borderId="4" xfId="1" applyNumberFormat="1" applyFont="1" applyFill="1" applyBorder="1" applyAlignment="1">
      <alignment horizontal="center" vertical="top" wrapText="1"/>
    </xf>
    <xf numFmtId="0" fontId="32" fillId="4" borderId="1" xfId="0" applyFont="1" applyFill="1" applyBorder="1"/>
    <xf numFmtId="164" fontId="32" fillId="4" borderId="2" xfId="1" applyNumberFormat="1" applyFont="1" applyFill="1" applyBorder="1" applyAlignment="1">
      <alignment horizontal="center" vertical="top" wrapText="1"/>
    </xf>
    <xf numFmtId="0" fontId="32" fillId="4" borderId="3" xfId="0" applyFont="1" applyFill="1" applyBorder="1" applyAlignment="1">
      <alignment vertical="center"/>
    </xf>
    <xf numFmtId="164" fontId="32" fillId="0" borderId="16" xfId="1" applyNumberFormat="1" applyFont="1" applyBorder="1" applyAlignment="1">
      <alignment horizontal="center" vertical="top"/>
    </xf>
    <xf numFmtId="164" fontId="32" fillId="4" borderId="8" xfId="1" applyNumberFormat="1" applyFont="1" applyFill="1" applyBorder="1" applyAlignment="1">
      <alignment horizontal="center" vertical="top" wrapText="1"/>
    </xf>
    <xf numFmtId="164" fontId="32" fillId="4" borderId="0" xfId="1" applyNumberFormat="1" applyFont="1" applyFill="1" applyBorder="1" applyAlignment="1">
      <alignment horizontal="center" vertical="top" wrapText="1"/>
    </xf>
    <xf numFmtId="0" fontId="32" fillId="4" borderId="2" xfId="0" applyFont="1" applyFill="1" applyBorder="1" applyAlignment="1">
      <alignment horizontal="left" vertical="center"/>
    </xf>
    <xf numFmtId="0" fontId="32" fillId="4" borderId="3" xfId="0" applyFont="1" applyFill="1" applyBorder="1" applyAlignment="1">
      <alignment horizontal="center" vertical="top" wrapText="1"/>
    </xf>
    <xf numFmtId="0" fontId="11" fillId="4" borderId="2" xfId="0" applyFont="1" applyFill="1" applyBorder="1"/>
    <xf numFmtId="0" fontId="11" fillId="4" borderId="3" xfId="0" applyFont="1" applyFill="1" applyBorder="1"/>
    <xf numFmtId="0" fontId="11" fillId="4" borderId="3" xfId="0" applyFont="1" applyFill="1" applyBorder="1" applyAlignment="1">
      <alignment vertical="center"/>
    </xf>
    <xf numFmtId="0" fontId="11" fillId="4" borderId="0" xfId="0" applyFont="1" applyFill="1"/>
    <xf numFmtId="164" fontId="11" fillId="4" borderId="3" xfId="1" applyNumberFormat="1" applyFont="1" applyFill="1" applyBorder="1" applyAlignment="1">
      <alignment horizontal="center" vertical="top" wrapText="1"/>
    </xf>
    <xf numFmtId="164" fontId="11" fillId="4" borderId="4" xfId="1" applyNumberFormat="1" applyFont="1" applyFill="1" applyBorder="1" applyAlignment="1">
      <alignment horizontal="center" vertical="top" wrapText="1"/>
    </xf>
    <xf numFmtId="0" fontId="11" fillId="0" borderId="0" xfId="0" applyFont="1"/>
    <xf numFmtId="164" fontId="11" fillId="3" borderId="3" xfId="1" applyNumberFormat="1" applyFont="1" applyFill="1" applyBorder="1" applyAlignment="1">
      <alignment horizontal="center" vertical="top" wrapText="1"/>
    </xf>
    <xf numFmtId="164" fontId="11" fillId="3" borderId="4" xfId="1" applyNumberFormat="1" applyFont="1" applyFill="1" applyBorder="1" applyAlignment="1">
      <alignment horizontal="center" vertical="top" wrapText="1"/>
    </xf>
    <xf numFmtId="164" fontId="11" fillId="4" borderId="1" xfId="1" applyNumberFormat="1" applyFont="1" applyFill="1" applyBorder="1" applyAlignment="1">
      <alignment horizontal="center" vertical="top" wrapText="1"/>
    </xf>
    <xf numFmtId="164" fontId="11" fillId="4" borderId="2" xfId="1" applyNumberFormat="1" applyFont="1" applyFill="1" applyBorder="1" applyAlignment="1">
      <alignment horizontal="center" vertical="top" wrapText="1"/>
    </xf>
    <xf numFmtId="164" fontId="32" fillId="4" borderId="6" xfId="1" applyNumberFormat="1" applyFont="1" applyFill="1" applyBorder="1" applyAlignment="1">
      <alignment horizontal="center" vertical="top" wrapText="1"/>
    </xf>
    <xf numFmtId="164" fontId="32" fillId="4" borderId="7" xfId="1" applyNumberFormat="1" applyFont="1" applyFill="1" applyBorder="1" applyAlignment="1">
      <alignment horizontal="center" vertical="top" wrapText="1"/>
    </xf>
    <xf numFmtId="0" fontId="32" fillId="4" borderId="2" xfId="0" applyFont="1" applyFill="1" applyBorder="1" applyAlignment="1">
      <alignment vertical="center"/>
    </xf>
    <xf numFmtId="0" fontId="32" fillId="0" borderId="3" xfId="0" applyFont="1" applyBorder="1" applyAlignment="1">
      <alignment horizontal="center" vertical="top" wrapText="1"/>
    </xf>
    <xf numFmtId="164" fontId="32" fillId="0" borderId="4" xfId="0" applyNumberFormat="1" applyFont="1" applyBorder="1" applyAlignment="1">
      <alignment horizontal="center" vertical="top" wrapText="1"/>
    </xf>
    <xf numFmtId="164" fontId="32" fillId="0" borderId="2" xfId="1" applyNumberFormat="1" applyFont="1" applyBorder="1" applyAlignment="1">
      <alignment horizontal="center" vertical="top"/>
    </xf>
    <xf numFmtId="164" fontId="32" fillId="0" borderId="3" xfId="1" applyNumberFormat="1" applyFont="1" applyBorder="1" applyAlignment="1">
      <alignment horizontal="center" vertical="top"/>
    </xf>
    <xf numFmtId="0" fontId="11" fillId="0" borderId="0" xfId="0" applyFont="1" applyAlignment="1">
      <alignment vertical="top" wrapText="1"/>
    </xf>
    <xf numFmtId="164" fontId="11" fillId="0" borderId="0" xfId="7" applyNumberFormat="1" applyFont="1" applyBorder="1" applyAlignment="1">
      <alignment vertical="top"/>
    </xf>
    <xf numFmtId="164" fontId="11" fillId="0" borderId="0" xfId="7" applyNumberFormat="1" applyFont="1" applyBorder="1" applyAlignment="1">
      <alignment horizontal="right" vertical="top"/>
    </xf>
    <xf numFmtId="164" fontId="32" fillId="0" borderId="11" xfId="7" applyNumberFormat="1" applyFont="1" applyBorder="1" applyAlignment="1">
      <alignment vertical="top"/>
    </xf>
    <xf numFmtId="0" fontId="32" fillId="0" borderId="0" xfId="0" applyFont="1" applyAlignment="1">
      <alignment horizontal="left" vertical="top" wrapText="1"/>
    </xf>
    <xf numFmtId="0" fontId="11" fillId="0" borderId="11" xfId="0" applyFont="1" applyBorder="1"/>
    <xf numFmtId="0" fontId="32" fillId="0" borderId="7" xfId="0" applyFont="1" applyBorder="1" applyAlignment="1">
      <alignment vertical="center"/>
    </xf>
    <xf numFmtId="0" fontId="32" fillId="0" borderId="8" xfId="0" applyFont="1" applyBorder="1" applyAlignment="1">
      <alignment vertical="center"/>
    </xf>
    <xf numFmtId="164" fontId="32" fillId="0" borderId="0" xfId="7" applyNumberFormat="1" applyFont="1" applyBorder="1" applyAlignment="1">
      <alignment vertical="top"/>
    </xf>
    <xf numFmtId="49" fontId="32" fillId="0" borderId="8" xfId="0" applyNumberFormat="1" applyFont="1" applyBorder="1" applyAlignment="1">
      <alignment horizontal="center" vertical="top"/>
    </xf>
    <xf numFmtId="0" fontId="32" fillId="0" borderId="9" xfId="0" applyFont="1" applyBorder="1" applyAlignment="1">
      <alignment horizontal="center" vertical="top" wrapText="1"/>
    </xf>
    <xf numFmtId="164" fontId="32" fillId="0" borderId="6" xfId="0" applyNumberFormat="1" applyFont="1" applyBorder="1" applyAlignment="1">
      <alignment horizontal="center" vertical="top" wrapText="1"/>
    </xf>
    <xf numFmtId="0" fontId="32" fillId="0" borderId="52" xfId="0" applyFont="1" applyBorder="1" applyAlignment="1">
      <alignment vertical="top"/>
    </xf>
    <xf numFmtId="49" fontId="32" fillId="0" borderId="52" xfId="0" applyNumberFormat="1" applyFont="1" applyBorder="1" applyAlignment="1">
      <alignment horizontal="center" vertical="top"/>
    </xf>
    <xf numFmtId="0" fontId="32" fillId="0" borderId="51" xfId="0" applyFont="1" applyBorder="1" applyAlignment="1">
      <alignment vertical="top" wrapText="1"/>
    </xf>
    <xf numFmtId="0" fontId="32" fillId="0" borderId="51" xfId="0" applyFont="1" applyBorder="1" applyAlignment="1">
      <alignment horizontal="center" vertical="top" wrapText="1"/>
    </xf>
    <xf numFmtId="0" fontId="32" fillId="0" borderId="53" xfId="0" applyFont="1" applyBorder="1" applyAlignment="1">
      <alignment horizontal="center" vertical="top" wrapText="1"/>
    </xf>
    <xf numFmtId="0" fontId="32" fillId="0" borderId="54" xfId="0" applyFont="1" applyBorder="1" applyAlignment="1">
      <alignment horizontal="center" vertical="top" wrapText="1"/>
    </xf>
    <xf numFmtId="164" fontId="32" fillId="0" borderId="54" xfId="1" applyNumberFormat="1" applyFont="1" applyFill="1" applyBorder="1" applyAlignment="1">
      <alignment horizontal="center" vertical="top" wrapText="1"/>
    </xf>
    <xf numFmtId="164" fontId="32" fillId="0" borderId="54" xfId="0" applyNumberFormat="1" applyFont="1" applyBorder="1" applyAlignment="1">
      <alignment horizontal="center" vertical="top" wrapText="1"/>
    </xf>
    <xf numFmtId="0" fontId="32" fillId="0" borderId="57" xfId="0" applyFont="1" applyBorder="1" applyAlignment="1">
      <alignment vertical="top"/>
    </xf>
    <xf numFmtId="0" fontId="32" fillId="0" borderId="58" xfId="0" applyFont="1" applyBorder="1" applyAlignment="1">
      <alignment vertical="top"/>
    </xf>
    <xf numFmtId="49" fontId="32" fillId="0" borderId="58" xfId="0" applyNumberFormat="1" applyFont="1" applyBorder="1" applyAlignment="1">
      <alignment horizontal="center" vertical="top"/>
    </xf>
    <xf numFmtId="0" fontId="32" fillId="0" borderId="59" xfId="0" applyFont="1" applyBorder="1" applyAlignment="1">
      <alignment vertical="top" wrapText="1"/>
    </xf>
    <xf numFmtId="0" fontId="32" fillId="0" borderId="59" xfId="0" applyFont="1" applyBorder="1" applyAlignment="1">
      <alignment horizontal="center" vertical="top" wrapText="1"/>
    </xf>
    <xf numFmtId="49" fontId="32" fillId="0" borderId="57" xfId="0" applyNumberFormat="1" applyFont="1" applyBorder="1" applyAlignment="1">
      <alignment horizontal="center" vertical="top" wrapText="1"/>
    </xf>
    <xf numFmtId="0" fontId="32" fillId="0" borderId="56" xfId="0" applyFont="1" applyBorder="1" applyAlignment="1">
      <alignment horizontal="center" vertical="top" wrapText="1"/>
    </xf>
    <xf numFmtId="164" fontId="32" fillId="0" borderId="56" xfId="1" applyNumberFormat="1" applyFont="1" applyFill="1" applyBorder="1" applyAlignment="1">
      <alignment horizontal="center" vertical="top" wrapText="1"/>
    </xf>
    <xf numFmtId="164" fontId="32" fillId="0" borderId="56" xfId="0" applyNumberFormat="1" applyFont="1" applyBorder="1" applyAlignment="1">
      <alignment horizontal="center" vertical="top" wrapText="1"/>
    </xf>
    <xf numFmtId="0" fontId="32" fillId="0" borderId="57" xfId="0" applyFont="1" applyBorder="1" applyAlignment="1">
      <alignment horizontal="center" vertical="top" wrapText="1"/>
    </xf>
    <xf numFmtId="0" fontId="32" fillId="0" borderId="61" xfId="0" applyFont="1" applyBorder="1" applyAlignment="1">
      <alignment vertical="top"/>
    </xf>
    <xf numFmtId="49" fontId="32" fillId="0" borderId="61" xfId="0" applyNumberFormat="1" applyFont="1" applyBorder="1" applyAlignment="1">
      <alignment horizontal="center" vertical="top"/>
    </xf>
    <xf numFmtId="0" fontId="32" fillId="0" borderId="62" xfId="0" applyFont="1" applyBorder="1" applyAlignment="1">
      <alignment vertical="top" wrapText="1"/>
    </xf>
    <xf numFmtId="0" fontId="32" fillId="0" borderId="62" xfId="0" applyFont="1" applyBorder="1" applyAlignment="1">
      <alignment horizontal="center" vertical="top" wrapText="1"/>
    </xf>
    <xf numFmtId="0" fontId="32" fillId="0" borderId="60" xfId="0" applyFont="1" applyBorder="1" applyAlignment="1">
      <alignment horizontal="center" vertical="top" wrapText="1"/>
    </xf>
    <xf numFmtId="0" fontId="32" fillId="0" borderId="63" xfId="0" applyFont="1" applyBorder="1" applyAlignment="1">
      <alignment horizontal="center" vertical="top" wrapText="1"/>
    </xf>
    <xf numFmtId="164" fontId="32" fillId="0" borderId="63" xfId="1" applyNumberFormat="1" applyFont="1" applyFill="1" applyBorder="1" applyAlignment="1">
      <alignment horizontal="center" vertical="top" wrapText="1"/>
    </xf>
    <xf numFmtId="164" fontId="32" fillId="0" borderId="63" xfId="0" applyNumberFormat="1" applyFont="1" applyBorder="1" applyAlignment="1">
      <alignment horizontal="center" vertical="top" wrapText="1"/>
    </xf>
    <xf numFmtId="0" fontId="32" fillId="0" borderId="53" xfId="0" applyFont="1" applyBorder="1" applyAlignment="1">
      <alignment vertical="top"/>
    </xf>
    <xf numFmtId="164" fontId="32" fillId="0" borderId="6" xfId="1" applyNumberFormat="1" applyFont="1" applyBorder="1" applyAlignment="1">
      <alignment horizontal="center" vertical="top"/>
    </xf>
    <xf numFmtId="0" fontId="32" fillId="0" borderId="57" xfId="0" applyFont="1" applyBorder="1"/>
    <xf numFmtId="0" fontId="32" fillId="0" borderId="58" xfId="0" applyFont="1" applyBorder="1"/>
    <xf numFmtId="0" fontId="32" fillId="0" borderId="58" xfId="0" applyFont="1" applyBorder="1" applyAlignment="1">
      <alignment vertical="top" wrapText="1"/>
    </xf>
    <xf numFmtId="164" fontId="32" fillId="0" borderId="56" xfId="1" applyNumberFormat="1" applyFont="1" applyBorder="1" applyAlignment="1">
      <alignment horizontal="center" vertical="top"/>
    </xf>
    <xf numFmtId="0" fontId="32" fillId="0" borderId="53" xfId="0" applyFont="1" applyBorder="1"/>
    <xf numFmtId="0" fontId="32" fillId="0" borderId="52" xfId="0" applyFont="1" applyBorder="1"/>
    <xf numFmtId="0" fontId="32" fillId="0" borderId="52" xfId="0" applyFont="1" applyBorder="1" applyAlignment="1">
      <alignment vertical="top" wrapText="1"/>
    </xf>
    <xf numFmtId="164" fontId="32" fillId="0" borderId="54" xfId="1" applyNumberFormat="1" applyFont="1" applyBorder="1" applyAlignment="1">
      <alignment horizontal="center" vertical="top"/>
    </xf>
    <xf numFmtId="164" fontId="32" fillId="0" borderId="10" xfId="7" applyNumberFormat="1" applyFont="1" applyBorder="1" applyAlignment="1">
      <alignment vertical="top"/>
    </xf>
    <xf numFmtId="164" fontId="32" fillId="0" borderId="14" xfId="7" applyNumberFormat="1" applyFont="1" applyBorder="1" applyAlignment="1">
      <alignment vertical="top"/>
    </xf>
    <xf numFmtId="164" fontId="32" fillId="0" borderId="12" xfId="7" applyNumberFormat="1" applyFont="1" applyBorder="1" applyAlignment="1">
      <alignment vertical="top"/>
    </xf>
    <xf numFmtId="0" fontId="32" fillId="0" borderId="10" xfId="0" applyFont="1" applyBorder="1"/>
    <xf numFmtId="0" fontId="32" fillId="0" borderId="14" xfId="0" applyFont="1" applyBorder="1"/>
    <xf numFmtId="164" fontId="32" fillId="0" borderId="11" xfId="1" applyNumberFormat="1" applyFont="1" applyBorder="1" applyAlignment="1">
      <alignment vertical="top"/>
    </xf>
    <xf numFmtId="164" fontId="32" fillId="0" borderId="12" xfId="1" applyNumberFormat="1" applyFont="1" applyBorder="1" applyAlignment="1">
      <alignment vertical="top"/>
    </xf>
    <xf numFmtId="164" fontId="11" fillId="4" borderId="3" xfId="7" applyNumberFormat="1" applyFont="1" applyFill="1" applyBorder="1" applyAlignment="1">
      <alignment vertical="center"/>
    </xf>
    <xf numFmtId="164" fontId="32" fillId="0" borderId="7" xfId="7" applyNumberFormat="1" applyFont="1" applyBorder="1" applyAlignment="1">
      <alignment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52" xfId="0" applyFont="1" applyBorder="1" applyAlignment="1">
      <alignment vertical="top"/>
    </xf>
    <xf numFmtId="49" fontId="5" fillId="0" borderId="52" xfId="0" applyNumberFormat="1" applyFont="1" applyBorder="1" applyAlignment="1">
      <alignment horizontal="center" vertical="top"/>
    </xf>
    <xf numFmtId="0" fontId="5" fillId="0" borderId="51" xfId="0" applyFont="1" applyBorder="1" applyAlignment="1">
      <alignment vertical="top" wrapText="1"/>
    </xf>
    <xf numFmtId="0" fontId="5" fillId="0" borderId="51" xfId="0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center" vertical="top" wrapText="1"/>
    </xf>
    <xf numFmtId="164" fontId="5" fillId="0" borderId="54" xfId="1" applyNumberFormat="1" applyFont="1" applyFill="1" applyBorder="1" applyAlignment="1">
      <alignment horizontal="center" vertical="top" wrapText="1"/>
    </xf>
    <xf numFmtId="164" fontId="5" fillId="0" borderId="54" xfId="0" applyNumberFormat="1" applyFont="1" applyBorder="1" applyAlignment="1">
      <alignment horizontal="center" vertical="top" wrapText="1"/>
    </xf>
    <xf numFmtId="0" fontId="5" fillId="0" borderId="55" xfId="0" applyFont="1" applyBorder="1"/>
    <xf numFmtId="0" fontId="5" fillId="0" borderId="57" xfId="0" applyFont="1" applyBorder="1"/>
    <xf numFmtId="0" fontId="5" fillId="0" borderId="58" xfId="0" applyFont="1" applyBorder="1"/>
    <xf numFmtId="0" fontId="5" fillId="0" borderId="58" xfId="0" applyFont="1" applyBorder="1" applyAlignment="1">
      <alignment vertical="top" wrapText="1"/>
    </xf>
    <xf numFmtId="49" fontId="5" fillId="0" borderId="58" xfId="0" applyNumberFormat="1" applyFont="1" applyBorder="1" applyAlignment="1">
      <alignment horizontal="center" vertical="top"/>
    </xf>
    <xf numFmtId="0" fontId="5" fillId="0" borderId="59" xfId="0" applyFont="1" applyBorder="1" applyAlignment="1">
      <alignment vertical="top" wrapText="1"/>
    </xf>
    <xf numFmtId="0" fontId="5" fillId="0" borderId="59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164" fontId="5" fillId="0" borderId="56" xfId="1" applyNumberFormat="1" applyFont="1" applyBorder="1" applyAlignment="1">
      <alignment horizontal="center" vertical="top"/>
    </xf>
    <xf numFmtId="164" fontId="5" fillId="0" borderId="56" xfId="0" applyNumberFormat="1" applyFont="1" applyBorder="1" applyAlignment="1">
      <alignment horizontal="center" vertical="top" wrapText="1"/>
    </xf>
    <xf numFmtId="0" fontId="6" fillId="0" borderId="12" xfId="0" applyFont="1" applyBorder="1"/>
    <xf numFmtId="0" fontId="5" fillId="0" borderId="53" xfId="0" applyFont="1" applyBorder="1" applyAlignment="1">
      <alignment vertical="top"/>
    </xf>
    <xf numFmtId="0" fontId="5" fillId="0" borderId="57" xfId="0" applyFont="1" applyBorder="1" applyAlignment="1">
      <alignment vertical="top"/>
    </xf>
    <xf numFmtId="0" fontId="5" fillId="0" borderId="58" xfId="0" applyFont="1" applyBorder="1" applyAlignment="1">
      <alignment vertical="top"/>
    </xf>
    <xf numFmtId="0" fontId="5" fillId="0" borderId="56" xfId="0" applyFont="1" applyBorder="1" applyAlignment="1">
      <alignment horizontal="center" vertical="top" wrapText="1"/>
    </xf>
    <xf numFmtId="164" fontId="5" fillId="0" borderId="56" xfId="1" applyNumberFormat="1" applyFont="1" applyFill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vertical="top"/>
    </xf>
    <xf numFmtId="49" fontId="5" fillId="0" borderId="52" xfId="0" applyNumberFormat="1" applyFont="1" applyBorder="1" applyAlignment="1">
      <alignment vertical="top"/>
    </xf>
    <xf numFmtId="0" fontId="5" fillId="8" borderId="8" xfId="0" applyFont="1" applyFill="1" applyBorder="1"/>
    <xf numFmtId="0" fontId="5" fillId="8" borderId="8" xfId="0" applyFont="1" applyFill="1" applyBorder="1" applyAlignment="1">
      <alignment horizontal="center" vertical="top"/>
    </xf>
    <xf numFmtId="0" fontId="5" fillId="8" borderId="6" xfId="0" applyFont="1" applyFill="1" applyBorder="1" applyAlignment="1">
      <alignment horizontal="center" vertical="top" wrapText="1"/>
    </xf>
    <xf numFmtId="0" fontId="5" fillId="8" borderId="53" xfId="0" applyFont="1" applyFill="1" applyBorder="1"/>
    <xf numFmtId="0" fontId="5" fillId="8" borderId="52" xfId="0" applyFont="1" applyFill="1" applyBorder="1"/>
    <xf numFmtId="0" fontId="5" fillId="8" borderId="52" xfId="0" applyFont="1" applyFill="1" applyBorder="1" applyAlignment="1">
      <alignment vertical="top" wrapText="1"/>
    </xf>
    <xf numFmtId="0" fontId="5" fillId="8" borderId="52" xfId="0" applyFont="1" applyFill="1" applyBorder="1" applyAlignment="1">
      <alignment horizontal="center" vertical="top"/>
    </xf>
    <xf numFmtId="164" fontId="5" fillId="0" borderId="54" xfId="1" applyNumberFormat="1" applyFont="1" applyBorder="1" applyAlignment="1">
      <alignment horizontal="center" vertical="top"/>
    </xf>
    <xf numFmtId="0" fontId="5" fillId="8" borderId="58" xfId="0" applyFont="1" applyFill="1" applyBorder="1"/>
    <xf numFmtId="0" fontId="5" fillId="8" borderId="58" xfId="0" applyFont="1" applyFill="1" applyBorder="1" applyAlignment="1">
      <alignment vertical="top" wrapText="1"/>
    </xf>
    <xf numFmtId="0" fontId="5" fillId="8" borderId="58" xfId="0" applyFont="1" applyFill="1" applyBorder="1" applyAlignment="1">
      <alignment horizontal="center" vertical="top"/>
    </xf>
    <xf numFmtId="0" fontId="5" fillId="8" borderId="56" xfId="0" applyFont="1" applyFill="1" applyBorder="1" applyAlignment="1">
      <alignment horizontal="center" vertical="top" wrapText="1"/>
    </xf>
    <xf numFmtId="164" fontId="5" fillId="0" borderId="56" xfId="1" applyNumberFormat="1" applyFont="1" applyBorder="1" applyAlignment="1">
      <alignment horizontal="center" vertical="top" wrapText="1"/>
    </xf>
    <xf numFmtId="164" fontId="5" fillId="0" borderId="54" xfId="1" applyNumberFormat="1" applyFont="1" applyBorder="1" applyAlignment="1">
      <alignment horizontal="center" vertical="top" wrapText="1"/>
    </xf>
    <xf numFmtId="0" fontId="5" fillId="0" borderId="52" xfId="0" applyFont="1" applyBorder="1" applyAlignment="1">
      <alignment vertical="top" wrapText="1"/>
    </xf>
    <xf numFmtId="0" fontId="5" fillId="0" borderId="53" xfId="0" applyFont="1" applyBorder="1"/>
    <xf numFmtId="0" fontId="5" fillId="0" borderId="52" xfId="0" applyFont="1" applyBorder="1"/>
    <xf numFmtId="0" fontId="5" fillId="0" borderId="61" xfId="0" applyFont="1" applyBorder="1" applyAlignment="1">
      <alignment vertical="top"/>
    </xf>
    <xf numFmtId="0" fontId="5" fillId="0" borderId="55" xfId="0" applyFont="1" applyBorder="1" applyAlignment="1">
      <alignment vertical="top"/>
    </xf>
    <xf numFmtId="0" fontId="5" fillId="0" borderId="14" xfId="0" applyFont="1" applyBorder="1"/>
    <xf numFmtId="164" fontId="5" fillId="0" borderId="0" xfId="1" applyNumberFormat="1" applyFont="1" applyBorder="1" applyAlignment="1"/>
    <xf numFmtId="164" fontId="5" fillId="0" borderId="12" xfId="1" applyNumberFormat="1" applyFont="1" applyBorder="1" applyAlignment="1"/>
    <xf numFmtId="49" fontId="5" fillId="0" borderId="8" xfId="0" applyNumberFormat="1" applyFont="1" applyBorder="1" applyAlignment="1">
      <alignment horizontal="center" vertical="top" wrapText="1"/>
    </xf>
    <xf numFmtId="164" fontId="5" fillId="0" borderId="6" xfId="1" applyNumberFormat="1" applyFont="1" applyBorder="1" applyAlignment="1">
      <alignment horizontal="right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164" fontId="5" fillId="0" borderId="54" xfId="1" applyNumberFormat="1" applyFont="1" applyFill="1" applyBorder="1" applyAlignment="1">
      <alignment horizontal="right" vertical="top" wrapText="1"/>
    </xf>
    <xf numFmtId="49" fontId="5" fillId="0" borderId="58" xfId="0" applyNumberFormat="1" applyFont="1" applyBorder="1" applyAlignment="1">
      <alignment horizontal="center" vertical="top" wrapText="1"/>
    </xf>
    <xf numFmtId="164" fontId="5" fillId="0" borderId="56" xfId="1" applyNumberFormat="1" applyFont="1" applyBorder="1" applyAlignment="1">
      <alignment horizontal="right" vertical="top" wrapText="1"/>
    </xf>
    <xf numFmtId="0" fontId="5" fillId="0" borderId="56" xfId="0" applyFont="1" applyBorder="1" applyAlignment="1">
      <alignment horizontal="right" vertical="top" wrapText="1"/>
    </xf>
    <xf numFmtId="164" fontId="5" fillId="0" borderId="56" xfId="1" applyNumberFormat="1" applyFont="1" applyFill="1" applyBorder="1" applyAlignment="1">
      <alignment horizontal="right" vertical="top" wrapText="1"/>
    </xf>
    <xf numFmtId="164" fontId="5" fillId="0" borderId="54" xfId="1" applyNumberFormat="1" applyFont="1" applyBorder="1" applyAlignment="1">
      <alignment horizontal="right" vertical="top" wrapText="1"/>
    </xf>
    <xf numFmtId="0" fontId="5" fillId="0" borderId="58" xfId="0" applyFont="1" applyBorder="1" applyAlignment="1">
      <alignment horizontal="center" vertical="top" wrapText="1"/>
    </xf>
    <xf numFmtId="164" fontId="5" fillId="0" borderId="57" xfId="1" applyNumberFormat="1" applyFont="1" applyBorder="1" applyAlignment="1">
      <alignment horizontal="center" vertical="top"/>
    </xf>
    <xf numFmtId="0" fontId="5" fillId="0" borderId="60" xfId="0" applyFont="1" applyBorder="1"/>
    <xf numFmtId="0" fontId="5" fillId="0" borderId="61" xfId="0" applyFont="1" applyBorder="1"/>
    <xf numFmtId="0" fontId="5" fillId="0" borderId="62" xfId="0" applyFont="1" applyBorder="1" applyAlignment="1">
      <alignment vertical="top" wrapText="1"/>
    </xf>
    <xf numFmtId="0" fontId="5" fillId="0" borderId="61" xfId="0" applyFont="1" applyBorder="1" applyAlignment="1">
      <alignment horizontal="center" vertical="top" wrapText="1"/>
    </xf>
    <xf numFmtId="0" fontId="5" fillId="0" borderId="63" xfId="0" applyFont="1" applyBorder="1" applyAlignment="1">
      <alignment horizontal="center" vertical="top" wrapText="1"/>
    </xf>
    <xf numFmtId="164" fontId="5" fillId="0" borderId="63" xfId="1" applyNumberFormat="1" applyFont="1" applyBorder="1" applyAlignment="1">
      <alignment horizontal="center" vertical="top"/>
    </xf>
    <xf numFmtId="164" fontId="5" fillId="0" borderId="58" xfId="1" applyNumberFormat="1" applyFont="1" applyBorder="1" applyAlignment="1">
      <alignment horizontal="center" vertical="top"/>
    </xf>
    <xf numFmtId="0" fontId="5" fillId="0" borderId="51" xfId="0" applyFont="1" applyBorder="1"/>
    <xf numFmtId="164" fontId="5" fillId="0" borderId="6" xfId="1" applyNumberFormat="1" applyFont="1" applyFill="1" applyBorder="1" applyAlignment="1">
      <alignment horizontal="center" vertical="top"/>
    </xf>
    <xf numFmtId="164" fontId="5" fillId="0" borderId="56" xfId="1" applyNumberFormat="1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 vertical="top" wrapText="1"/>
    </xf>
    <xf numFmtId="0" fontId="5" fillId="0" borderId="65" xfId="0" applyFont="1" applyBorder="1" applyAlignment="1">
      <alignment vertical="top"/>
    </xf>
    <xf numFmtId="0" fontId="5" fillId="0" borderId="66" xfId="0" applyFont="1" applyBorder="1" applyAlignment="1">
      <alignment vertical="top" wrapText="1"/>
    </xf>
    <xf numFmtId="0" fontId="5" fillId="0" borderId="66" xfId="0" applyFont="1" applyBorder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64" fontId="5" fillId="0" borderId="64" xfId="0" applyNumberFormat="1" applyFont="1" applyBorder="1" applyAlignment="1">
      <alignment horizontal="center" vertical="top" wrapText="1"/>
    </xf>
    <xf numFmtId="0" fontId="5" fillId="8" borderId="8" xfId="0" applyFont="1" applyFill="1" applyBorder="1" applyAlignment="1">
      <alignment vertical="top"/>
    </xf>
    <xf numFmtId="0" fontId="5" fillId="8" borderId="9" xfId="0" applyFont="1" applyFill="1" applyBorder="1" applyAlignment="1">
      <alignment vertical="top" wrapText="1"/>
    </xf>
    <xf numFmtId="0" fontId="5" fillId="8" borderId="7" xfId="0" applyFont="1" applyFill="1" applyBorder="1" applyAlignment="1">
      <alignment horizontal="center" vertical="top" wrapText="1"/>
    </xf>
    <xf numFmtId="164" fontId="5" fillId="8" borderId="6" xfId="1" applyNumberFormat="1" applyFont="1" applyFill="1" applyBorder="1" applyAlignment="1">
      <alignment horizontal="center" vertical="top"/>
    </xf>
    <xf numFmtId="164" fontId="5" fillId="8" borderId="6" xfId="0" applyNumberFormat="1" applyFont="1" applyFill="1" applyBorder="1" applyAlignment="1">
      <alignment horizontal="center" vertical="top" wrapText="1"/>
    </xf>
    <xf numFmtId="0" fontId="5" fillId="8" borderId="7" xfId="0" applyFont="1" applyFill="1" applyBorder="1" applyAlignment="1">
      <alignment vertical="top"/>
    </xf>
    <xf numFmtId="0" fontId="5" fillId="8" borderId="57" xfId="0" applyFont="1" applyFill="1" applyBorder="1" applyAlignment="1">
      <alignment vertical="top"/>
    </xf>
    <xf numFmtId="0" fontId="5" fillId="8" borderId="58" xfId="0" applyFont="1" applyFill="1" applyBorder="1" applyAlignment="1">
      <alignment vertical="top"/>
    </xf>
    <xf numFmtId="0" fontId="5" fillId="8" borderId="59" xfId="0" applyFont="1" applyFill="1" applyBorder="1" applyAlignment="1">
      <alignment vertical="top" wrapText="1"/>
    </xf>
    <xf numFmtId="0" fontId="5" fillId="8" borderId="57" xfId="0" applyFont="1" applyFill="1" applyBorder="1" applyAlignment="1">
      <alignment horizontal="center" vertical="top" wrapText="1"/>
    </xf>
    <xf numFmtId="164" fontId="5" fillId="8" borderId="56" xfId="1" applyNumberFormat="1" applyFont="1" applyFill="1" applyBorder="1" applyAlignment="1">
      <alignment horizontal="center" vertical="top"/>
    </xf>
    <xf numFmtId="164" fontId="5" fillId="8" borderId="56" xfId="0" applyNumberFormat="1" applyFont="1" applyFill="1" applyBorder="1" applyAlignment="1">
      <alignment horizontal="center" vertical="top" wrapText="1"/>
    </xf>
    <xf numFmtId="0" fontId="6" fillId="0" borderId="6" xfId="0" applyFont="1" applyBorder="1"/>
    <xf numFmtId="49" fontId="5" fillId="0" borderId="53" xfId="0" applyNumberFormat="1" applyFont="1" applyBorder="1" applyAlignment="1">
      <alignment horizontal="center" vertical="top" wrapText="1"/>
    </xf>
    <xf numFmtId="3" fontId="5" fillId="0" borderId="54" xfId="0" applyNumberFormat="1" applyFont="1" applyBorder="1" applyAlignment="1">
      <alignment horizontal="center" vertical="top" wrapText="1"/>
    </xf>
    <xf numFmtId="0" fontId="5" fillId="0" borderId="61" xfId="0" applyFont="1" applyBorder="1" applyAlignment="1">
      <alignment vertical="top" wrapText="1"/>
    </xf>
    <xf numFmtId="0" fontId="5" fillId="0" borderId="62" xfId="0" applyFont="1" applyBorder="1" applyAlignment="1">
      <alignment horizontal="center" vertical="top" wrapText="1"/>
    </xf>
    <xf numFmtId="0" fontId="5" fillId="0" borderId="61" xfId="0" applyFont="1" applyBorder="1" applyAlignment="1">
      <alignment horizontal="center" vertical="top"/>
    </xf>
    <xf numFmtId="0" fontId="9" fillId="9" borderId="9" xfId="0" applyFont="1" applyFill="1" applyBorder="1" applyAlignment="1">
      <alignment vertical="top" wrapText="1"/>
    </xf>
    <xf numFmtId="166" fontId="5" fillId="0" borderId="28" xfId="0" applyNumberFormat="1" applyFont="1" applyBorder="1" applyAlignment="1">
      <alignment horizontal="center" vertical="top"/>
    </xf>
    <xf numFmtId="164" fontId="5" fillId="0" borderId="28" xfId="1" applyNumberFormat="1" applyFont="1" applyBorder="1" applyAlignment="1">
      <alignment horizontal="center" vertical="top"/>
    </xf>
    <xf numFmtId="0" fontId="5" fillId="9" borderId="51" xfId="0" applyFont="1" applyFill="1" applyBorder="1" applyAlignment="1">
      <alignment horizontal="left" vertical="top" wrapText="1"/>
    </xf>
    <xf numFmtId="0" fontId="5" fillId="0" borderId="52" xfId="0" applyFont="1" applyBorder="1" applyAlignment="1">
      <alignment horizontal="center" vertical="top" wrapText="1"/>
    </xf>
    <xf numFmtId="0" fontId="5" fillId="0" borderId="67" xfId="0" applyFont="1" applyBorder="1" applyAlignment="1">
      <alignment horizontal="center" vertical="top" wrapText="1"/>
    </xf>
    <xf numFmtId="164" fontId="5" fillId="0" borderId="67" xfId="1" applyNumberFormat="1" applyFont="1" applyBorder="1" applyAlignment="1">
      <alignment horizontal="center" vertical="top" wrapText="1"/>
    </xf>
    <xf numFmtId="0" fontId="5" fillId="9" borderId="9" xfId="0" applyFont="1" applyFill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164" fontId="5" fillId="0" borderId="28" xfId="1" applyNumberFormat="1" applyFont="1" applyBorder="1" applyAlignment="1">
      <alignment horizontal="center" vertical="top" wrapText="1"/>
    </xf>
    <xf numFmtId="164" fontId="4" fillId="4" borderId="13" xfId="1" applyNumberFormat="1" applyFont="1" applyFill="1" applyBorder="1" applyAlignment="1">
      <alignment horizontal="center" vertical="top" wrapText="1"/>
    </xf>
    <xf numFmtId="164" fontId="4" fillId="4" borderId="14" xfId="1" applyNumberFormat="1" applyFont="1" applyFill="1" applyBorder="1" applyAlignment="1">
      <alignment horizontal="center" vertical="top" wrapText="1"/>
    </xf>
    <xf numFmtId="164" fontId="4" fillId="4" borderId="8" xfId="1" applyNumberFormat="1" applyFont="1" applyFill="1" applyBorder="1" applyAlignment="1">
      <alignment horizontal="center" vertical="top" wrapText="1"/>
    </xf>
    <xf numFmtId="164" fontId="4" fillId="4" borderId="9" xfId="1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/>
    </xf>
    <xf numFmtId="164" fontId="5" fillId="0" borderId="54" xfId="1" applyNumberFormat="1" applyFont="1" applyBorder="1" applyAlignment="1">
      <alignment horizontal="center" vertical="center"/>
    </xf>
    <xf numFmtId="164" fontId="5" fillId="0" borderId="53" xfId="1" applyNumberFormat="1" applyFont="1" applyBorder="1" applyAlignment="1">
      <alignment horizontal="center" vertical="top"/>
    </xf>
    <xf numFmtId="164" fontId="5" fillId="0" borderId="51" xfId="0" applyNumberFormat="1" applyFont="1" applyBorder="1" applyAlignment="1">
      <alignment horizontal="center" vertical="top" wrapText="1"/>
    </xf>
    <xf numFmtId="164" fontId="5" fillId="0" borderId="6" xfId="3" applyNumberFormat="1" applyFont="1" applyFill="1" applyBorder="1" applyAlignment="1">
      <alignment horizontal="right" vertical="top"/>
    </xf>
    <xf numFmtId="164" fontId="5" fillId="0" borderId="6" xfId="3" applyNumberFormat="1" applyFont="1" applyFill="1" applyBorder="1" applyAlignment="1">
      <alignment horizontal="center" vertical="top"/>
    </xf>
    <xf numFmtId="164" fontId="5" fillId="0" borderId="56" xfId="3" applyNumberFormat="1" applyFont="1" applyFill="1" applyBorder="1" applyAlignment="1">
      <alignment horizontal="center" vertical="top"/>
    </xf>
    <xf numFmtId="164" fontId="5" fillId="0" borderId="54" xfId="3" applyNumberFormat="1" applyFont="1" applyFill="1" applyBorder="1" applyAlignment="1">
      <alignment horizontal="center" vertical="top"/>
    </xf>
    <xf numFmtId="164" fontId="5" fillId="0" borderId="7" xfId="1" applyNumberFormat="1" applyFont="1" applyFill="1" applyBorder="1" applyAlignment="1">
      <alignment horizontal="center" vertical="top" wrapText="1"/>
    </xf>
    <xf numFmtId="164" fontId="5" fillId="0" borderId="53" xfId="1" applyNumberFormat="1" applyFont="1" applyFill="1" applyBorder="1" applyAlignment="1">
      <alignment horizontal="center" vertical="top" wrapText="1"/>
    </xf>
    <xf numFmtId="0" fontId="5" fillId="0" borderId="65" xfId="0" applyFont="1" applyBorder="1"/>
    <xf numFmtId="0" fontId="34" fillId="0" borderId="0" xfId="4" applyFont="1"/>
    <xf numFmtId="0" fontId="35" fillId="0" borderId="0" xfId="4" applyFont="1"/>
    <xf numFmtId="0" fontId="36" fillId="0" borderId="0" xfId="4" applyFont="1"/>
    <xf numFmtId="49" fontId="35" fillId="4" borderId="2" xfId="4" applyNumberFormat="1" applyFont="1" applyFill="1" applyBorder="1" applyAlignment="1">
      <alignment horizontal="center" vertical="center"/>
    </xf>
    <xf numFmtId="49" fontId="35" fillId="4" borderId="3" xfId="4" applyNumberFormat="1" applyFont="1" applyFill="1" applyBorder="1" applyAlignment="1">
      <alignment horizontal="center" vertical="center"/>
    </xf>
    <xf numFmtId="49" fontId="35" fillId="4" borderId="3" xfId="4" applyNumberFormat="1" applyFont="1" applyFill="1" applyBorder="1" applyAlignment="1">
      <alignment horizontal="left" vertical="top" wrapText="1"/>
    </xf>
    <xf numFmtId="49" fontId="35" fillId="4" borderId="4" xfId="4" applyNumberFormat="1" applyFont="1" applyFill="1" applyBorder="1" applyAlignment="1">
      <alignment horizontal="center" vertical="center" wrapText="1"/>
    </xf>
    <xf numFmtId="0" fontId="36" fillId="0" borderId="10" xfId="4" applyFont="1" applyBorder="1"/>
    <xf numFmtId="0" fontId="36" fillId="0" borderId="13" xfId="4" applyFont="1" applyBorder="1"/>
    <xf numFmtId="0" fontId="36" fillId="0" borderId="13" xfId="4" applyFont="1" applyBorder="1" applyAlignment="1">
      <alignment wrapText="1"/>
    </xf>
    <xf numFmtId="49" fontId="36" fillId="0" borderId="13" xfId="4" applyNumberFormat="1" applyFont="1" applyBorder="1" applyAlignment="1">
      <alignment horizontal="center" vertical="top"/>
    </xf>
    <xf numFmtId="49" fontId="36" fillId="0" borderId="14" xfId="4" applyNumberFormat="1" applyFont="1" applyBorder="1" applyAlignment="1">
      <alignment horizontal="left" vertical="top" wrapText="1"/>
    </xf>
    <xf numFmtId="0" fontId="36" fillId="0" borderId="11" xfId="4" applyFont="1" applyBorder="1"/>
    <xf numFmtId="0" fontId="36" fillId="0" borderId="0" xfId="4" applyFont="1" applyAlignment="1">
      <alignment wrapText="1"/>
    </xf>
    <xf numFmtId="49" fontId="36" fillId="0" borderId="0" xfId="4" applyNumberFormat="1" applyFont="1" applyAlignment="1">
      <alignment horizontal="center" vertical="top"/>
    </xf>
    <xf numFmtId="49" fontId="36" fillId="0" borderId="12" xfId="4" applyNumberFormat="1" applyFont="1" applyBorder="1" applyAlignment="1">
      <alignment horizontal="left" vertical="top" wrapText="1"/>
    </xf>
    <xf numFmtId="49" fontId="37" fillId="0" borderId="0" xfId="4" applyNumberFormat="1" applyFont="1" applyAlignment="1">
      <alignment horizontal="center" vertical="top"/>
    </xf>
    <xf numFmtId="49" fontId="37" fillId="0" borderId="12" xfId="4" applyNumberFormat="1" applyFont="1" applyBorder="1" applyAlignment="1">
      <alignment horizontal="left" vertical="top" wrapText="1"/>
    </xf>
    <xf numFmtId="0" fontId="36" fillId="0" borderId="7" xfId="4" applyFont="1" applyBorder="1"/>
    <xf numFmtId="0" fontId="36" fillId="0" borderId="8" xfId="4" applyFont="1" applyBorder="1"/>
    <xf numFmtId="0" fontId="36" fillId="0" borderId="8" xfId="4" applyFont="1" applyBorder="1" applyAlignment="1">
      <alignment wrapText="1"/>
    </xf>
    <xf numFmtId="49" fontId="36" fillId="0" borderId="8" xfId="4" applyNumberFormat="1" applyFont="1" applyBorder="1" applyAlignment="1">
      <alignment horizontal="center" vertical="top"/>
    </xf>
    <xf numFmtId="49" fontId="36" fillId="0" borderId="9" xfId="4" applyNumberFormat="1" applyFont="1" applyBorder="1" applyAlignment="1">
      <alignment horizontal="left" vertical="top" wrapText="1"/>
    </xf>
    <xf numFmtId="49" fontId="35" fillId="4" borderId="2" xfId="4" applyNumberFormat="1" applyFont="1" applyFill="1" applyBorder="1" applyAlignment="1">
      <alignment horizontal="center" vertical="top"/>
    </xf>
    <xf numFmtId="49" fontId="35" fillId="4" borderId="3" xfId="4" applyNumberFormat="1" applyFont="1" applyFill="1" applyBorder="1" applyAlignment="1">
      <alignment horizontal="center" vertical="top"/>
    </xf>
    <xf numFmtId="49" fontId="35" fillId="4" borderId="3" xfId="4" applyNumberFormat="1" applyFont="1" applyFill="1" applyBorder="1" applyAlignment="1">
      <alignment horizontal="left" vertical="top"/>
    </xf>
    <xf numFmtId="49" fontId="35" fillId="4" borderId="4" xfId="4" applyNumberFormat="1" applyFont="1" applyFill="1" applyBorder="1" applyAlignment="1">
      <alignment horizontal="left" vertical="top" wrapText="1"/>
    </xf>
    <xf numFmtId="0" fontId="36" fillId="0" borderId="0" xfId="4" applyFont="1" applyAlignment="1">
      <alignment vertical="top"/>
    </xf>
    <xf numFmtId="49" fontId="35" fillId="4" borderId="3" xfId="4" applyNumberFormat="1" applyFont="1" applyFill="1" applyBorder="1" applyAlignment="1">
      <alignment horizontal="left" vertical="center" wrapText="1"/>
    </xf>
    <xf numFmtId="0" fontId="36" fillId="0" borderId="0" xfId="4" applyFont="1" applyAlignment="1">
      <alignment horizontal="right" wrapText="1"/>
    </xf>
    <xf numFmtId="0" fontId="36" fillId="0" borderId="8" xfId="4" applyFont="1" applyBorder="1" applyAlignment="1">
      <alignment horizontal="right" wrapText="1"/>
    </xf>
    <xf numFmtId="49" fontId="35" fillId="4" borderId="3" xfId="4" applyNumberFormat="1" applyFont="1" applyFill="1" applyBorder="1" applyAlignment="1">
      <alignment horizontal="left" vertical="center"/>
    </xf>
    <xf numFmtId="49" fontId="36" fillId="0" borderId="13" xfId="4" applyNumberFormat="1" applyFont="1" applyBorder="1" applyAlignment="1">
      <alignment horizontal="left" vertical="top" wrapText="1"/>
    </xf>
    <xf numFmtId="49" fontId="36" fillId="0" borderId="0" xfId="4" applyNumberFormat="1" applyFont="1" applyAlignment="1">
      <alignment horizontal="left" vertical="top" wrapText="1"/>
    </xf>
    <xf numFmtId="49" fontId="35" fillId="4" borderId="3" xfId="4" applyNumberFormat="1" applyFont="1" applyFill="1" applyBorder="1" applyAlignment="1">
      <alignment horizontal="center" vertical="center" wrapText="1"/>
    </xf>
    <xf numFmtId="0" fontId="36" fillId="0" borderId="2" xfId="4" applyFont="1" applyBorder="1"/>
    <xf numFmtId="0" fontId="36" fillId="0" borderId="3" xfId="4" applyFont="1" applyBorder="1"/>
    <xf numFmtId="0" fontId="36" fillId="0" borderId="3" xfId="4" applyFont="1" applyBorder="1" applyAlignment="1">
      <alignment wrapText="1"/>
    </xf>
    <xf numFmtId="49" fontId="36" fillId="0" borderId="3" xfId="4" applyNumberFormat="1" applyFont="1" applyBorder="1" applyAlignment="1">
      <alignment horizontal="center" vertical="top"/>
    </xf>
    <xf numFmtId="49" fontId="36" fillId="0" borderId="4" xfId="4" applyNumberFormat="1" applyFont="1" applyBorder="1" applyAlignment="1">
      <alignment horizontal="left" vertical="top" wrapText="1"/>
    </xf>
    <xf numFmtId="49" fontId="35" fillId="4" borderId="0" xfId="4" applyNumberFormat="1" applyFont="1" applyFill="1" applyAlignment="1">
      <alignment horizontal="center" vertical="center"/>
    </xf>
    <xf numFmtId="49" fontId="36" fillId="0" borderId="0" xfId="4" applyNumberFormat="1" applyFont="1" applyAlignment="1">
      <alignment horizontal="center" vertical="center"/>
    </xf>
    <xf numFmtId="0" fontId="35" fillId="4" borderId="0" xfId="4" applyFont="1" applyFill="1"/>
    <xf numFmtId="0" fontId="35" fillId="4" borderId="0" xfId="4" applyFont="1" applyFill="1" applyAlignment="1">
      <alignment horizontal="center" vertical="center"/>
    </xf>
    <xf numFmtId="0" fontId="35" fillId="4" borderId="0" xfId="4" applyFont="1" applyFill="1" applyAlignment="1">
      <alignment horizontal="center" vertical="center" wrapText="1"/>
    </xf>
    <xf numFmtId="0" fontId="35" fillId="4" borderId="0" xfId="4" applyFont="1" applyFill="1" applyAlignment="1">
      <alignment wrapText="1"/>
    </xf>
    <xf numFmtId="0" fontId="36" fillId="0" borderId="0" xfId="4" applyFont="1" applyAlignment="1">
      <alignment horizontal="center" vertical="center" wrapText="1"/>
    </xf>
    <xf numFmtId="49" fontId="37" fillId="0" borderId="0" xfId="4" applyNumberFormat="1" applyFont="1" applyAlignment="1">
      <alignment horizontal="center" vertical="center"/>
    </xf>
    <xf numFmtId="0" fontId="37" fillId="0" borderId="0" xfId="4" applyFont="1" applyAlignment="1">
      <alignment wrapText="1"/>
    </xf>
    <xf numFmtId="0" fontId="35" fillId="4" borderId="0" xfId="4" applyFont="1" applyFill="1" applyAlignment="1">
      <alignment horizontal="center"/>
    </xf>
    <xf numFmtId="0" fontId="35" fillId="4" borderId="0" xfId="4" applyFont="1" applyFill="1" applyAlignment="1">
      <alignment horizontal="center" wrapText="1"/>
    </xf>
    <xf numFmtId="0" fontId="36" fillId="4" borderId="10" xfId="4" applyFont="1" applyFill="1" applyBorder="1"/>
    <xf numFmtId="49" fontId="36" fillId="4" borderId="13" xfId="4" applyNumberFormat="1" applyFont="1" applyFill="1" applyBorder="1" applyAlignment="1">
      <alignment horizontal="center" vertical="center" wrapText="1"/>
    </xf>
    <xf numFmtId="49" fontId="36" fillId="0" borderId="0" xfId="4" applyNumberFormat="1" applyFont="1" applyAlignment="1">
      <alignment horizontal="center" vertical="top" wrapText="1"/>
    </xf>
    <xf numFmtId="49" fontId="36" fillId="0" borderId="8" xfId="4" applyNumberFormat="1" applyFont="1" applyBorder="1" applyAlignment="1">
      <alignment horizontal="center" vertical="top" wrapText="1"/>
    </xf>
    <xf numFmtId="49" fontId="37" fillId="0" borderId="0" xfId="4" applyNumberFormat="1" applyFont="1" applyAlignment="1">
      <alignment horizontal="center" vertical="top" wrapText="1"/>
    </xf>
    <xf numFmtId="0" fontId="36" fillId="0" borderId="8" xfId="4" applyFont="1" applyBorder="1" applyAlignment="1">
      <alignment horizontal="center" vertical="center" wrapText="1"/>
    </xf>
    <xf numFmtId="0" fontId="36" fillId="0" borderId="0" xfId="4" applyFont="1" applyAlignment="1">
      <alignment horizontal="left"/>
    </xf>
    <xf numFmtId="49" fontId="36" fillId="4" borderId="14" xfId="4" applyNumberFormat="1" applyFont="1" applyFill="1" applyBorder="1" applyAlignment="1">
      <alignment horizontal="center" vertical="center" wrapText="1"/>
    </xf>
    <xf numFmtId="49" fontId="36" fillId="0" borderId="0" xfId="4" applyNumberFormat="1" applyFont="1" applyAlignment="1">
      <alignment horizontal="center" vertical="center" wrapText="1"/>
    </xf>
    <xf numFmtId="49" fontId="35" fillId="0" borderId="0" xfId="4" applyNumberFormat="1" applyFont="1" applyAlignment="1">
      <alignment horizontal="center" vertical="top" wrapText="1"/>
    </xf>
    <xf numFmtId="49" fontId="35" fillId="0" borderId="8" xfId="4" applyNumberFormat="1" applyFont="1" applyBorder="1" applyAlignment="1">
      <alignment horizontal="center" vertical="top" wrapText="1"/>
    </xf>
    <xf numFmtId="0" fontId="36" fillId="0" borderId="0" xfId="4" applyFont="1" applyAlignment="1">
      <alignment vertical="top" wrapText="1"/>
    </xf>
    <xf numFmtId="49" fontId="38" fillId="0" borderId="0" xfId="4" applyNumberFormat="1" applyFont="1" applyAlignment="1">
      <alignment horizontal="center" vertical="top" wrapText="1"/>
    </xf>
    <xf numFmtId="0" fontId="36" fillId="0" borderId="0" xfId="4" applyFont="1" applyAlignment="1">
      <alignment horizontal="center" vertical="top" wrapText="1"/>
    </xf>
    <xf numFmtId="49" fontId="36" fillId="0" borderId="10" xfId="4" applyNumberFormat="1" applyFont="1" applyBorder="1" applyAlignment="1">
      <alignment horizontal="center" vertical="center"/>
    </xf>
    <xf numFmtId="49" fontId="36" fillId="0" borderId="13" xfId="4" applyNumberFormat="1" applyFont="1" applyBorder="1" applyAlignment="1">
      <alignment horizontal="center" vertical="center"/>
    </xf>
    <xf numFmtId="49" fontId="36" fillId="0" borderId="13" xfId="4" applyNumberFormat="1" applyFont="1" applyBorder="1" applyAlignment="1">
      <alignment horizontal="center" vertical="center" wrapText="1"/>
    </xf>
    <xf numFmtId="49" fontId="37" fillId="0" borderId="8" xfId="4" applyNumberFormat="1" applyFont="1" applyBorder="1" applyAlignment="1">
      <alignment horizontal="center" vertical="top"/>
    </xf>
    <xf numFmtId="49" fontId="37" fillId="0" borderId="9" xfId="4" applyNumberFormat="1" applyFont="1" applyBorder="1" applyAlignment="1">
      <alignment horizontal="left" vertical="top" wrapText="1"/>
    </xf>
    <xf numFmtId="0" fontId="36" fillId="0" borderId="13" xfId="4" applyFont="1" applyBorder="1" applyAlignment="1">
      <alignment horizontal="left" wrapText="1"/>
    </xf>
    <xf numFmtId="0" fontId="36" fillId="0" borderId="0" xfId="4" applyFont="1" applyAlignment="1">
      <alignment horizontal="left" wrapText="1"/>
    </xf>
    <xf numFmtId="0" fontId="36" fillId="0" borderId="8" xfId="4" applyFont="1" applyBorder="1" applyAlignment="1">
      <alignment horizontal="left" wrapText="1"/>
    </xf>
    <xf numFmtId="0" fontId="36" fillId="0" borderId="3" xfId="4" applyFont="1" applyBorder="1" applyAlignment="1">
      <alignment horizontal="left" wrapText="1"/>
    </xf>
    <xf numFmtId="0" fontId="5" fillId="0" borderId="69" xfId="0" applyFont="1" applyBorder="1" applyAlignment="1">
      <alignment horizontal="center" vertical="top" wrapText="1"/>
    </xf>
    <xf numFmtId="0" fontId="5" fillId="0" borderId="70" xfId="0" applyFont="1" applyBorder="1" applyAlignment="1">
      <alignment horizontal="center" vertical="top" wrapText="1"/>
    </xf>
    <xf numFmtId="0" fontId="5" fillId="0" borderId="71" xfId="0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0" xfId="0" applyFont="1" applyBorder="1" applyAlignment="1">
      <alignment vertical="top"/>
    </xf>
    <xf numFmtId="164" fontId="5" fillId="0" borderId="63" xfId="1" applyNumberFormat="1" applyFont="1" applyFill="1" applyBorder="1" applyAlignment="1">
      <alignment horizontal="center" vertical="top" wrapText="1"/>
    </xf>
    <xf numFmtId="164" fontId="5" fillId="0" borderId="63" xfId="0" applyNumberFormat="1" applyFont="1" applyBorder="1" applyAlignment="1">
      <alignment horizontal="center" vertical="top" wrapText="1"/>
    </xf>
    <xf numFmtId="0" fontId="28" fillId="4" borderId="65" xfId="0" applyFont="1" applyFill="1" applyBorder="1"/>
    <xf numFmtId="0" fontId="5" fillId="0" borderId="68" xfId="0" applyFont="1" applyBorder="1" applyAlignment="1">
      <alignment horizontal="center" vertical="top" wrapText="1"/>
    </xf>
    <xf numFmtId="164" fontId="5" fillId="0" borderId="61" xfId="1" applyNumberFormat="1" applyFont="1" applyBorder="1" applyAlignment="1">
      <alignment horizontal="center" vertical="top"/>
    </xf>
    <xf numFmtId="0" fontId="28" fillId="4" borderId="10" xfId="0" applyFont="1" applyFill="1" applyBorder="1"/>
    <xf numFmtId="0" fontId="28" fillId="4" borderId="13" xfId="0" applyFont="1" applyFill="1" applyBorder="1"/>
    <xf numFmtId="0" fontId="5" fillId="0" borderId="65" xfId="0" applyFont="1" applyBorder="1" applyAlignment="1">
      <alignment vertical="top" wrapText="1"/>
    </xf>
    <xf numFmtId="15" fontId="5" fillId="0" borderId="65" xfId="0" applyNumberFormat="1" applyFont="1" applyBorder="1" applyAlignment="1">
      <alignment horizontal="center" vertical="top" wrapText="1"/>
    </xf>
    <xf numFmtId="164" fontId="5" fillId="0" borderId="64" xfId="1" applyNumberFormat="1" applyFont="1" applyBorder="1" applyAlignment="1">
      <alignment horizontal="center" vertical="top"/>
    </xf>
    <xf numFmtId="0" fontId="5" fillId="0" borderId="68" xfId="0" applyFont="1" applyBorder="1" applyAlignment="1">
      <alignment vertical="top"/>
    </xf>
    <xf numFmtId="164" fontId="5" fillId="0" borderId="13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8" fillId="0" borderId="53" xfId="0" applyFont="1" applyBorder="1"/>
    <xf numFmtId="0" fontId="28" fillId="0" borderId="52" xfId="0" applyFont="1" applyBorder="1"/>
    <xf numFmtId="0" fontId="4" fillId="0" borderId="52" xfId="0" applyFont="1" applyBorder="1" applyAlignment="1">
      <alignment vertical="center"/>
    </xf>
    <xf numFmtId="3" fontId="5" fillId="0" borderId="54" xfId="0" applyNumberFormat="1" applyFont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3" fontId="5" fillId="0" borderId="1" xfId="1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 wrapText="1"/>
    </xf>
    <xf numFmtId="3" fontId="5" fillId="0" borderId="1" xfId="1" applyNumberFormat="1" applyFont="1" applyFill="1" applyBorder="1" applyAlignment="1">
      <alignment horizontal="right" vertical="top"/>
    </xf>
    <xf numFmtId="3" fontId="5" fillId="0" borderId="56" xfId="1" applyNumberFormat="1" applyFont="1" applyBorder="1" applyAlignment="1">
      <alignment horizontal="right" vertical="top"/>
    </xf>
    <xf numFmtId="3" fontId="5" fillId="0" borderId="6" xfId="1" applyNumberFormat="1" applyFont="1" applyBorder="1" applyAlignment="1">
      <alignment horizontal="right" vertical="top"/>
    </xf>
    <xf numFmtId="3" fontId="5" fillId="0" borderId="63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54" xfId="1" applyNumberFormat="1" applyFont="1" applyBorder="1" applyAlignment="1">
      <alignment horizontal="right" vertical="top"/>
    </xf>
    <xf numFmtId="3" fontId="5" fillId="8" borderId="56" xfId="1" applyNumberFormat="1" applyFont="1" applyFill="1" applyBorder="1" applyAlignment="1">
      <alignment horizontal="right" vertical="top"/>
    </xf>
    <xf numFmtId="3" fontId="5" fillId="8" borderId="6" xfId="1" applyNumberFormat="1" applyFont="1" applyFill="1" applyBorder="1" applyAlignment="1">
      <alignment horizontal="right" vertical="top"/>
    </xf>
    <xf numFmtId="0" fontId="4" fillId="4" borderId="13" xfId="0" applyFont="1" applyFill="1" applyBorder="1" applyAlignment="1">
      <alignment vertical="center"/>
    </xf>
    <xf numFmtId="49" fontId="5" fillId="0" borderId="54" xfId="0" applyNumberFormat="1" applyFont="1" applyBorder="1" applyAlignment="1">
      <alignment horizontal="center" vertical="top" wrapText="1"/>
    </xf>
    <xf numFmtId="49" fontId="5" fillId="0" borderId="61" xfId="0" applyNumberFormat="1" applyFont="1" applyBorder="1" applyAlignment="1">
      <alignment horizontal="center" vertical="top" wrapText="1"/>
    </xf>
    <xf numFmtId="3" fontId="5" fillId="0" borderId="56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 vertical="top" wrapText="1"/>
    </xf>
    <xf numFmtId="3" fontId="5" fillId="0" borderId="56" xfId="1" applyNumberFormat="1" applyFont="1" applyFill="1" applyBorder="1" applyAlignment="1">
      <alignment horizontal="right" vertical="top"/>
    </xf>
    <xf numFmtId="0" fontId="5" fillId="0" borderId="73" xfId="0" applyFont="1" applyBorder="1" applyAlignment="1">
      <alignment vertical="top"/>
    </xf>
    <xf numFmtId="0" fontId="0" fillId="0" borderId="56" xfId="0" applyBorder="1"/>
    <xf numFmtId="0" fontId="0" fillId="0" borderId="1" xfId="0" applyBorder="1"/>
    <xf numFmtId="0" fontId="0" fillId="0" borderId="54" xfId="0" applyBorder="1"/>
    <xf numFmtId="0" fontId="0" fillId="0" borderId="6" xfId="0" applyBorder="1"/>
    <xf numFmtId="164" fontId="5" fillId="0" borderId="63" xfId="3" applyNumberFormat="1" applyFont="1" applyFill="1" applyBorder="1" applyAlignment="1">
      <alignment horizontal="center" vertical="top"/>
    </xf>
    <xf numFmtId="0" fontId="4" fillId="4" borderId="0" xfId="0" applyFont="1" applyFill="1"/>
    <xf numFmtId="164" fontId="5" fillId="0" borderId="63" xfId="1" applyNumberFormat="1" applyFont="1" applyFill="1" applyBorder="1" applyAlignment="1">
      <alignment horizontal="center" vertical="top"/>
    </xf>
    <xf numFmtId="0" fontId="5" fillId="0" borderId="68" xfId="0" applyFont="1" applyBorder="1"/>
    <xf numFmtId="0" fontId="5" fillId="0" borderId="58" xfId="0" applyFont="1" applyBorder="1" applyAlignment="1">
      <alignment horizontal="left" vertical="top" wrapText="1"/>
    </xf>
    <xf numFmtId="0" fontId="6" fillId="4" borderId="7" xfId="0" applyFont="1" applyFill="1" applyBorder="1" applyAlignment="1">
      <alignment vertical="top"/>
    </xf>
    <xf numFmtId="0" fontId="6" fillId="4" borderId="8" xfId="0" applyFont="1" applyFill="1" applyBorder="1" applyAlignment="1">
      <alignment vertical="top"/>
    </xf>
    <xf numFmtId="0" fontId="5" fillId="4" borderId="0" xfId="0" applyFont="1" applyFill="1" applyAlignment="1">
      <alignment vertical="top"/>
    </xf>
    <xf numFmtId="164" fontId="5" fillId="4" borderId="9" xfId="0" applyNumberFormat="1" applyFont="1" applyFill="1" applyBorder="1" applyAlignment="1">
      <alignment horizontal="center" vertical="top"/>
    </xf>
    <xf numFmtId="164" fontId="5" fillId="4" borderId="8" xfId="0" applyNumberFormat="1" applyFont="1" applyFill="1" applyBorder="1" applyAlignment="1">
      <alignment horizontal="center" vertical="top"/>
    </xf>
    <xf numFmtId="49" fontId="4" fillId="4" borderId="13" xfId="0" applyNumberFormat="1" applyFont="1" applyFill="1" applyBorder="1" applyAlignment="1">
      <alignment horizontal="right" vertical="top"/>
    </xf>
    <xf numFmtId="0" fontId="5" fillId="0" borderId="55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165" fontId="5" fillId="0" borderId="58" xfId="0" applyNumberFormat="1" applyFont="1" applyBorder="1" applyAlignment="1">
      <alignment vertical="top"/>
    </xf>
    <xf numFmtId="0" fontId="28" fillId="4" borderId="7" xfId="0" applyFont="1" applyFill="1" applyBorder="1"/>
    <xf numFmtId="0" fontId="4" fillId="4" borderId="3" xfId="0" applyFont="1" applyFill="1" applyBorder="1"/>
    <xf numFmtId="164" fontId="5" fillId="4" borderId="13" xfId="1" applyNumberFormat="1" applyFont="1" applyFill="1" applyBorder="1" applyAlignment="1">
      <alignment horizontal="center" vertical="top"/>
    </xf>
    <xf numFmtId="164" fontId="5" fillId="4" borderId="8" xfId="1" applyNumberFormat="1" applyFont="1" applyFill="1" applyBorder="1" applyAlignment="1">
      <alignment horizontal="center" vertical="top"/>
    </xf>
    <xf numFmtId="164" fontId="5" fillId="0" borderId="58" xfId="1" applyNumberFormat="1" applyFont="1" applyBorder="1" applyAlignment="1">
      <alignment vertical="top"/>
    </xf>
    <xf numFmtId="49" fontId="4" fillId="4" borderId="3" xfId="0" applyNumberFormat="1" applyFont="1" applyFill="1" applyBorder="1" applyAlignment="1">
      <alignment horizontal="right" vertical="top"/>
    </xf>
    <xf numFmtId="49" fontId="5" fillId="4" borderId="3" xfId="0" applyNumberFormat="1" applyFont="1" applyFill="1" applyBorder="1" applyAlignment="1">
      <alignment horizontal="center" vertical="top" wrapText="1"/>
    </xf>
    <xf numFmtId="0" fontId="5" fillId="8" borderId="51" xfId="0" applyFont="1" applyFill="1" applyBorder="1" applyAlignment="1">
      <alignment vertical="top" wrapText="1"/>
    </xf>
    <xf numFmtId="0" fontId="9" fillId="0" borderId="63" xfId="0" applyFont="1" applyBorder="1" applyAlignment="1">
      <alignment horizontal="center" vertical="top" wrapText="1"/>
    </xf>
    <xf numFmtId="164" fontId="5" fillId="0" borderId="63" xfId="1" applyNumberFormat="1" applyFont="1" applyBorder="1" applyAlignment="1">
      <alignment horizontal="center" vertical="top" wrapText="1"/>
    </xf>
    <xf numFmtId="164" fontId="5" fillId="0" borderId="63" xfId="1" applyNumberFormat="1" applyFont="1" applyBorder="1" applyAlignment="1">
      <alignment horizontal="right" vertical="top" wrapText="1"/>
    </xf>
    <xf numFmtId="49" fontId="5" fillId="0" borderId="65" xfId="0" applyNumberFormat="1" applyFont="1" applyBorder="1" applyAlignment="1">
      <alignment horizontal="center" vertical="top" wrapText="1"/>
    </xf>
    <xf numFmtId="0" fontId="5" fillId="0" borderId="64" xfId="0" applyFont="1" applyBorder="1" applyAlignment="1">
      <alignment horizontal="right" vertical="top" wrapText="1"/>
    </xf>
    <xf numFmtId="164" fontId="5" fillId="0" borderId="64" xfId="1" applyNumberFormat="1" applyFont="1" applyFill="1" applyBorder="1" applyAlignment="1">
      <alignment horizontal="right" vertical="top" wrapText="1"/>
    </xf>
    <xf numFmtId="164" fontId="5" fillId="0" borderId="64" xfId="1" applyNumberFormat="1" applyFont="1" applyBorder="1" applyAlignment="1">
      <alignment horizontal="center" vertical="top" wrapText="1"/>
    </xf>
    <xf numFmtId="164" fontId="5" fillId="0" borderId="64" xfId="1" applyNumberFormat="1" applyFont="1" applyBorder="1" applyAlignment="1">
      <alignment horizontal="right" vertical="top" wrapText="1"/>
    </xf>
    <xf numFmtId="49" fontId="32" fillId="0" borderId="0" xfId="0" applyNumberFormat="1" applyFont="1" applyAlignment="1">
      <alignment horizontal="center" vertical="top"/>
    </xf>
    <xf numFmtId="0" fontId="32" fillId="0" borderId="60" xfId="0" applyFont="1" applyBorder="1"/>
    <xf numFmtId="0" fontId="32" fillId="0" borderId="61" xfId="0" applyFont="1" applyBorder="1"/>
    <xf numFmtId="0" fontId="32" fillId="0" borderId="61" xfId="0" applyFont="1" applyBorder="1" applyAlignment="1">
      <alignment vertical="top" wrapText="1"/>
    </xf>
    <xf numFmtId="164" fontId="32" fillId="0" borderId="63" xfId="1" applyNumberFormat="1" applyFont="1" applyBorder="1" applyAlignment="1">
      <alignment horizontal="center" vertical="top"/>
    </xf>
    <xf numFmtId="0" fontId="12" fillId="0" borderId="59" xfId="0" applyFont="1" applyBorder="1" applyAlignment="1">
      <alignment vertical="top" wrapText="1"/>
    </xf>
    <xf numFmtId="0" fontId="12" fillId="0" borderId="62" xfId="0" applyFont="1" applyBorder="1" applyAlignment="1">
      <alignment vertical="top" wrapText="1"/>
    </xf>
    <xf numFmtId="164" fontId="12" fillId="0" borderId="56" xfId="1" applyNumberFormat="1" applyFont="1" applyFill="1" applyBorder="1" applyAlignment="1">
      <alignment vertical="top"/>
    </xf>
    <xf numFmtId="164" fontId="12" fillId="0" borderId="63" xfId="1" applyNumberFormat="1" applyFont="1" applyFill="1" applyBorder="1" applyAlignment="1">
      <alignment vertical="top"/>
    </xf>
    <xf numFmtId="164" fontId="12" fillId="0" borderId="5" xfId="1" applyNumberFormat="1" applyFont="1" applyFill="1" applyBorder="1" applyAlignment="1">
      <alignment vertical="top"/>
    </xf>
    <xf numFmtId="0" fontId="12" fillId="0" borderId="75" xfId="0" applyFont="1" applyBorder="1" applyAlignment="1">
      <alignment vertical="top" wrapText="1"/>
    </xf>
    <xf numFmtId="0" fontId="11" fillId="4" borderId="10" xfId="0" applyFont="1" applyFill="1" applyBorder="1"/>
    <xf numFmtId="0" fontId="11" fillId="4" borderId="13" xfId="0" applyFont="1" applyFill="1" applyBorder="1"/>
    <xf numFmtId="0" fontId="11" fillId="4" borderId="13" xfId="0" applyFont="1" applyFill="1" applyBorder="1" applyAlignment="1">
      <alignment vertical="center"/>
    </xf>
    <xf numFmtId="164" fontId="11" fillId="4" borderId="13" xfId="1" applyNumberFormat="1" applyFont="1" applyFill="1" applyBorder="1" applyAlignment="1">
      <alignment horizontal="center" vertical="top" wrapText="1"/>
    </xf>
    <xf numFmtId="164" fontId="11" fillId="4" borderId="14" xfId="1" applyNumberFormat="1" applyFont="1" applyFill="1" applyBorder="1" applyAlignment="1">
      <alignment horizontal="center" vertical="top" wrapText="1"/>
    </xf>
    <xf numFmtId="0" fontId="32" fillId="0" borderId="11" xfId="0" applyFont="1" applyBorder="1" applyAlignment="1">
      <alignment horizontal="center" vertical="top" wrapText="1"/>
    </xf>
    <xf numFmtId="164" fontId="32" fillId="0" borderId="56" xfId="1" applyNumberFormat="1" applyFont="1" applyFill="1" applyBorder="1" applyAlignment="1">
      <alignment horizontal="center" vertical="top"/>
    </xf>
    <xf numFmtId="164" fontId="32" fillId="0" borderId="63" xfId="1" applyNumberFormat="1" applyFont="1" applyFill="1" applyBorder="1" applyAlignment="1">
      <alignment horizontal="center" vertical="top"/>
    </xf>
    <xf numFmtId="164" fontId="32" fillId="0" borderId="6" xfId="1" applyNumberFormat="1" applyFont="1" applyFill="1" applyBorder="1" applyAlignment="1">
      <alignment horizontal="center" vertical="top"/>
    </xf>
    <xf numFmtId="0" fontId="32" fillId="0" borderId="68" xfId="0" applyFont="1" applyBorder="1" applyAlignment="1">
      <alignment horizontal="center" vertical="top" wrapText="1"/>
    </xf>
    <xf numFmtId="49" fontId="32" fillId="0" borderId="73" xfId="0" applyNumberFormat="1" applyFont="1" applyBorder="1" applyAlignment="1">
      <alignment horizontal="center" vertical="top"/>
    </xf>
    <xf numFmtId="164" fontId="32" fillId="0" borderId="0" xfId="0" applyNumberFormat="1" applyFont="1" applyAlignment="1">
      <alignment vertical="top"/>
    </xf>
    <xf numFmtId="164" fontId="11" fillId="0" borderId="11" xfId="7" applyNumberFormat="1" applyFont="1" applyBorder="1" applyAlignment="1">
      <alignment vertical="top"/>
    </xf>
    <xf numFmtId="0" fontId="32" fillId="0" borderId="12" xfId="0" applyFont="1" applyBorder="1" applyAlignment="1">
      <alignment horizontal="left" vertical="top" wrapText="1"/>
    </xf>
    <xf numFmtId="164" fontId="32" fillId="0" borderId="9" xfId="1" applyNumberFormat="1" applyFont="1" applyBorder="1" applyAlignment="1">
      <alignment vertical="top"/>
    </xf>
    <xf numFmtId="0" fontId="11" fillId="0" borderId="13" xfId="0" applyFont="1" applyBorder="1" applyAlignment="1">
      <alignment vertical="top" wrapText="1"/>
    </xf>
    <xf numFmtId="164" fontId="32" fillId="0" borderId="13" xfId="7" applyNumberFormat="1" applyFont="1" applyBorder="1" applyAlignment="1">
      <alignment vertical="top"/>
    </xf>
    <xf numFmtId="0" fontId="5" fillId="0" borderId="9" xfId="0" applyFont="1" applyBorder="1"/>
    <xf numFmtId="164" fontId="5" fillId="0" borderId="8" xfId="1" applyNumberFormat="1" applyFont="1" applyBorder="1" applyAlignment="1"/>
    <xf numFmtId="164" fontId="5" fillId="0" borderId="9" xfId="1" applyNumberFormat="1" applyFont="1" applyBorder="1" applyAlignment="1"/>
    <xf numFmtId="164" fontId="5" fillId="0" borderId="63" xfId="1" applyNumberFormat="1" applyFont="1" applyFill="1" applyBorder="1" applyAlignment="1">
      <alignment horizontal="right" vertical="top" wrapText="1"/>
    </xf>
    <xf numFmtId="164" fontId="5" fillId="0" borderId="56" xfId="19" applyNumberFormat="1" applyFont="1" applyBorder="1" applyAlignment="1">
      <alignment horizontal="center" vertical="top"/>
    </xf>
    <xf numFmtId="164" fontId="5" fillId="0" borderId="56" xfId="19" applyNumberFormat="1" applyFont="1" applyFill="1" applyBorder="1" applyAlignment="1">
      <alignment horizontal="center" vertical="top" wrapText="1"/>
    </xf>
    <xf numFmtId="164" fontId="5" fillId="0" borderId="56" xfId="19" applyNumberFormat="1" applyFont="1" applyFill="1" applyBorder="1" applyAlignment="1">
      <alignment vertical="top" wrapText="1"/>
    </xf>
    <xf numFmtId="164" fontId="5" fillId="0" borderId="56" xfId="19" applyNumberFormat="1" applyFont="1" applyBorder="1" applyAlignment="1">
      <alignment horizontal="center" vertical="top" wrapText="1"/>
    </xf>
    <xf numFmtId="164" fontId="5" fillId="0" borderId="56" xfId="19" applyNumberFormat="1" applyFont="1" applyBorder="1" applyAlignment="1">
      <alignment vertical="top" wrapText="1"/>
    </xf>
    <xf numFmtId="164" fontId="5" fillId="0" borderId="6" xfId="19" applyNumberFormat="1" applyFont="1" applyBorder="1" applyAlignment="1">
      <alignment horizontal="center" vertical="top" wrapText="1"/>
    </xf>
    <xf numFmtId="164" fontId="5" fillId="0" borderId="6" xfId="19" applyNumberFormat="1" applyFont="1" applyFill="1" applyBorder="1" applyAlignment="1">
      <alignment horizontal="center" vertical="top" wrapText="1"/>
    </xf>
    <xf numFmtId="164" fontId="5" fillId="0" borderId="54" xfId="19" applyNumberFormat="1" applyFont="1" applyBorder="1" applyAlignment="1">
      <alignment horizontal="center" vertical="top" wrapText="1"/>
    </xf>
    <xf numFmtId="164" fontId="5" fillId="0" borderId="6" xfId="19" applyNumberFormat="1" applyFont="1" applyBorder="1" applyAlignment="1">
      <alignment horizontal="center" vertical="top"/>
    </xf>
    <xf numFmtId="164" fontId="5" fillId="0" borderId="54" xfId="19" applyNumberFormat="1" applyFont="1" applyBorder="1" applyAlignment="1">
      <alignment horizontal="center" vertical="top"/>
    </xf>
    <xf numFmtId="164" fontId="5" fillId="0" borderId="54" xfId="19" applyNumberFormat="1" applyFont="1" applyFill="1" applyBorder="1" applyAlignment="1">
      <alignment horizontal="center" vertical="top" wrapText="1"/>
    </xf>
    <xf numFmtId="0" fontId="5" fillId="0" borderId="59" xfId="0" applyFont="1" applyBorder="1" applyAlignment="1">
      <alignment horizontal="left" vertical="top" wrapText="1"/>
    </xf>
    <xf numFmtId="164" fontId="5" fillId="0" borderId="1" xfId="19" applyNumberFormat="1" applyFont="1" applyFill="1" applyBorder="1" applyAlignment="1">
      <alignment horizontal="center" vertical="top" wrapText="1"/>
    </xf>
    <xf numFmtId="164" fontId="5" fillId="0" borderId="58" xfId="19" applyNumberFormat="1" applyFont="1" applyBorder="1" applyAlignment="1">
      <alignment horizontal="center" vertical="top"/>
    </xf>
    <xf numFmtId="43" fontId="4" fillId="0" borderId="0" xfId="1" applyFont="1" applyAlignment="1">
      <alignment vertical="top"/>
    </xf>
    <xf numFmtId="164" fontId="4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49" fontId="5" fillId="0" borderId="6" xfId="0" applyNumberFormat="1" applyFont="1" applyBorder="1" applyAlignment="1">
      <alignment horizontal="center" vertical="top" wrapText="1"/>
    </xf>
    <xf numFmtId="164" fontId="7" fillId="0" borderId="56" xfId="1" applyNumberFormat="1" applyFont="1" applyBorder="1" applyAlignment="1">
      <alignment horizontal="center" vertical="top"/>
    </xf>
    <xf numFmtId="0" fontId="7" fillId="0" borderId="60" xfId="0" applyFont="1" applyBorder="1" applyAlignment="1">
      <alignment vertical="top"/>
    </xf>
    <xf numFmtId="0" fontId="7" fillId="0" borderId="61" xfId="0" applyFont="1" applyBorder="1" applyAlignment="1">
      <alignment vertical="top"/>
    </xf>
    <xf numFmtId="0" fontId="7" fillId="0" borderId="62" xfId="0" applyFont="1" applyBorder="1" applyAlignment="1">
      <alignment vertical="top" wrapText="1"/>
    </xf>
    <xf numFmtId="0" fontId="7" fillId="0" borderId="63" xfId="0" applyFont="1" applyBorder="1" applyAlignment="1">
      <alignment horizontal="center" vertical="top" wrapText="1"/>
    </xf>
    <xf numFmtId="3" fontId="7" fillId="0" borderId="63" xfId="0" applyNumberFormat="1" applyFont="1" applyBorder="1" applyAlignment="1">
      <alignment horizontal="right" vertical="top" wrapText="1"/>
    </xf>
    <xf numFmtId="164" fontId="7" fillId="0" borderId="56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top" wrapText="1"/>
    </xf>
    <xf numFmtId="3" fontId="5" fillId="0" borderId="63" xfId="1" applyNumberFormat="1" applyFont="1" applyBorder="1" applyAlignment="1">
      <alignment horizontal="right" vertical="top"/>
    </xf>
    <xf numFmtId="0" fontId="7" fillId="0" borderId="57" xfId="0" applyFont="1" applyBorder="1"/>
    <xf numFmtId="0" fontId="7" fillId="0" borderId="58" xfId="0" applyFont="1" applyBorder="1"/>
    <xf numFmtId="0" fontId="7" fillId="0" borderId="58" xfId="0" applyFont="1" applyBorder="1" applyAlignment="1">
      <alignment vertical="top" wrapText="1"/>
    </xf>
    <xf numFmtId="0" fontId="7" fillId="0" borderId="58" xfId="0" applyFont="1" applyBorder="1" applyAlignment="1">
      <alignment vertical="top"/>
    </xf>
    <xf numFmtId="0" fontId="7" fillId="0" borderId="62" xfId="0" applyFont="1" applyBorder="1" applyAlignment="1">
      <alignment horizontal="center" vertical="top" wrapText="1"/>
    </xf>
    <xf numFmtId="49" fontId="7" fillId="0" borderId="61" xfId="0" applyNumberFormat="1" applyFont="1" applyBorder="1" applyAlignment="1">
      <alignment horizontal="center" vertical="top" wrapText="1"/>
    </xf>
    <xf numFmtId="164" fontId="7" fillId="0" borderId="63" xfId="1" applyNumberFormat="1" applyFont="1" applyBorder="1" applyAlignment="1">
      <alignment horizontal="center" vertical="top"/>
    </xf>
    <xf numFmtId="3" fontId="7" fillId="0" borderId="56" xfId="1" applyNumberFormat="1" applyFont="1" applyBorder="1" applyAlignment="1">
      <alignment horizontal="right" vertical="top"/>
    </xf>
    <xf numFmtId="0" fontId="6" fillId="0" borderId="54" xfId="0" applyFont="1" applyBorder="1"/>
    <xf numFmtId="165" fontId="5" fillId="0" borderId="61" xfId="0" applyNumberFormat="1" applyFont="1" applyBorder="1" applyAlignment="1">
      <alignment vertical="top"/>
    </xf>
    <xf numFmtId="164" fontId="9" fillId="0" borderId="0" xfId="1" applyNumberFormat="1" applyFont="1" applyBorder="1" applyAlignment="1">
      <alignment horizontal="center" vertical="top"/>
    </xf>
    <xf numFmtId="164" fontId="5" fillId="0" borderId="7" xfId="1" applyNumberFormat="1" applyFont="1" applyBorder="1" applyAlignment="1">
      <alignment horizontal="center" vertical="top"/>
    </xf>
    <xf numFmtId="164" fontId="11" fillId="0" borderId="11" xfId="7" applyNumberFormat="1" applyFont="1" applyBorder="1" applyAlignment="1">
      <alignment horizontal="center" vertical="top"/>
    </xf>
    <xf numFmtId="164" fontId="11" fillId="0" borderId="0" xfId="7" applyNumberFormat="1" applyFont="1" applyBorder="1" applyAlignment="1">
      <alignment horizontal="center" vertical="top"/>
    </xf>
    <xf numFmtId="164" fontId="11" fillId="0" borderId="12" xfId="7" applyNumberFormat="1" applyFont="1" applyBorder="1" applyAlignment="1">
      <alignment horizontal="center" vertical="top"/>
    </xf>
    <xf numFmtId="164" fontId="32" fillId="0" borderId="11" xfId="7" applyNumberFormat="1" applyFont="1" applyBorder="1" applyAlignment="1">
      <alignment horizontal="center" vertical="top"/>
    </xf>
    <xf numFmtId="164" fontId="32" fillId="0" borderId="0" xfId="7" applyNumberFormat="1" applyFont="1" applyBorder="1" applyAlignment="1">
      <alignment horizontal="center" vertical="top"/>
    </xf>
    <xf numFmtId="164" fontId="32" fillId="0" borderId="12" xfId="7" applyNumberFormat="1" applyFont="1" applyBorder="1" applyAlignment="1">
      <alignment horizontal="center" vertical="top"/>
    </xf>
    <xf numFmtId="164" fontId="4" fillId="0" borderId="11" xfId="7" applyNumberFormat="1" applyFont="1" applyBorder="1" applyAlignment="1">
      <alignment horizontal="center" vertical="top"/>
    </xf>
    <xf numFmtId="164" fontId="4" fillId="0" borderId="0" xfId="7" applyNumberFormat="1" applyFont="1" applyBorder="1" applyAlignment="1">
      <alignment horizontal="center" vertical="top"/>
    </xf>
    <xf numFmtId="164" fontId="5" fillId="0" borderId="16" xfId="1" applyNumberFormat="1" applyFont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center" vertical="center" wrapText="1"/>
    </xf>
    <xf numFmtId="164" fontId="5" fillId="4" borderId="8" xfId="1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top"/>
    </xf>
    <xf numFmtId="164" fontId="5" fillId="4" borderId="2" xfId="1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vertical="top"/>
    </xf>
    <xf numFmtId="0" fontId="28" fillId="0" borderId="3" xfId="0" applyFont="1" applyBorder="1"/>
    <xf numFmtId="0" fontId="28" fillId="0" borderId="2" xfId="0" applyFont="1" applyBorder="1"/>
    <xf numFmtId="0" fontId="4" fillId="4" borderId="1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164" fontId="28" fillId="0" borderId="0" xfId="0" applyNumberFormat="1" applyFont="1"/>
    <xf numFmtId="0" fontId="5" fillId="0" borderId="6" xfId="0" applyFont="1" applyBorder="1" applyAlignment="1">
      <alignment horizontal="center" vertical="top"/>
    </xf>
    <xf numFmtId="0" fontId="5" fillId="0" borderId="63" xfId="0" applyFont="1" applyBorder="1" applyAlignment="1">
      <alignment horizontal="center" vertical="center" wrapText="1"/>
    </xf>
    <xf numFmtId="49" fontId="4" fillId="0" borderId="52" xfId="0" applyNumberFormat="1" applyFont="1" applyBorder="1" applyAlignment="1">
      <alignment vertical="top"/>
    </xf>
    <xf numFmtId="0" fontId="5" fillId="0" borderId="54" xfId="0" applyFont="1" applyBorder="1" applyAlignment="1">
      <alignment horizontal="center" vertical="top"/>
    </xf>
    <xf numFmtId="164" fontId="4" fillId="0" borderId="54" xfId="1" applyNumberFormat="1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vertical="center"/>
    </xf>
    <xf numFmtId="0" fontId="28" fillId="4" borderId="8" xfId="0" applyFont="1" applyFill="1" applyBorder="1"/>
    <xf numFmtId="164" fontId="5" fillId="8" borderId="8" xfId="1" applyNumberFormat="1" applyFont="1" applyFill="1" applyBorder="1" applyAlignment="1">
      <alignment horizontal="left" vertical="top" wrapText="1"/>
    </xf>
    <xf numFmtId="164" fontId="5" fillId="8" borderId="51" xfId="1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5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5" fillId="0" borderId="76" xfId="0" applyFont="1" applyBorder="1" applyAlignment="1">
      <alignment horizontal="center" vertical="top" wrapText="1"/>
    </xf>
    <xf numFmtId="164" fontId="5" fillId="0" borderId="76" xfId="1" applyNumberFormat="1" applyFont="1" applyBorder="1" applyAlignment="1">
      <alignment horizontal="center" vertical="top" wrapText="1"/>
    </xf>
    <xf numFmtId="164" fontId="5" fillId="0" borderId="52" xfId="1" applyNumberFormat="1" applyFont="1" applyBorder="1" applyAlignment="1">
      <alignment horizontal="center" vertical="top"/>
    </xf>
    <xf numFmtId="0" fontId="9" fillId="9" borderId="4" xfId="0" applyFont="1" applyFill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5" fillId="0" borderId="63" xfId="0" applyFont="1" applyBorder="1" applyAlignment="1">
      <alignment horizontal="right" vertical="top" wrapText="1"/>
    </xf>
    <xf numFmtId="0" fontId="5" fillId="0" borderId="52" xfId="0" applyFont="1" applyBorder="1" applyAlignment="1">
      <alignment horizontal="right" vertical="top"/>
    </xf>
    <xf numFmtId="0" fontId="32" fillId="0" borderId="8" xfId="0" applyFont="1" applyBorder="1" applyAlignment="1">
      <alignment horizontal="center" vertical="top" wrapText="1"/>
    </xf>
    <xf numFmtId="0" fontId="44" fillId="0" borderId="0" xfId="0" applyFont="1"/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8" fillId="0" borderId="0" xfId="0" applyFont="1" applyAlignment="1">
      <alignment horizontal="center" vertical="top" wrapText="1"/>
    </xf>
    <xf numFmtId="0" fontId="44" fillId="0" borderId="0" xfId="0" applyFont="1" applyAlignment="1">
      <alignment vertical="top"/>
    </xf>
    <xf numFmtId="49" fontId="12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right" vertical="top"/>
    </xf>
    <xf numFmtId="49" fontId="18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1" xfId="1" applyNumberFormat="1" applyFont="1" applyFill="1" applyBorder="1" applyAlignment="1">
      <alignment horizontal="center" vertical="center" wrapText="1"/>
    </xf>
    <xf numFmtId="164" fontId="18" fillId="0" borderId="1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5" borderId="1" xfId="0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164" fontId="18" fillId="5" borderId="1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top"/>
    </xf>
    <xf numFmtId="164" fontId="18" fillId="3" borderId="1" xfId="1" applyNumberFormat="1" applyFont="1" applyFill="1" applyBorder="1" applyAlignment="1">
      <alignment horizontal="center" vertical="center" wrapText="1"/>
    </xf>
    <xf numFmtId="164" fontId="18" fillId="4" borderId="1" xfId="1" applyNumberFormat="1" applyFont="1" applyFill="1" applyBorder="1" applyAlignment="1">
      <alignment horizontal="center" vertical="center" wrapText="1"/>
    </xf>
    <xf numFmtId="0" fontId="16" fillId="4" borderId="2" xfId="0" applyFont="1" applyFill="1" applyBorder="1"/>
    <xf numFmtId="164" fontId="12" fillId="4" borderId="1" xfId="1" applyNumberFormat="1" applyFont="1" applyFill="1" applyBorder="1" applyAlignment="1">
      <alignment horizontal="center" vertical="top" wrapText="1"/>
    </xf>
    <xf numFmtId="0" fontId="16" fillId="4" borderId="3" xfId="0" applyFont="1" applyFill="1" applyBorder="1"/>
    <xf numFmtId="0" fontId="16" fillId="6" borderId="2" xfId="0" applyFont="1" applyFill="1" applyBorder="1"/>
    <xf numFmtId="0" fontId="16" fillId="6" borderId="3" xfId="0" applyFont="1" applyFill="1" applyBorder="1"/>
    <xf numFmtId="164" fontId="12" fillId="6" borderId="1" xfId="1" applyNumberFormat="1" applyFont="1" applyFill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12" fillId="0" borderId="11" xfId="0" applyFont="1" applyBorder="1" applyAlignment="1">
      <alignment vertical="top"/>
    </xf>
    <xf numFmtId="0" fontId="12" fillId="0" borderId="12" xfId="0" applyFont="1" applyBorder="1" applyAlignment="1">
      <alignment vertical="top"/>
    </xf>
    <xf numFmtId="0" fontId="16" fillId="4" borderId="2" xfId="0" applyFont="1" applyFill="1" applyBorder="1" applyAlignment="1">
      <alignment vertical="top"/>
    </xf>
    <xf numFmtId="0" fontId="16" fillId="4" borderId="3" xfId="0" applyFont="1" applyFill="1" applyBorder="1" applyAlignment="1">
      <alignment vertical="top"/>
    </xf>
    <xf numFmtId="164" fontId="12" fillId="4" borderId="1" xfId="0" applyNumberFormat="1" applyFont="1" applyFill="1" applyBorder="1" applyAlignment="1">
      <alignment horizontal="center" vertical="top"/>
    </xf>
    <xf numFmtId="0" fontId="16" fillId="4" borderId="10" xfId="0" applyFont="1" applyFill="1" applyBorder="1"/>
    <xf numFmtId="0" fontId="16" fillId="4" borderId="13" xfId="0" applyFont="1" applyFill="1" applyBorder="1"/>
    <xf numFmtId="165" fontId="12" fillId="0" borderId="3" xfId="0" applyNumberFormat="1" applyFont="1" applyBorder="1" applyAlignment="1">
      <alignment vertical="top"/>
    </xf>
    <xf numFmtId="0" fontId="16" fillId="4" borderId="7" xfId="0" applyFont="1" applyFill="1" applyBorder="1"/>
    <xf numFmtId="0" fontId="16" fillId="4" borderId="8" xfId="0" applyFont="1" applyFill="1" applyBorder="1"/>
    <xf numFmtId="0" fontId="18" fillId="4" borderId="9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6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vertical="top"/>
    </xf>
    <xf numFmtId="0" fontId="12" fillId="4" borderId="13" xfId="0" applyFont="1" applyFill="1" applyBorder="1" applyAlignment="1">
      <alignment vertical="top"/>
    </xf>
    <xf numFmtId="0" fontId="12" fillId="4" borderId="14" xfId="0" applyFont="1" applyFill="1" applyBorder="1" applyAlignment="1">
      <alignment vertical="top"/>
    </xf>
    <xf numFmtId="165" fontId="12" fillId="4" borderId="2" xfId="0" applyNumberFormat="1" applyFont="1" applyFill="1" applyBorder="1" applyAlignment="1">
      <alignment vertical="top"/>
    </xf>
    <xf numFmtId="0" fontId="12" fillId="4" borderId="4" xfId="0" applyFont="1" applyFill="1" applyBorder="1" applyAlignment="1">
      <alignment vertical="top" wrapText="1"/>
    </xf>
    <xf numFmtId="0" fontId="12" fillId="4" borderId="3" xfId="0" applyFont="1" applyFill="1" applyBorder="1" applyAlignment="1">
      <alignment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0" fontId="12" fillId="4" borderId="11" xfId="0" applyFont="1" applyFill="1" applyBorder="1"/>
    <xf numFmtId="0" fontId="12" fillId="4" borderId="0" xfId="0" applyFont="1" applyFill="1"/>
    <xf numFmtId="0" fontId="12" fillId="4" borderId="0" xfId="0" applyFont="1" applyFill="1" applyAlignment="1">
      <alignment vertical="top" wrapText="1"/>
    </xf>
    <xf numFmtId="0" fontId="12" fillId="4" borderId="12" xfId="0" applyFont="1" applyFill="1" applyBorder="1" applyAlignment="1">
      <alignment vertical="top" wrapText="1"/>
    </xf>
    <xf numFmtId="164" fontId="12" fillId="4" borderId="1" xfId="1" applyNumberFormat="1" applyFont="1" applyFill="1" applyBorder="1" applyAlignment="1">
      <alignment horizontal="center" vertical="top"/>
    </xf>
    <xf numFmtId="0" fontId="12" fillId="4" borderId="7" xfId="0" applyFont="1" applyFill="1" applyBorder="1"/>
    <xf numFmtId="0" fontId="12" fillId="4" borderId="8" xfId="0" applyFont="1" applyFill="1" applyBorder="1"/>
    <xf numFmtId="0" fontId="12" fillId="4" borderId="8" xfId="0" applyFont="1" applyFill="1" applyBorder="1" applyAlignment="1">
      <alignment vertical="top" wrapText="1"/>
    </xf>
    <xf numFmtId="0" fontId="12" fillId="4" borderId="9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left" vertical="center"/>
    </xf>
    <xf numFmtId="0" fontId="16" fillId="8" borderId="2" xfId="0" applyFont="1" applyFill="1" applyBorder="1"/>
    <xf numFmtId="0" fontId="12" fillId="8" borderId="10" xfId="0" applyFont="1" applyFill="1" applyBorder="1" applyAlignment="1">
      <alignment vertical="top"/>
    </xf>
    <xf numFmtId="0" fontId="12" fillId="8" borderId="11" xfId="0" applyFont="1" applyFill="1" applyBorder="1"/>
    <xf numFmtId="0" fontId="18" fillId="3" borderId="2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top" wrapText="1"/>
    </xf>
    <xf numFmtId="0" fontId="16" fillId="4" borderId="1" xfId="0" applyFont="1" applyFill="1" applyBorder="1"/>
    <xf numFmtId="49" fontId="12" fillId="0" borderId="2" xfId="0" applyNumberFormat="1" applyFont="1" applyBorder="1" applyAlignment="1">
      <alignment horizontal="center" vertical="top" wrapText="1"/>
    </xf>
    <xf numFmtId="0" fontId="18" fillId="4" borderId="2" xfId="0" applyFont="1" applyFill="1" applyBorder="1" applyAlignment="1">
      <alignment vertical="top"/>
    </xf>
    <xf numFmtId="0" fontId="18" fillId="4" borderId="3" xfId="0" applyFont="1" applyFill="1" applyBorder="1" applyAlignment="1">
      <alignment vertical="top"/>
    </xf>
    <xf numFmtId="164" fontId="18" fillId="4" borderId="3" xfId="1" applyNumberFormat="1" applyFont="1" applyFill="1" applyBorder="1" applyAlignment="1">
      <alignment horizontal="center" vertical="top" wrapText="1"/>
    </xf>
    <xf numFmtId="164" fontId="18" fillId="4" borderId="4" xfId="1" applyNumberFormat="1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vertical="top"/>
    </xf>
    <xf numFmtId="164" fontId="12" fillId="4" borderId="3" xfId="1" applyNumberFormat="1" applyFont="1" applyFill="1" applyBorder="1" applyAlignment="1">
      <alignment horizontal="center" vertical="top" wrapText="1"/>
    </xf>
    <xf numFmtId="164" fontId="12" fillId="4" borderId="4" xfId="1" applyNumberFormat="1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42" fillId="4" borderId="2" xfId="0" applyFont="1" applyFill="1" applyBorder="1"/>
    <xf numFmtId="0" fontId="42" fillId="4" borderId="3" xfId="0" applyFont="1" applyFill="1" applyBorder="1"/>
    <xf numFmtId="0" fontId="18" fillId="4" borderId="3" xfId="0" applyFont="1" applyFill="1" applyBorder="1" applyAlignment="1">
      <alignment vertical="center"/>
    </xf>
    <xf numFmtId="0" fontId="42" fillId="4" borderId="0" xfId="0" applyFont="1" applyFill="1" applyAlignment="1">
      <alignment vertical="top"/>
    </xf>
    <xf numFmtId="0" fontId="42" fillId="0" borderId="0" xfId="0" applyFont="1"/>
    <xf numFmtId="0" fontId="12" fillId="0" borderId="53" xfId="0" applyFont="1" applyBorder="1"/>
    <xf numFmtId="0" fontId="12" fillId="0" borderId="52" xfId="0" applyFont="1" applyBorder="1"/>
    <xf numFmtId="0" fontId="12" fillId="0" borderId="52" xfId="0" applyFont="1" applyBorder="1" applyAlignment="1">
      <alignment vertical="top"/>
    </xf>
    <xf numFmtId="0" fontId="12" fillId="0" borderId="51" xfId="0" applyFont="1" applyBorder="1" applyAlignment="1">
      <alignment vertical="top" wrapText="1"/>
    </xf>
    <xf numFmtId="0" fontId="12" fillId="0" borderId="51" xfId="0" applyFont="1" applyBorder="1" applyAlignment="1">
      <alignment horizontal="center" vertical="top" wrapText="1"/>
    </xf>
    <xf numFmtId="0" fontId="12" fillId="0" borderId="54" xfId="0" applyFont="1" applyBorder="1" applyAlignment="1">
      <alignment horizontal="center" vertical="top" wrapText="1"/>
    </xf>
    <xf numFmtId="164" fontId="12" fillId="0" borderId="54" xfId="1" applyNumberFormat="1" applyFont="1" applyBorder="1" applyAlignment="1">
      <alignment horizontal="center" vertical="top"/>
    </xf>
    <xf numFmtId="164" fontId="12" fillId="0" borderId="54" xfId="0" applyNumberFormat="1" applyFont="1" applyBorder="1" applyAlignment="1">
      <alignment horizontal="center" vertical="top" wrapText="1"/>
    </xf>
    <xf numFmtId="0" fontId="12" fillId="0" borderId="57" xfId="0" applyFont="1" applyBorder="1"/>
    <xf numFmtId="0" fontId="12" fillId="0" borderId="58" xfId="0" applyFont="1" applyBorder="1"/>
    <xf numFmtId="0" fontId="12" fillId="0" borderId="58" xfId="0" applyFont="1" applyBorder="1" applyAlignment="1">
      <alignment vertical="top"/>
    </xf>
    <xf numFmtId="0" fontId="12" fillId="0" borderId="56" xfId="0" applyFont="1" applyBorder="1" applyAlignment="1">
      <alignment horizontal="center" vertical="top" wrapText="1"/>
    </xf>
    <xf numFmtId="164" fontId="12" fillId="0" borderId="56" xfId="1" applyNumberFormat="1" applyFont="1" applyFill="1" applyBorder="1" applyAlignment="1">
      <alignment horizontal="center" vertical="top"/>
    </xf>
    <xf numFmtId="164" fontId="12" fillId="0" borderId="56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164" fontId="12" fillId="0" borderId="58" xfId="1" applyNumberFormat="1" applyFont="1" applyFill="1" applyBorder="1" applyAlignment="1">
      <alignment horizontal="center" vertical="top"/>
    </xf>
    <xf numFmtId="164" fontId="12" fillId="0" borderId="56" xfId="1" applyNumberFormat="1" applyFont="1" applyBorder="1" applyAlignment="1">
      <alignment horizontal="center" vertical="top"/>
    </xf>
    <xf numFmtId="0" fontId="31" fillId="4" borderId="2" xfId="0" applyFont="1" applyFill="1" applyBorder="1"/>
    <xf numFmtId="0" fontId="31" fillId="4" borderId="3" xfId="0" applyFont="1" applyFill="1" applyBorder="1"/>
    <xf numFmtId="0" fontId="31" fillId="4" borderId="3" xfId="0" applyFont="1" applyFill="1" applyBorder="1" applyAlignment="1">
      <alignment vertical="center"/>
    </xf>
    <xf numFmtId="0" fontId="31" fillId="4" borderId="3" xfId="0" applyFont="1" applyFill="1" applyBorder="1" applyAlignment="1">
      <alignment vertical="top"/>
    </xf>
    <xf numFmtId="164" fontId="31" fillId="4" borderId="3" xfId="1" applyNumberFormat="1" applyFont="1" applyFill="1" applyBorder="1" applyAlignment="1">
      <alignment horizontal="center" vertical="top" wrapText="1"/>
    </xf>
    <xf numFmtId="164" fontId="31" fillId="4" borderId="4" xfId="1" applyNumberFormat="1" applyFont="1" applyFill="1" applyBorder="1" applyAlignment="1">
      <alignment horizontal="center" vertical="top" wrapText="1"/>
    </xf>
    <xf numFmtId="0" fontId="31" fillId="0" borderId="0" xfId="0" applyFont="1"/>
    <xf numFmtId="0" fontId="41" fillId="0" borderId="53" xfId="0" applyFont="1" applyBorder="1"/>
    <xf numFmtId="0" fontId="41" fillId="0" borderId="52" xfId="0" applyFont="1" applyBorder="1"/>
    <xf numFmtId="0" fontId="41" fillId="0" borderId="52" xfId="0" applyFont="1" applyBorder="1" applyAlignment="1">
      <alignment vertical="top" wrapText="1"/>
    </xf>
    <xf numFmtId="0" fontId="12" fillId="0" borderId="51" xfId="0" applyFont="1" applyBorder="1" applyAlignment="1">
      <alignment horizontal="left" vertical="top" wrapText="1"/>
    </xf>
    <xf numFmtId="0" fontId="41" fillId="0" borderId="51" xfId="0" applyFont="1" applyBorder="1" applyAlignment="1">
      <alignment horizontal="center" vertical="top" wrapText="1"/>
    </xf>
    <xf numFmtId="164" fontId="41" fillId="0" borderId="54" xfId="1" applyNumberFormat="1" applyFont="1" applyBorder="1" applyAlignment="1">
      <alignment horizontal="center" vertical="top"/>
    </xf>
    <xf numFmtId="164" fontId="41" fillId="0" borderId="54" xfId="0" applyNumberFormat="1" applyFont="1" applyBorder="1" applyAlignment="1">
      <alignment horizontal="center" vertical="top" wrapText="1"/>
    </xf>
    <xf numFmtId="0" fontId="41" fillId="0" borderId="0" xfId="0" applyFont="1"/>
    <xf numFmtId="164" fontId="12" fillId="0" borderId="72" xfId="1" applyNumberFormat="1" applyFont="1" applyFill="1" applyBorder="1" applyAlignment="1">
      <alignment horizontal="center" vertical="top"/>
    </xf>
    <xf numFmtId="0" fontId="41" fillId="0" borderId="57" xfId="0" applyFont="1" applyBorder="1"/>
    <xf numFmtId="0" fontId="41" fillId="0" borderId="58" xfId="0" applyFont="1" applyBorder="1"/>
    <xf numFmtId="0" fontId="41" fillId="0" borderId="58" xfId="0" applyFont="1" applyBorder="1" applyAlignment="1">
      <alignment vertical="top" wrapText="1"/>
    </xf>
    <xf numFmtId="0" fontId="41" fillId="0" borderId="59" xfId="0" applyFont="1" applyBorder="1" applyAlignment="1">
      <alignment horizontal="center" vertical="top" wrapText="1"/>
    </xf>
    <xf numFmtId="164" fontId="41" fillId="0" borderId="56" xfId="1" applyNumberFormat="1" applyFont="1" applyBorder="1" applyAlignment="1">
      <alignment horizontal="center" vertical="top"/>
    </xf>
    <xf numFmtId="164" fontId="41" fillId="0" borderId="56" xfId="0" applyNumberFormat="1" applyFont="1" applyBorder="1" applyAlignment="1">
      <alignment horizontal="center" vertical="top" wrapText="1"/>
    </xf>
    <xf numFmtId="0" fontId="41" fillId="0" borderId="60" xfId="0" applyFont="1" applyBorder="1"/>
    <xf numFmtId="0" fontId="41" fillId="0" borderId="61" xfId="0" applyFont="1" applyBorder="1"/>
    <xf numFmtId="0" fontId="41" fillId="0" borderId="61" xfId="0" applyFont="1" applyBorder="1" applyAlignment="1">
      <alignment vertical="top" wrapText="1"/>
    </xf>
    <xf numFmtId="0" fontId="12" fillId="0" borderId="61" xfId="0" applyFont="1" applyBorder="1" applyAlignment="1">
      <alignment vertical="top"/>
    </xf>
    <xf numFmtId="0" fontId="41" fillId="0" borderId="62" xfId="0" applyFont="1" applyBorder="1" applyAlignment="1">
      <alignment horizontal="center" vertical="top" wrapText="1"/>
    </xf>
    <xf numFmtId="0" fontId="12" fillId="0" borderId="63" xfId="0" applyFont="1" applyBorder="1" applyAlignment="1">
      <alignment horizontal="center" vertical="top" wrapText="1"/>
    </xf>
    <xf numFmtId="164" fontId="41" fillId="0" borderId="63" xfId="1" applyNumberFormat="1" applyFont="1" applyBorder="1" applyAlignment="1">
      <alignment horizontal="center" vertical="top"/>
    </xf>
    <xf numFmtId="164" fontId="41" fillId="0" borderId="63" xfId="0" applyNumberFormat="1" applyFont="1" applyBorder="1" applyAlignment="1">
      <alignment horizontal="center" vertical="top" wrapText="1"/>
    </xf>
    <xf numFmtId="0" fontId="41" fillId="0" borderId="11" xfId="0" applyFont="1" applyBorder="1"/>
    <xf numFmtId="0" fontId="41" fillId="0" borderId="0" xfId="0" applyFont="1" applyAlignment="1">
      <alignment vertical="top" wrapText="1"/>
    </xf>
    <xf numFmtId="0" fontId="41" fillId="0" borderId="12" xfId="0" applyFont="1" applyBorder="1" applyAlignment="1">
      <alignment horizontal="center" vertical="top" wrapText="1"/>
    </xf>
    <xf numFmtId="164" fontId="41" fillId="0" borderId="5" xfId="1" applyNumberFormat="1" applyFont="1" applyBorder="1" applyAlignment="1">
      <alignment horizontal="center" vertical="top"/>
    </xf>
    <xf numFmtId="164" fontId="41" fillId="0" borderId="5" xfId="0" applyNumberFormat="1" applyFont="1" applyBorder="1" applyAlignment="1">
      <alignment horizontal="center" vertical="top" wrapText="1"/>
    </xf>
    <xf numFmtId="164" fontId="41" fillId="0" borderId="11" xfId="1" applyNumberFormat="1" applyFont="1" applyBorder="1" applyAlignment="1">
      <alignment horizontal="center" vertical="top"/>
    </xf>
    <xf numFmtId="164" fontId="41" fillId="0" borderId="74" xfId="1" applyNumberFormat="1" applyFont="1" applyBorder="1" applyAlignment="1">
      <alignment horizontal="center" vertical="top"/>
    </xf>
    <xf numFmtId="0" fontId="12" fillId="0" borderId="72" xfId="0" applyFont="1" applyBorder="1" applyAlignment="1">
      <alignment horizontal="center" vertical="top" wrapText="1"/>
    </xf>
    <xf numFmtId="0" fontId="41" fillId="0" borderId="56" xfId="0" applyFont="1" applyBorder="1"/>
    <xf numFmtId="0" fontId="41" fillId="0" borderId="72" xfId="0" applyFont="1" applyBorder="1"/>
    <xf numFmtId="0" fontId="41" fillId="0" borderId="63" xfId="0" applyFont="1" applyBorder="1"/>
    <xf numFmtId="0" fontId="12" fillId="0" borderId="60" xfId="0" applyFont="1" applyBorder="1"/>
    <xf numFmtId="0" fontId="12" fillId="0" borderId="61" xfId="0" applyFont="1" applyBorder="1"/>
    <xf numFmtId="0" fontId="12" fillId="0" borderId="61" xfId="0" applyFont="1" applyBorder="1" applyAlignment="1">
      <alignment vertical="top" wrapText="1"/>
    </xf>
    <xf numFmtId="0" fontId="12" fillId="0" borderId="62" xfId="0" applyFont="1" applyBorder="1" applyAlignment="1">
      <alignment horizontal="left" vertical="top" wrapText="1"/>
    </xf>
    <xf numFmtId="0" fontId="12" fillId="0" borderId="61" xfId="0" applyFont="1" applyBorder="1" applyAlignment="1">
      <alignment horizontal="center" vertical="top" wrapText="1"/>
    </xf>
    <xf numFmtId="0" fontId="12" fillId="0" borderId="60" xfId="0" applyFont="1" applyBorder="1" applyAlignment="1">
      <alignment horizontal="center" vertical="top" wrapText="1"/>
    </xf>
    <xf numFmtId="164" fontId="12" fillId="0" borderId="61" xfId="1" applyNumberFormat="1" applyFont="1" applyBorder="1" applyAlignment="1">
      <alignment horizontal="center" vertical="top"/>
    </xf>
    <xf numFmtId="164" fontId="12" fillId="0" borderId="63" xfId="1" applyNumberFormat="1" applyFont="1" applyFill="1" applyBorder="1" applyAlignment="1">
      <alignment horizontal="center" vertical="top"/>
    </xf>
    <xf numFmtId="164" fontId="12" fillId="0" borderId="61" xfId="1" applyNumberFormat="1" applyFont="1" applyFill="1" applyBorder="1" applyAlignment="1">
      <alignment horizontal="center" vertical="top"/>
    </xf>
    <xf numFmtId="164" fontId="12" fillId="0" borderId="63" xfId="15" applyNumberFormat="1" applyFont="1" applyFill="1" applyBorder="1" applyAlignment="1"/>
    <xf numFmtId="164" fontId="12" fillId="0" borderId="63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164" fontId="12" fillId="0" borderId="0" xfId="1" applyNumberFormat="1" applyFont="1" applyBorder="1" applyAlignment="1">
      <alignment horizontal="center" vertical="top"/>
    </xf>
    <xf numFmtId="0" fontId="18" fillId="0" borderId="0" xfId="0" applyFont="1" applyAlignment="1">
      <alignment vertical="top" wrapText="1"/>
    </xf>
    <xf numFmtId="164" fontId="18" fillId="0" borderId="0" xfId="7" applyNumberFormat="1" applyFont="1" applyBorder="1" applyAlignment="1">
      <alignment vertical="top"/>
    </xf>
    <xf numFmtId="164" fontId="18" fillId="0" borderId="0" xfId="7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8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164" fontId="12" fillId="0" borderId="0" xfId="7" applyNumberFormat="1" applyFont="1" applyBorder="1" applyAlignment="1">
      <alignment vertical="top"/>
    </xf>
    <xf numFmtId="164" fontId="12" fillId="0" borderId="11" xfId="7" applyNumberFormat="1" applyFont="1" applyBorder="1" applyAlignment="1">
      <alignment vertical="top"/>
    </xf>
    <xf numFmtId="164" fontId="12" fillId="0" borderId="12" xfId="7" applyNumberFormat="1" applyFont="1" applyBorder="1" applyAlignment="1">
      <alignment vertical="top"/>
    </xf>
    <xf numFmtId="0" fontId="12" fillId="0" borderId="12" xfId="0" applyFont="1" applyBorder="1" applyAlignment="1">
      <alignment horizontal="left" vertical="top" wrapText="1"/>
    </xf>
    <xf numFmtId="0" fontId="16" fillId="0" borderId="11" xfId="0" applyFont="1" applyBorder="1"/>
    <xf numFmtId="164" fontId="12" fillId="0" borderId="12" xfId="0" applyNumberFormat="1" applyFont="1" applyBorder="1"/>
    <xf numFmtId="164" fontId="12" fillId="0" borderId="11" xfId="7" applyNumberFormat="1" applyFont="1" applyBorder="1" applyAlignment="1">
      <alignment horizontal="center" vertical="top"/>
    </xf>
    <xf numFmtId="164" fontId="12" fillId="0" borderId="0" xfId="7" applyNumberFormat="1" applyFont="1" applyBorder="1" applyAlignment="1">
      <alignment horizontal="center" vertical="top"/>
    </xf>
    <xf numFmtId="164" fontId="12" fillId="0" borderId="12" xfId="7" applyNumberFormat="1" applyFont="1" applyBorder="1" applyAlignment="1">
      <alignment horizontal="center" vertical="top"/>
    </xf>
    <xf numFmtId="164" fontId="12" fillId="0" borderId="12" xfId="0" applyNumberFormat="1" applyFont="1" applyBorder="1" applyAlignment="1">
      <alignment horizontal="center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 wrapText="1"/>
    </xf>
    <xf numFmtId="164" fontId="18" fillId="0" borderId="11" xfId="7" applyNumberFormat="1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164" fontId="12" fillId="0" borderId="8" xfId="7" applyNumberFormat="1" applyFont="1" applyBorder="1" applyAlignment="1">
      <alignment vertical="top"/>
    </xf>
    <xf numFmtId="164" fontId="12" fillId="0" borderId="11" xfId="1" applyNumberFormat="1" applyFont="1" applyBorder="1" applyAlignment="1"/>
    <xf numFmtId="164" fontId="12" fillId="0" borderId="12" xfId="1" applyNumberFormat="1" applyFont="1" applyBorder="1" applyAlignment="1"/>
    <xf numFmtId="164" fontId="12" fillId="0" borderId="8" xfId="7" applyNumberFormat="1" applyFont="1" applyBorder="1" applyAlignment="1">
      <alignment horizontal="center" vertical="top"/>
    </xf>
    <xf numFmtId="164" fontId="12" fillId="0" borderId="11" xfId="1" applyNumberFormat="1" applyFont="1" applyBorder="1" applyAlignment="1">
      <alignment horizontal="center"/>
    </xf>
    <xf numFmtId="164" fontId="12" fillId="0" borderId="12" xfId="1" applyNumberFormat="1" applyFont="1" applyBorder="1" applyAlignment="1">
      <alignment horizontal="center"/>
    </xf>
    <xf numFmtId="164" fontId="41" fillId="0" borderId="9" xfId="0" applyNumberFormat="1" applyFont="1" applyBorder="1"/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168" fontId="12" fillId="0" borderId="0" xfId="0" applyNumberFormat="1" applyFont="1" applyAlignment="1">
      <alignment vertical="top"/>
    </xf>
    <xf numFmtId="164" fontId="12" fillId="0" borderId="63" xfId="1" applyNumberFormat="1" applyFont="1" applyBorder="1" applyAlignment="1">
      <alignment horizontal="center" vertical="top"/>
    </xf>
    <xf numFmtId="164" fontId="12" fillId="0" borderId="54" xfId="1" applyNumberFormat="1" applyFont="1" applyFill="1" applyBorder="1" applyAlignment="1">
      <alignment vertical="top"/>
    </xf>
    <xf numFmtId="0" fontId="41" fillId="0" borderId="7" xfId="0" applyFont="1" applyBorder="1"/>
    <xf numFmtId="0" fontId="41" fillId="0" borderId="8" xfId="0" applyFont="1" applyBorder="1"/>
    <xf numFmtId="0" fontId="41" fillId="0" borderId="8" xfId="0" applyFont="1" applyBorder="1" applyAlignment="1">
      <alignment vertical="top" wrapText="1"/>
    </xf>
    <xf numFmtId="0" fontId="41" fillId="0" borderId="9" xfId="0" applyFont="1" applyBorder="1" applyAlignment="1">
      <alignment horizontal="center" vertical="top" wrapText="1"/>
    </xf>
    <xf numFmtId="164" fontId="41" fillId="0" borderId="6" xfId="1" applyNumberFormat="1" applyFont="1" applyBorder="1" applyAlignment="1">
      <alignment horizontal="center" vertical="top"/>
    </xf>
    <xf numFmtId="164" fontId="12" fillId="0" borderId="6" xfId="1" applyNumberFormat="1" applyFont="1" applyFill="1" applyBorder="1" applyAlignment="1">
      <alignment vertical="top"/>
    </xf>
    <xf numFmtId="164" fontId="41" fillId="0" borderId="6" xfId="0" applyNumberFormat="1" applyFont="1" applyBorder="1" applyAlignment="1">
      <alignment horizontal="center" vertical="top" wrapText="1"/>
    </xf>
    <xf numFmtId="49" fontId="12" fillId="0" borderId="61" xfId="0" applyNumberFormat="1" applyFont="1" applyBorder="1" applyAlignment="1">
      <alignment horizontal="right" vertical="top"/>
    </xf>
    <xf numFmtId="0" fontId="12" fillId="0" borderId="77" xfId="0" applyFont="1" applyBorder="1" applyAlignment="1">
      <alignment vertical="top"/>
    </xf>
    <xf numFmtId="164" fontId="4" fillId="0" borderId="12" xfId="7" applyNumberFormat="1" applyFont="1" applyBorder="1" applyAlignment="1">
      <alignment vertical="top"/>
    </xf>
    <xf numFmtId="164" fontId="5" fillId="0" borderId="64" xfId="3" applyNumberFormat="1" applyFont="1" applyFill="1" applyBorder="1" applyAlignment="1">
      <alignment horizontal="center" vertical="top"/>
    </xf>
    <xf numFmtId="164" fontId="32" fillId="0" borderId="12" xfId="15" applyNumberFormat="1" applyFont="1" applyFill="1" applyBorder="1" applyAlignment="1">
      <alignment vertical="top"/>
    </xf>
    <xf numFmtId="164" fontId="32" fillId="0" borderId="0" xfId="1" applyNumberFormat="1" applyFont="1" applyBorder="1" applyAlignment="1">
      <alignment vertical="top"/>
    </xf>
    <xf numFmtId="49" fontId="32" fillId="0" borderId="65" xfId="0" applyNumberFormat="1" applyFont="1" applyBorder="1" applyAlignment="1">
      <alignment horizontal="center" vertical="top"/>
    </xf>
    <xf numFmtId="0" fontId="32" fillId="0" borderId="55" xfId="0" applyFont="1" applyBorder="1"/>
    <xf numFmtId="0" fontId="32" fillId="0" borderId="65" xfId="0" applyFont="1" applyBorder="1"/>
    <xf numFmtId="0" fontId="32" fillId="0" borderId="65" xfId="0" applyFont="1" applyBorder="1" applyAlignment="1">
      <alignment vertical="top" wrapText="1"/>
    </xf>
    <xf numFmtId="0" fontId="32" fillId="0" borderId="66" xfId="0" applyFont="1" applyBorder="1" applyAlignment="1">
      <alignment vertical="top" wrapText="1"/>
    </xf>
    <xf numFmtId="0" fontId="32" fillId="0" borderId="66" xfId="0" applyFont="1" applyBorder="1" applyAlignment="1">
      <alignment horizontal="center" vertical="top" wrapText="1"/>
    </xf>
    <xf numFmtId="0" fontId="32" fillId="0" borderId="55" xfId="0" applyFont="1" applyBorder="1" applyAlignment="1">
      <alignment horizontal="center" vertical="top" wrapText="1"/>
    </xf>
    <xf numFmtId="164" fontId="32" fillId="0" borderId="64" xfId="1" applyNumberFormat="1" applyFont="1" applyBorder="1" applyAlignment="1">
      <alignment horizontal="center" vertical="top"/>
    </xf>
    <xf numFmtId="164" fontId="32" fillId="0" borderId="64" xfId="1" applyNumberFormat="1" applyFont="1" applyFill="1" applyBorder="1" applyAlignment="1">
      <alignment horizontal="center" vertical="top"/>
    </xf>
    <xf numFmtId="164" fontId="32" fillId="0" borderId="64" xfId="0" applyNumberFormat="1" applyFont="1" applyBorder="1" applyAlignment="1">
      <alignment horizontal="center" vertical="top" wrapText="1"/>
    </xf>
    <xf numFmtId="164" fontId="32" fillId="0" borderId="62" xfId="1" applyNumberFormat="1" applyFont="1" applyFill="1" applyBorder="1"/>
    <xf numFmtId="0" fontId="12" fillId="0" borderId="58" xfId="0" applyFont="1" applyBorder="1" applyAlignment="1">
      <alignment vertical="top" wrapText="1"/>
    </xf>
    <xf numFmtId="0" fontId="12" fillId="0" borderId="58" xfId="0" applyFont="1" applyBorder="1" applyAlignment="1">
      <alignment horizontal="center" vertical="top" wrapText="1"/>
    </xf>
    <xf numFmtId="164" fontId="12" fillId="0" borderId="58" xfId="1" applyNumberFormat="1" applyFont="1" applyBorder="1" applyAlignment="1">
      <alignment horizontal="center" vertical="top"/>
    </xf>
    <xf numFmtId="164" fontId="12" fillId="0" borderId="57" xfId="1" applyNumberFormat="1" applyFont="1" applyBorder="1" applyAlignment="1">
      <alignment horizontal="center" vertical="top"/>
    </xf>
    <xf numFmtId="49" fontId="32" fillId="0" borderId="61" xfId="0" applyNumberFormat="1" applyFont="1" applyBorder="1" applyAlignment="1">
      <alignment horizontal="right" vertical="top"/>
    </xf>
    <xf numFmtId="49" fontId="32" fillId="0" borderId="58" xfId="0" applyNumberFormat="1" applyFont="1" applyBorder="1" applyAlignment="1">
      <alignment horizontal="right" vertical="top"/>
    </xf>
    <xf numFmtId="49" fontId="5" fillId="0" borderId="8" xfId="0" applyNumberFormat="1" applyFont="1" applyBorder="1" applyAlignment="1">
      <alignment horizontal="right" vertical="top"/>
    </xf>
    <xf numFmtId="49" fontId="12" fillId="0" borderId="58" xfId="0" applyNumberFormat="1" applyFont="1" applyBorder="1" applyAlignment="1">
      <alignment horizontal="right" vertical="top"/>
    </xf>
    <xf numFmtId="0" fontId="12" fillId="0" borderId="59" xfId="0" applyFont="1" applyBorder="1" applyAlignment="1">
      <alignment horizontal="left" vertical="top" wrapText="1"/>
    </xf>
    <xf numFmtId="0" fontId="12" fillId="0" borderId="57" xfId="0" applyFont="1" applyBorder="1" applyAlignment="1">
      <alignment horizontal="center" vertical="top" wrapText="1"/>
    </xf>
    <xf numFmtId="164" fontId="12" fillId="0" borderId="56" xfId="15" applyNumberFormat="1" applyFont="1" applyFill="1" applyBorder="1" applyAlignment="1"/>
    <xf numFmtId="0" fontId="12" fillId="0" borderId="61" xfId="0" applyFont="1" applyBorder="1" applyAlignment="1">
      <alignment horizontal="left" vertical="top" wrapText="1"/>
    </xf>
    <xf numFmtId="0" fontId="12" fillId="0" borderId="63" xfId="0" applyFont="1" applyBorder="1"/>
    <xf numFmtId="49" fontId="12" fillId="0" borderId="8" xfId="0" applyNumberFormat="1" applyFont="1" applyBorder="1" applyAlignment="1">
      <alignment horizontal="right" vertical="top"/>
    </xf>
    <xf numFmtId="164" fontId="12" fillId="0" borderId="9" xfId="1" applyNumberFormat="1" applyFont="1" applyFill="1" applyBorder="1" applyAlignment="1">
      <alignment horizontal="left" vertical="top"/>
    </xf>
    <xf numFmtId="0" fontId="12" fillId="0" borderId="8" xfId="0" applyFont="1" applyBorder="1" applyAlignment="1">
      <alignment horizontal="center" vertical="top" wrapText="1"/>
    </xf>
    <xf numFmtId="164" fontId="12" fillId="0" borderId="6" xfId="1" applyNumberFormat="1" applyFont="1" applyBorder="1" applyAlignment="1">
      <alignment horizontal="center" vertical="top"/>
    </xf>
    <xf numFmtId="164" fontId="12" fillId="0" borderId="6" xfId="1" applyNumberFormat="1" applyFont="1" applyFill="1" applyBorder="1" applyAlignment="1">
      <alignment horizontal="center" vertical="top"/>
    </xf>
    <xf numFmtId="164" fontId="12" fillId="0" borderId="6" xfId="1" applyNumberFormat="1" applyFont="1" applyBorder="1"/>
    <xf numFmtId="164" fontId="12" fillId="0" borderId="6" xfId="15" applyNumberFormat="1" applyFont="1" applyFill="1" applyBorder="1" applyAlignment="1"/>
    <xf numFmtId="164" fontId="12" fillId="0" borderId="6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top"/>
    </xf>
    <xf numFmtId="0" fontId="5" fillId="0" borderId="52" xfId="0" applyFont="1" applyBorder="1" applyAlignment="1">
      <alignment horizontal="center" vertical="top"/>
    </xf>
    <xf numFmtId="0" fontId="5" fillId="9" borderId="62" xfId="0" applyFont="1" applyFill="1" applyBorder="1" applyAlignment="1">
      <alignment horizontal="left" vertical="top" wrapText="1"/>
    </xf>
    <xf numFmtId="0" fontId="5" fillId="0" borderId="78" xfId="0" applyFont="1" applyBorder="1" applyAlignment="1">
      <alignment horizontal="center" vertical="top" wrapText="1"/>
    </xf>
    <xf numFmtId="0" fontId="5" fillId="0" borderId="79" xfId="0" applyFont="1" applyBorder="1" applyAlignment="1">
      <alignment horizontal="center" vertical="top" wrapText="1"/>
    </xf>
    <xf numFmtId="164" fontId="5" fillId="0" borderId="79" xfId="1" applyNumberFormat="1" applyFont="1" applyBorder="1" applyAlignment="1">
      <alignment horizontal="center" vertical="top" wrapText="1"/>
    </xf>
    <xf numFmtId="164" fontId="5" fillId="0" borderId="80" xfId="1" applyNumberFormat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4" borderId="12" xfId="1" applyNumberFormat="1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center"/>
    </xf>
    <xf numFmtId="164" fontId="5" fillId="4" borderId="13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28" fillId="0" borderId="12" xfId="0" applyFont="1" applyBorder="1"/>
    <xf numFmtId="49" fontId="32" fillId="0" borderId="6" xfId="0" applyNumberFormat="1" applyFont="1" applyBorder="1" applyAlignment="1">
      <alignment horizontal="center" vertical="top" wrapText="1"/>
    </xf>
    <xf numFmtId="164" fontId="32" fillId="0" borderId="0" xfId="0" applyNumberFormat="1" applyFont="1"/>
    <xf numFmtId="49" fontId="32" fillId="0" borderId="1" xfId="0" applyNumberFormat="1" applyFont="1" applyBorder="1" applyAlignment="1">
      <alignment horizontal="center" vertical="top" wrapText="1"/>
    </xf>
    <xf numFmtId="164" fontId="32" fillId="0" borderId="1" xfId="1" applyNumberFormat="1" applyFont="1" applyFill="1" applyBorder="1" applyAlignment="1">
      <alignment horizontal="center" vertical="top"/>
    </xf>
    <xf numFmtId="164" fontId="4" fillId="3" borderId="2" xfId="1" applyNumberFormat="1" applyFont="1" applyFill="1" applyBorder="1" applyAlignment="1">
      <alignment horizontal="center" vertical="center" wrapText="1"/>
    </xf>
    <xf numFmtId="164" fontId="18" fillId="3" borderId="4" xfId="1" applyNumberFormat="1" applyFont="1" applyFill="1" applyBorder="1" applyAlignment="1">
      <alignment horizontal="center" vertical="top" wrapText="1"/>
    </xf>
    <xf numFmtId="164" fontId="18" fillId="3" borderId="3" xfId="1" applyNumberFormat="1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35" fillId="0" borderId="11" xfId="4" applyFont="1" applyBorder="1" applyAlignment="1">
      <alignment horizontal="left" vertical="top" wrapText="1"/>
    </xf>
    <xf numFmtId="0" fontId="35" fillId="0" borderId="0" xfId="4" applyFont="1" applyAlignment="1">
      <alignment horizontal="left" vertical="top" wrapText="1"/>
    </xf>
    <xf numFmtId="0" fontId="35" fillId="0" borderId="12" xfId="4" applyFont="1" applyBorder="1" applyAlignment="1">
      <alignment horizontal="left" vertical="top" wrapText="1"/>
    </xf>
    <xf numFmtId="0" fontId="35" fillId="0" borderId="7" xfId="4" applyFont="1" applyBorder="1" applyAlignment="1">
      <alignment horizontal="left" vertical="top" wrapText="1"/>
    </xf>
    <xf numFmtId="0" fontId="35" fillId="0" borderId="8" xfId="4" applyFont="1" applyBorder="1" applyAlignment="1">
      <alignment horizontal="left" vertical="top" wrapText="1"/>
    </xf>
    <xf numFmtId="0" fontId="35" fillId="0" borderId="9" xfId="4" applyFont="1" applyBorder="1" applyAlignment="1">
      <alignment horizontal="left" vertical="top" wrapText="1"/>
    </xf>
    <xf numFmtId="49" fontId="35" fillId="3" borderId="1" xfId="4" applyNumberFormat="1" applyFont="1" applyFill="1" applyBorder="1" applyAlignment="1">
      <alignment horizontal="center" vertical="center"/>
    </xf>
    <xf numFmtId="49" fontId="35" fillId="3" borderId="1" xfId="4" applyNumberFormat="1" applyFont="1" applyFill="1" applyBorder="1" applyAlignment="1">
      <alignment horizontal="center" vertical="center" wrapText="1"/>
    </xf>
    <xf numFmtId="0" fontId="36" fillId="0" borderId="11" xfId="4" applyFont="1" applyBorder="1" applyAlignment="1">
      <alignment horizontal="left" vertical="top" wrapText="1"/>
    </xf>
    <xf numFmtId="0" fontId="36" fillId="0" borderId="0" xfId="4" applyFont="1" applyAlignment="1">
      <alignment horizontal="left" vertical="top" wrapText="1"/>
    </xf>
    <xf numFmtId="0" fontId="36" fillId="0" borderId="12" xfId="4" applyFont="1" applyBorder="1" applyAlignment="1">
      <alignment horizontal="left" vertical="top" wrapText="1"/>
    </xf>
    <xf numFmtId="0" fontId="37" fillId="0" borderId="11" xfId="4" applyFont="1" applyBorder="1" applyAlignment="1">
      <alignment horizontal="left" vertical="top" wrapText="1"/>
    </xf>
    <xf numFmtId="0" fontId="37" fillId="0" borderId="0" xfId="4" applyFont="1" applyAlignment="1">
      <alignment horizontal="left" vertical="top" wrapText="1"/>
    </xf>
    <xf numFmtId="0" fontId="37" fillId="0" borderId="12" xfId="4" applyFont="1" applyBorder="1" applyAlignment="1">
      <alignment horizontal="left" vertical="top" wrapText="1"/>
    </xf>
    <xf numFmtId="0" fontId="36" fillId="0" borderId="7" xfId="4" applyFont="1" applyBorder="1" applyAlignment="1">
      <alignment horizontal="left"/>
    </xf>
    <xf numFmtId="0" fontId="36" fillId="0" borderId="8" xfId="4" applyFont="1" applyBorder="1" applyAlignment="1">
      <alignment horizontal="left"/>
    </xf>
    <xf numFmtId="0" fontId="36" fillId="0" borderId="9" xfId="4" applyFont="1" applyBorder="1" applyAlignment="1">
      <alignment horizontal="left"/>
    </xf>
    <xf numFmtId="49" fontId="35" fillId="4" borderId="2" xfId="4" applyNumberFormat="1" applyFont="1" applyFill="1" applyBorder="1" applyAlignment="1">
      <alignment horizontal="center" vertical="center" wrapText="1"/>
    </xf>
    <xf numFmtId="49" fontId="35" fillId="4" borderId="4" xfId="4" applyNumberFormat="1" applyFont="1" applyFill="1" applyBorder="1" applyAlignment="1">
      <alignment horizontal="center" vertical="center" wrapText="1"/>
    </xf>
    <xf numFmtId="49" fontId="35" fillId="4" borderId="3" xfId="4" applyNumberFormat="1" applyFont="1" applyFill="1" applyBorder="1" applyAlignment="1">
      <alignment horizontal="center" vertical="center" wrapText="1"/>
    </xf>
    <xf numFmtId="0" fontId="35" fillId="4" borderId="10" xfId="4" applyFont="1" applyFill="1" applyBorder="1" applyAlignment="1">
      <alignment horizontal="left"/>
    </xf>
    <xf numFmtId="0" fontId="35" fillId="4" borderId="13" xfId="4" applyFont="1" applyFill="1" applyBorder="1" applyAlignment="1">
      <alignment horizontal="left"/>
    </xf>
    <xf numFmtId="0" fontId="35" fillId="4" borderId="14" xfId="4" applyFont="1" applyFill="1" applyBorder="1" applyAlignment="1">
      <alignment horizontal="left"/>
    </xf>
    <xf numFmtId="0" fontId="36" fillId="0" borderId="7" xfId="4" applyFont="1" applyBorder="1" applyAlignment="1">
      <alignment horizontal="left" vertical="top" wrapText="1"/>
    </xf>
    <xf numFmtId="0" fontId="36" fillId="0" borderId="8" xfId="4" applyFont="1" applyBorder="1" applyAlignment="1">
      <alignment horizontal="left" vertical="top" wrapText="1"/>
    </xf>
    <xf numFmtId="0" fontId="36" fillId="0" borderId="9" xfId="4" applyFont="1" applyBorder="1" applyAlignment="1">
      <alignment horizontal="left" vertical="top" wrapText="1"/>
    </xf>
    <xf numFmtId="49" fontId="33" fillId="0" borderId="0" xfId="4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164" fontId="11" fillId="4" borderId="2" xfId="7" applyNumberFormat="1" applyFont="1" applyFill="1" applyBorder="1" applyAlignment="1">
      <alignment horizontal="center" vertical="center"/>
    </xf>
    <xf numFmtId="164" fontId="11" fillId="4" borderId="3" xfId="7" applyNumberFormat="1" applyFont="1" applyFill="1" applyBorder="1" applyAlignment="1">
      <alignment horizontal="center" vertical="center"/>
    </xf>
    <xf numFmtId="164" fontId="11" fillId="4" borderId="1" xfId="7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top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64" fontId="11" fillId="4" borderId="4" xfId="7" applyNumberFormat="1" applyFont="1" applyFill="1" applyBorder="1" applyAlignment="1">
      <alignment horizontal="center" vertical="center"/>
    </xf>
    <xf numFmtId="164" fontId="11" fillId="0" borderId="1" xfId="7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164" fontId="11" fillId="0" borderId="10" xfId="7" applyNumberFormat="1" applyFont="1" applyBorder="1" applyAlignment="1">
      <alignment horizontal="center" vertical="top"/>
    </xf>
    <xf numFmtId="164" fontId="11" fillId="0" borderId="13" xfId="7" applyNumberFormat="1" applyFont="1" applyBorder="1" applyAlignment="1">
      <alignment horizontal="center" vertical="top"/>
    </xf>
    <xf numFmtId="164" fontId="11" fillId="0" borderId="14" xfId="7" applyNumberFormat="1" applyFont="1" applyBorder="1" applyAlignment="1">
      <alignment horizontal="center" vertical="top"/>
    </xf>
    <xf numFmtId="0" fontId="28" fillId="0" borderId="48" xfId="0" applyFont="1" applyBorder="1" applyAlignment="1">
      <alignment horizontal="center" vertical="top"/>
    </xf>
    <xf numFmtId="0" fontId="28" fillId="0" borderId="49" xfId="0" applyFont="1" applyBorder="1" applyAlignment="1">
      <alignment horizontal="center" vertical="top"/>
    </xf>
    <xf numFmtId="0" fontId="28" fillId="0" borderId="47" xfId="0" applyFont="1" applyBorder="1" applyAlignment="1">
      <alignment horizontal="center" vertical="top"/>
    </xf>
    <xf numFmtId="0" fontId="28" fillId="0" borderId="50" xfId="0" applyFont="1" applyBorder="1" applyAlignment="1">
      <alignment horizontal="center" vertical="top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32" fillId="4" borderId="2" xfId="0" applyFont="1" applyFill="1" applyBorder="1" applyAlignment="1">
      <alignment horizontal="left" vertical="top" wrapText="1"/>
    </xf>
    <xf numFmtId="0" fontId="32" fillId="4" borderId="3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6" borderId="3" xfId="0" applyFont="1" applyFill="1" applyBorder="1" applyAlignment="1">
      <alignment horizontal="left" vertical="top" wrapText="1"/>
    </xf>
    <xf numFmtId="0" fontId="32" fillId="4" borderId="13" xfId="0" applyFont="1" applyFill="1" applyBorder="1" applyAlignment="1">
      <alignment horizontal="left" vertical="top" wrapText="1"/>
    </xf>
    <xf numFmtId="0" fontId="32" fillId="4" borderId="3" xfId="0" applyFont="1" applyFill="1" applyBorder="1" applyAlignment="1">
      <alignment horizontal="left" vertical="center" wrapText="1"/>
    </xf>
    <xf numFmtId="0" fontId="32" fillId="4" borderId="3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28" fillId="0" borderId="43" xfId="0" applyFont="1" applyBorder="1" applyAlignment="1">
      <alignment horizontal="center" vertical="top"/>
    </xf>
    <xf numFmtId="0" fontId="28" fillId="0" borderId="44" xfId="0" applyFont="1" applyBorder="1" applyAlignment="1">
      <alignment horizontal="center" vertical="top"/>
    </xf>
    <xf numFmtId="0" fontId="28" fillId="0" borderId="45" xfId="0" applyFont="1" applyBorder="1" applyAlignment="1">
      <alignment horizontal="center" vertical="top"/>
    </xf>
    <xf numFmtId="0" fontId="4" fillId="4" borderId="10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4" fontId="5" fillId="0" borderId="11" xfId="7" applyNumberFormat="1" applyFont="1" applyBorder="1" applyAlignment="1">
      <alignment horizontal="center" vertical="top"/>
    </xf>
    <xf numFmtId="164" fontId="5" fillId="0" borderId="0" xfId="7" applyNumberFormat="1" applyFont="1" applyBorder="1" applyAlignment="1">
      <alignment horizontal="center" vertical="top"/>
    </xf>
    <xf numFmtId="164" fontId="5" fillId="0" borderId="12" xfId="7" applyNumberFormat="1" applyFont="1" applyBorder="1" applyAlignment="1">
      <alignment horizontal="center" vertical="top"/>
    </xf>
    <xf numFmtId="164" fontId="4" fillId="4" borderId="10" xfId="7" applyNumberFormat="1" applyFont="1" applyFill="1" applyBorder="1" applyAlignment="1">
      <alignment horizontal="center" vertical="center"/>
    </xf>
    <xf numFmtId="164" fontId="4" fillId="4" borderId="13" xfId="7" applyNumberFormat="1" applyFont="1" applyFill="1" applyBorder="1" applyAlignment="1">
      <alignment horizontal="center" vertical="center"/>
    </xf>
    <xf numFmtId="164" fontId="4" fillId="4" borderId="14" xfId="7" applyNumberFormat="1" applyFont="1" applyFill="1" applyBorder="1" applyAlignment="1">
      <alignment horizontal="center" vertical="center"/>
    </xf>
    <xf numFmtId="164" fontId="4" fillId="4" borderId="2" xfId="7" applyNumberFormat="1" applyFont="1" applyFill="1" applyBorder="1" applyAlignment="1">
      <alignment horizontal="center" vertical="center"/>
    </xf>
    <xf numFmtId="164" fontId="4" fillId="4" borderId="3" xfId="7" applyNumberFormat="1" applyFont="1" applyFill="1" applyBorder="1" applyAlignment="1">
      <alignment horizontal="center" vertical="center"/>
    </xf>
    <xf numFmtId="164" fontId="4" fillId="4" borderId="4" xfId="7" applyNumberFormat="1" applyFont="1" applyFill="1" applyBorder="1" applyAlignment="1">
      <alignment horizontal="center" vertical="center"/>
    </xf>
    <xf numFmtId="164" fontId="4" fillId="0" borderId="10" xfId="7" applyNumberFormat="1" applyFont="1" applyBorder="1" applyAlignment="1">
      <alignment horizontal="center" vertical="top"/>
    </xf>
    <xf numFmtId="164" fontId="4" fillId="0" borderId="13" xfId="7" applyNumberFormat="1" applyFont="1" applyBorder="1" applyAlignment="1">
      <alignment horizontal="center" vertical="top"/>
    </xf>
    <xf numFmtId="164" fontId="4" fillId="0" borderId="14" xfId="7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4" fontId="4" fillId="0" borderId="1" xfId="7" applyNumberFormat="1" applyFont="1" applyBorder="1" applyAlignment="1">
      <alignment horizontal="center" vertical="center"/>
    </xf>
    <xf numFmtId="164" fontId="5" fillId="0" borderId="10" xfId="7" applyNumberFormat="1" applyFont="1" applyBorder="1" applyAlignment="1">
      <alignment horizontal="center" vertical="top"/>
    </xf>
    <xf numFmtId="164" fontId="5" fillId="0" borderId="13" xfId="7" applyNumberFormat="1" applyFont="1" applyBorder="1" applyAlignment="1">
      <alignment horizontal="center" vertical="top"/>
    </xf>
    <xf numFmtId="164" fontId="5" fillId="0" borderId="14" xfId="7" applyNumberFormat="1" applyFont="1" applyBorder="1" applyAlignment="1">
      <alignment horizontal="center" vertical="top"/>
    </xf>
    <xf numFmtId="164" fontId="4" fillId="0" borderId="11" xfId="7" applyNumberFormat="1" applyFont="1" applyBorder="1" applyAlignment="1">
      <alignment horizontal="center" vertical="top"/>
    </xf>
    <xf numFmtId="164" fontId="4" fillId="0" borderId="0" xfId="7" applyNumberFormat="1" applyFont="1" applyBorder="1" applyAlignment="1">
      <alignment horizontal="center" vertical="top"/>
    </xf>
    <xf numFmtId="164" fontId="4" fillId="0" borderId="12" xfId="7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1" fillId="5" borderId="2" xfId="0" applyFont="1" applyFill="1" applyBorder="1" applyAlignment="1">
      <alignment horizontal="left" vertical="center" wrapText="1"/>
    </xf>
    <xf numFmtId="0" fontId="31" fillId="5" borderId="3" xfId="0" applyFont="1" applyFill="1" applyBorder="1" applyAlignment="1">
      <alignment horizontal="left" vertical="center" wrapText="1"/>
    </xf>
    <xf numFmtId="0" fontId="31" fillId="5" borderId="4" xfId="0" applyFont="1" applyFill="1" applyBorder="1" applyAlignment="1">
      <alignment horizontal="left" vertical="center" wrapText="1"/>
    </xf>
    <xf numFmtId="164" fontId="5" fillId="0" borderId="11" xfId="1" applyNumberFormat="1" applyFont="1" applyBorder="1" applyAlignment="1">
      <alignment horizontal="center"/>
    </xf>
    <xf numFmtId="164" fontId="5" fillId="0" borderId="12" xfId="1" applyNumberFormat="1" applyFont="1" applyBorder="1" applyAlignment="1">
      <alignment horizontal="center"/>
    </xf>
    <xf numFmtId="164" fontId="4" fillId="0" borderId="2" xfId="7" applyNumberFormat="1" applyFont="1" applyBorder="1" applyAlignment="1">
      <alignment horizontal="center" vertical="center"/>
    </xf>
    <xf numFmtId="164" fontId="4" fillId="0" borderId="4" xfId="7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top"/>
    </xf>
    <xf numFmtId="164" fontId="5" fillId="0" borderId="12" xfId="1" applyNumberFormat="1" applyFont="1" applyBorder="1" applyAlignment="1">
      <alignment horizontal="center" vertical="top"/>
    </xf>
    <xf numFmtId="164" fontId="5" fillId="0" borderId="11" xfId="1" applyNumberFormat="1" applyFont="1" applyFill="1" applyBorder="1" applyAlignment="1">
      <alignment horizontal="center"/>
    </xf>
    <xf numFmtId="164" fontId="5" fillId="0" borderId="12" xfId="1" applyNumberFormat="1" applyFont="1" applyFill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 vertical="top"/>
    </xf>
    <xf numFmtId="164" fontId="5" fillId="0" borderId="9" xfId="1" applyNumberFormat="1" applyFont="1" applyBorder="1" applyAlignment="1">
      <alignment horizontal="center" vertical="top"/>
    </xf>
    <xf numFmtId="164" fontId="5" fillId="0" borderId="11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4" fillId="0" borderId="3" xfId="7" applyNumberFormat="1" applyFont="1" applyBorder="1" applyAlignment="1">
      <alignment horizontal="center" vertical="center"/>
    </xf>
    <xf numFmtId="164" fontId="5" fillId="0" borderId="7" xfId="7" applyNumberFormat="1" applyFont="1" applyBorder="1" applyAlignment="1">
      <alignment horizontal="center" vertical="top"/>
    </xf>
    <xf numFmtId="164" fontId="5" fillId="0" borderId="8" xfId="7" applyNumberFormat="1" applyFont="1" applyBorder="1" applyAlignment="1">
      <alignment horizontal="center" vertical="top"/>
    </xf>
    <xf numFmtId="164" fontId="5" fillId="0" borderId="9" xfId="7" applyNumberFormat="1" applyFont="1" applyBorder="1" applyAlignment="1">
      <alignment horizontal="center" vertical="top"/>
    </xf>
    <xf numFmtId="164" fontId="5" fillId="0" borderId="11" xfId="7" applyNumberFormat="1" applyFont="1" applyFill="1" applyBorder="1" applyAlignment="1">
      <alignment horizontal="center" vertical="top"/>
    </xf>
    <xf numFmtId="164" fontId="5" fillId="0" borderId="0" xfId="7" applyNumberFormat="1" applyFont="1" applyFill="1" applyBorder="1" applyAlignment="1">
      <alignment horizontal="center" vertical="top"/>
    </xf>
    <xf numFmtId="164" fontId="5" fillId="0" borderId="12" xfId="7" applyNumberFormat="1" applyFont="1" applyFill="1" applyBorder="1" applyAlignment="1">
      <alignment horizontal="center" vertical="top"/>
    </xf>
    <xf numFmtId="164" fontId="18" fillId="4" borderId="3" xfId="7" applyNumberFormat="1" applyFont="1" applyFill="1" applyBorder="1" applyAlignment="1">
      <alignment horizontal="center" vertical="center"/>
    </xf>
    <xf numFmtId="164" fontId="18" fillId="4" borderId="4" xfId="7" applyNumberFormat="1" applyFont="1" applyFill="1" applyBorder="1" applyAlignment="1">
      <alignment horizontal="center" vertical="center"/>
    </xf>
    <xf numFmtId="164" fontId="18" fillId="0" borderId="2" xfId="1" applyNumberFormat="1" applyFont="1" applyBorder="1" applyAlignment="1">
      <alignment horizontal="center" vertical="center"/>
    </xf>
    <xf numFmtId="164" fontId="18" fillId="0" borderId="4" xfId="1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8" fillId="4" borderId="2" xfId="7" applyNumberFormat="1" applyFont="1" applyFill="1" applyBorder="1" applyAlignment="1">
      <alignment horizontal="center" vertical="center"/>
    </xf>
    <xf numFmtId="164" fontId="12" fillId="0" borderId="10" xfId="7" applyNumberFormat="1" applyFont="1" applyBorder="1" applyAlignment="1">
      <alignment horizontal="center" vertical="top"/>
    </xf>
    <xf numFmtId="164" fontId="12" fillId="0" borderId="14" xfId="7" applyNumberFormat="1" applyFont="1" applyBorder="1" applyAlignment="1">
      <alignment horizontal="center" vertical="top"/>
    </xf>
    <xf numFmtId="164" fontId="12" fillId="0" borderId="13" xfId="7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1" xfId="7" applyNumberFormat="1" applyFont="1" applyBorder="1" applyAlignment="1">
      <alignment horizontal="center" vertical="center"/>
    </xf>
    <xf numFmtId="164" fontId="18" fillId="0" borderId="2" xfId="7" applyNumberFormat="1" applyFont="1" applyBorder="1" applyAlignment="1">
      <alignment horizontal="center" vertical="center"/>
    </xf>
    <xf numFmtId="164" fontId="18" fillId="0" borderId="1" xfId="1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164" fontId="18" fillId="4" borderId="16" xfId="7" applyNumberFormat="1" applyFont="1" applyFill="1" applyBorder="1" applyAlignment="1">
      <alignment horizontal="center" vertical="center"/>
    </xf>
    <xf numFmtId="164" fontId="18" fillId="0" borderId="10" xfId="7" applyNumberFormat="1" applyFont="1" applyBorder="1" applyAlignment="1">
      <alignment horizontal="center" vertical="top"/>
    </xf>
    <xf numFmtId="164" fontId="18" fillId="0" borderId="13" xfId="7" applyNumberFormat="1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/>
    </xf>
    <xf numFmtId="0" fontId="18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top" wrapText="1"/>
    </xf>
    <xf numFmtId="0" fontId="18" fillId="3" borderId="3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top" wrapText="1"/>
    </xf>
    <xf numFmtId="0" fontId="18" fillId="4" borderId="10" xfId="0" applyFont="1" applyFill="1" applyBorder="1" applyAlignment="1">
      <alignment horizontal="left" vertical="top" wrapText="1"/>
    </xf>
    <xf numFmtId="0" fontId="18" fillId="4" borderId="13" xfId="0" applyFont="1" applyFill="1" applyBorder="1" applyAlignment="1">
      <alignment horizontal="left" vertical="top" wrapText="1"/>
    </xf>
    <xf numFmtId="0" fontId="43" fillId="0" borderId="0" xfId="0" applyFont="1" applyAlignment="1">
      <alignment horizontal="center"/>
    </xf>
    <xf numFmtId="0" fontId="12" fillId="6" borderId="3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42" fillId="0" borderId="43" xfId="0" applyFont="1" applyBorder="1" applyAlignment="1">
      <alignment horizontal="center" vertical="top"/>
    </xf>
    <xf numFmtId="0" fontId="42" fillId="0" borderId="44" xfId="0" applyFont="1" applyBorder="1" applyAlignment="1">
      <alignment horizontal="center" vertical="top"/>
    </xf>
    <xf numFmtId="0" fontId="42" fillId="0" borderId="45" xfId="0" applyFont="1" applyBorder="1" applyAlignment="1">
      <alignment horizontal="center" vertical="top"/>
    </xf>
    <xf numFmtId="0" fontId="11" fillId="5" borderId="2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164" fontId="4" fillId="4" borderId="1" xfId="7" applyNumberFormat="1" applyFont="1" applyFill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4" fillId="0" borderId="7" xfId="7" applyNumberFormat="1" applyFont="1" applyBorder="1" applyAlignment="1">
      <alignment horizontal="center" vertical="top"/>
    </xf>
    <xf numFmtId="164" fontId="4" fillId="0" borderId="8" xfId="7" applyNumberFormat="1" applyFont="1" applyBorder="1" applyAlignment="1">
      <alignment horizontal="center" vertical="top"/>
    </xf>
    <xf numFmtId="164" fontId="4" fillId="0" borderId="9" xfId="7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164" fontId="28" fillId="0" borderId="1" xfId="7" applyNumberFormat="1" applyFont="1" applyBorder="1" applyAlignment="1">
      <alignment horizontal="center" vertical="center"/>
    </xf>
    <xf numFmtId="164" fontId="28" fillId="0" borderId="1" xfId="1" applyNumberFormat="1" applyFont="1" applyBorder="1" applyAlignment="1">
      <alignment horizontal="center" vertical="center"/>
    </xf>
  </cellXfs>
  <cellStyles count="49">
    <cellStyle name="Normal 2" xfId="2" xr:uid="{00000000-0005-0000-0000-000000000000}"/>
    <cellStyle name="Normal 3" xfId="5" xr:uid="{00000000-0005-0000-0000-000001000000}"/>
    <cellStyle name="เครื่องหมายจุลภาค 10" xfId="23" xr:uid="{00000000-0005-0000-0000-000003000000}"/>
    <cellStyle name="เครื่องหมายจุลภาค 10 2" xfId="46" xr:uid="{00000000-0005-0000-0000-000004000000}"/>
    <cellStyle name="เครื่องหมายจุลภาค 11" xfId="24" xr:uid="{00000000-0005-0000-0000-000005000000}"/>
    <cellStyle name="เครื่องหมายจุลภาค 11 2" xfId="47" xr:uid="{00000000-0005-0000-0000-000006000000}"/>
    <cellStyle name="เครื่องหมายจุลภาค 12" xfId="28" xr:uid="{00000000-0005-0000-0000-000007000000}"/>
    <cellStyle name="เครื่องหมายจุลภาค 13" xfId="48" xr:uid="{00000000-0005-0000-0000-000008000000}"/>
    <cellStyle name="เครื่องหมายจุลภาค 14" xfId="25" xr:uid="{00000000-0005-0000-0000-000009000000}"/>
    <cellStyle name="เครื่องหมายจุลภาค 2" xfId="3" xr:uid="{00000000-0005-0000-0000-00000A000000}"/>
    <cellStyle name="เครื่องหมายจุลภาค 2 2" xfId="7" xr:uid="{00000000-0005-0000-0000-00000B000000}"/>
    <cellStyle name="เครื่องหมายจุลภาค 2 2 2" xfId="12" xr:uid="{00000000-0005-0000-0000-00000C000000}"/>
    <cellStyle name="เครื่องหมายจุลภาค 2 2 2 2" xfId="36" xr:uid="{00000000-0005-0000-0000-00000D000000}"/>
    <cellStyle name="เครื่องหมายจุลภาค 2 2 3" xfId="15" xr:uid="{00000000-0005-0000-0000-00000E000000}"/>
    <cellStyle name="เครื่องหมายจุลภาค 2 2 3 2" xfId="39" xr:uid="{00000000-0005-0000-0000-00000F000000}"/>
    <cellStyle name="เครื่องหมายจุลภาค 2 2 4" xfId="19" xr:uid="{00000000-0005-0000-0000-000010000000}"/>
    <cellStyle name="เครื่องหมายจุลภาค 2 2 4 2" xfId="42" xr:uid="{00000000-0005-0000-0000-000011000000}"/>
    <cellStyle name="เครื่องหมายจุลภาค 2 2 5" xfId="21" xr:uid="{00000000-0005-0000-0000-000012000000}"/>
    <cellStyle name="เครื่องหมายจุลภาค 2 2 5 2" xfId="44" xr:uid="{00000000-0005-0000-0000-000013000000}"/>
    <cellStyle name="เครื่องหมายจุลภาค 2 2 6" xfId="31" xr:uid="{00000000-0005-0000-0000-000014000000}"/>
    <cellStyle name="เครื่องหมายจุลภาค 2 2 7" xfId="27" xr:uid="{00000000-0005-0000-0000-000015000000}"/>
    <cellStyle name="เครื่องหมายจุลภาค 2 3" xfId="11" xr:uid="{00000000-0005-0000-0000-000016000000}"/>
    <cellStyle name="เครื่องหมายจุลภาค 2 3 2" xfId="35" xr:uid="{00000000-0005-0000-0000-000017000000}"/>
    <cellStyle name="เครื่องหมายจุลภาค 2 4" xfId="14" xr:uid="{00000000-0005-0000-0000-000018000000}"/>
    <cellStyle name="เครื่องหมายจุลภาค 2 4 2" xfId="38" xr:uid="{00000000-0005-0000-0000-000019000000}"/>
    <cellStyle name="เครื่องหมายจุลภาค 2 5" xfId="29" xr:uid="{00000000-0005-0000-0000-00001A000000}"/>
    <cellStyle name="เครื่องหมายจุลภาค 2 6" xfId="26" xr:uid="{00000000-0005-0000-0000-00001B000000}"/>
    <cellStyle name="เครื่องหมายจุลภาค 3" xfId="6" xr:uid="{00000000-0005-0000-0000-00001C000000}"/>
    <cellStyle name="เครื่องหมายจุลภาค 3 2" xfId="17" xr:uid="{00000000-0005-0000-0000-00001D000000}"/>
    <cellStyle name="เครื่องหมายจุลภาค 3 2 2" xfId="40" xr:uid="{00000000-0005-0000-0000-00001E000000}"/>
    <cellStyle name="เครื่องหมายจุลภาค 3 3" xfId="30" xr:uid="{00000000-0005-0000-0000-00001F000000}"/>
    <cellStyle name="เครื่องหมายจุลภาค 4" xfId="8" xr:uid="{00000000-0005-0000-0000-000020000000}"/>
    <cellStyle name="เครื่องหมายจุลภาค 4 2" xfId="32" xr:uid="{00000000-0005-0000-0000-000021000000}"/>
    <cellStyle name="เครื่องหมายจุลภาค 5" xfId="10" xr:uid="{00000000-0005-0000-0000-000022000000}"/>
    <cellStyle name="เครื่องหมายจุลภาค 5 2" xfId="34" xr:uid="{00000000-0005-0000-0000-000023000000}"/>
    <cellStyle name="เครื่องหมายจุลภาค 6" xfId="13" xr:uid="{00000000-0005-0000-0000-000024000000}"/>
    <cellStyle name="เครื่องหมายจุลภาค 6 2" xfId="37" xr:uid="{00000000-0005-0000-0000-000025000000}"/>
    <cellStyle name="เครื่องหมายจุลภาค 7" xfId="18" xr:uid="{00000000-0005-0000-0000-000026000000}"/>
    <cellStyle name="เครื่องหมายจุลภาค 7 2" xfId="41" xr:uid="{00000000-0005-0000-0000-000027000000}"/>
    <cellStyle name="เครื่องหมายจุลภาค 8" xfId="20" xr:uid="{00000000-0005-0000-0000-000028000000}"/>
    <cellStyle name="เครื่องหมายจุลภาค 8 2" xfId="43" xr:uid="{00000000-0005-0000-0000-000029000000}"/>
    <cellStyle name="เครื่องหมายจุลภาค 9" xfId="22" xr:uid="{00000000-0005-0000-0000-00002A000000}"/>
    <cellStyle name="เครื่องหมายจุลภาค 9 2" xfId="45" xr:uid="{00000000-0005-0000-0000-00002B000000}"/>
    <cellStyle name="จุลภาค" xfId="1" builtinId="3"/>
    <cellStyle name="ปกติ" xfId="0" builtinId="0"/>
    <cellStyle name="ปกติ 2" xfId="4" xr:uid="{00000000-0005-0000-0000-00002D000000}"/>
    <cellStyle name="ปกติ 2 2" xfId="16" xr:uid="{00000000-0005-0000-0000-00002E000000}"/>
    <cellStyle name="ปกติ 3" xfId="9" xr:uid="{00000000-0005-0000-0000-00002F000000}"/>
    <cellStyle name="ปกติ 3 2" xfId="33" xr:uid="{00000000-0005-0000-0000-000030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R220"/>
  <sheetViews>
    <sheetView zoomScaleNormal="100" workbookViewId="0">
      <selection activeCell="M25" sqref="M25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9.5703125" style="6" customWidth="1"/>
    <col min="9" max="9" width="8.5703125" style="6" customWidth="1"/>
    <col min="10" max="17" width="7.7109375" style="74" customWidth="1"/>
    <col min="18" max="18" width="9.28515625" style="74" customWidth="1"/>
    <col min="19" max="16384" width="9" style="7"/>
  </cols>
  <sheetData>
    <row r="1" spans="2:18" s="1" customFormat="1" ht="24">
      <c r="B1" s="1407" t="s">
        <v>99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>
      <c r="B3" s="1408" t="s">
        <v>0</v>
      </c>
      <c r="C3" s="1409"/>
      <c r="D3" s="1409"/>
      <c r="E3" s="1410"/>
      <c r="F3" s="1411" t="s">
        <v>1</v>
      </c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>
      <c r="B4" s="1413" t="s">
        <v>101</v>
      </c>
      <c r="C4" s="1414"/>
      <c r="D4" s="1414"/>
      <c r="E4" s="1415"/>
      <c r="F4" s="1416" t="s">
        <v>100</v>
      </c>
      <c r="G4" s="1417"/>
      <c r="H4" s="61"/>
      <c r="I4" s="62"/>
      <c r="J4" s="68">
        <f t="shared" ref="J4:R4" si="0">SUM(J5+J26+J67+J85+J103+J120+J147+J172+J189)</f>
        <v>0</v>
      </c>
      <c r="K4" s="68">
        <f t="shared" si="0"/>
        <v>0</v>
      </c>
      <c r="L4" s="68">
        <f t="shared" si="0"/>
        <v>0</v>
      </c>
      <c r="M4" s="68">
        <f t="shared" si="0"/>
        <v>0</v>
      </c>
      <c r="N4" s="68">
        <f t="shared" si="0"/>
        <v>0</v>
      </c>
      <c r="O4" s="68">
        <f t="shared" si="0"/>
        <v>0</v>
      </c>
      <c r="P4" s="68">
        <f t="shared" si="0"/>
        <v>0</v>
      </c>
      <c r="Q4" s="68">
        <f t="shared" si="0"/>
        <v>0</v>
      </c>
      <c r="R4" s="68">
        <f t="shared" si="0"/>
        <v>0</v>
      </c>
    </row>
    <row r="5" spans="2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44">
        <f>SUM(J6)</f>
        <v>0</v>
      </c>
      <c r="K5" s="44">
        <f t="shared" ref="K5:R5" si="1">SUM(K6)</f>
        <v>0</v>
      </c>
      <c r="L5" s="44">
        <f t="shared" si="1"/>
        <v>0</v>
      </c>
      <c r="M5" s="44">
        <f t="shared" si="1"/>
        <v>0</v>
      </c>
      <c r="N5" s="44">
        <f t="shared" si="1"/>
        <v>0</v>
      </c>
      <c r="O5" s="44">
        <f t="shared" si="1"/>
        <v>0</v>
      </c>
      <c r="P5" s="44">
        <f t="shared" si="1"/>
        <v>0</v>
      </c>
      <c r="Q5" s="44">
        <f t="shared" si="1"/>
        <v>0</v>
      </c>
      <c r="R5" s="44">
        <f t="shared" si="1"/>
        <v>0</v>
      </c>
    </row>
    <row r="6" spans="2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35">
        <f>SUM(J7)</f>
        <v>0</v>
      </c>
      <c r="K6" s="35">
        <f t="shared" ref="K6:R6" si="2">SUM(K7)</f>
        <v>0</v>
      </c>
      <c r="L6" s="35">
        <f t="shared" si="2"/>
        <v>0</v>
      </c>
      <c r="M6" s="35">
        <f t="shared" si="2"/>
        <v>0</v>
      </c>
      <c r="N6" s="35">
        <f t="shared" si="2"/>
        <v>0</v>
      </c>
      <c r="O6" s="35">
        <f t="shared" si="2"/>
        <v>0</v>
      </c>
      <c r="P6" s="35">
        <f t="shared" si="2"/>
        <v>0</v>
      </c>
      <c r="Q6" s="35">
        <f t="shared" si="2"/>
        <v>0</v>
      </c>
      <c r="R6" s="35">
        <f t="shared" si="2"/>
        <v>0</v>
      </c>
    </row>
    <row r="7" spans="2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>SUM(J8+J13)</f>
        <v>0</v>
      </c>
      <c r="K7" s="69">
        <f t="shared" ref="K7:R7" si="3">SUM(K8+K13)</f>
        <v>0</v>
      </c>
      <c r="L7" s="69">
        <f t="shared" si="3"/>
        <v>0</v>
      </c>
      <c r="M7" s="69">
        <f t="shared" si="3"/>
        <v>0</v>
      </c>
      <c r="N7" s="69">
        <f t="shared" si="3"/>
        <v>0</v>
      </c>
      <c r="O7" s="69">
        <f t="shared" si="3"/>
        <v>0</v>
      </c>
      <c r="P7" s="69">
        <f t="shared" si="3"/>
        <v>0</v>
      </c>
      <c r="Q7" s="69">
        <f t="shared" si="3"/>
        <v>0</v>
      </c>
      <c r="R7" s="69">
        <f t="shared" si="3"/>
        <v>0</v>
      </c>
    </row>
    <row r="8" spans="2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4">SUM(K9)</f>
        <v>0</v>
      </c>
      <c r="L8" s="70">
        <f t="shared" si="4"/>
        <v>0</v>
      </c>
      <c r="M8" s="70">
        <f t="shared" si="4"/>
        <v>0</v>
      </c>
      <c r="N8" s="70">
        <f t="shared" si="4"/>
        <v>0</v>
      </c>
      <c r="O8" s="70">
        <f t="shared" si="4"/>
        <v>0</v>
      </c>
      <c r="P8" s="70">
        <f t="shared" si="4"/>
        <v>0</v>
      </c>
      <c r="Q8" s="70">
        <f t="shared" si="4"/>
        <v>0</v>
      </c>
      <c r="R8" s="70">
        <f t="shared" si="4"/>
        <v>0</v>
      </c>
    </row>
    <row r="9" spans="2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Q9" si="5">SUM(K10:K12)</f>
        <v>0</v>
      </c>
      <c r="L9" s="70">
        <f t="shared" si="5"/>
        <v>0</v>
      </c>
      <c r="M9" s="70">
        <f t="shared" si="5"/>
        <v>0</v>
      </c>
      <c r="N9" s="70">
        <f t="shared" si="5"/>
        <v>0</v>
      </c>
      <c r="O9" s="70">
        <f t="shared" si="5"/>
        <v>0</v>
      </c>
      <c r="P9" s="70">
        <f t="shared" si="5"/>
        <v>0</v>
      </c>
      <c r="Q9" s="70">
        <f t="shared" si="5"/>
        <v>0</v>
      </c>
      <c r="R9" s="70">
        <f>SUM(R10:R12)</f>
        <v>0</v>
      </c>
    </row>
    <row r="10" spans="2:18" ht="18.75" customHeight="1">
      <c r="B10" s="32"/>
      <c r="C10" s="33"/>
      <c r="D10" s="33"/>
      <c r="E10" s="34"/>
      <c r="F10" s="25">
        <v>1</v>
      </c>
      <c r="G10" s="14"/>
      <c r="H10" s="14"/>
      <c r="I10" s="52"/>
      <c r="J10" s="15"/>
      <c r="K10" s="15"/>
      <c r="L10" s="15"/>
      <c r="M10" s="15"/>
      <c r="N10" s="15"/>
      <c r="O10" s="15"/>
      <c r="P10" s="15"/>
      <c r="Q10" s="15"/>
      <c r="R10" s="71">
        <f>SUM(J10:Q10)</f>
        <v>0</v>
      </c>
    </row>
    <row r="11" spans="2:18" ht="18.75" customHeight="1">
      <c r="B11" s="48"/>
      <c r="C11" s="49"/>
      <c r="D11" s="49"/>
      <c r="E11" s="50"/>
      <c r="F11" s="25">
        <v>2</v>
      </c>
      <c r="G11" s="14"/>
      <c r="H11" s="14"/>
      <c r="I11" s="52"/>
      <c r="J11" s="15"/>
      <c r="K11" s="15"/>
      <c r="L11" s="15"/>
      <c r="M11" s="15"/>
      <c r="N11" s="15"/>
      <c r="O11" s="15"/>
      <c r="P11" s="15"/>
      <c r="Q11" s="15"/>
      <c r="R11" s="71">
        <f>SUM(J11:Q11)</f>
        <v>0</v>
      </c>
    </row>
    <row r="12" spans="2:18" ht="18.75" customHeight="1">
      <c r="B12" s="24"/>
      <c r="D12" s="21"/>
      <c r="E12" s="26"/>
      <c r="F12" s="25">
        <v>3</v>
      </c>
      <c r="G12" s="14"/>
      <c r="H12" s="15"/>
      <c r="I12" s="16"/>
      <c r="J12" s="23"/>
      <c r="K12" s="23"/>
      <c r="L12" s="23"/>
      <c r="M12" s="23"/>
      <c r="N12" s="23"/>
      <c r="O12" s="23"/>
      <c r="P12" s="23"/>
      <c r="Q12" s="23"/>
      <c r="R12" s="71">
        <f>SUM(J12:Q12)</f>
        <v>0</v>
      </c>
    </row>
    <row r="13" spans="2:18" s="37" customFormat="1" ht="51" customHeight="1">
      <c r="B13" s="36"/>
      <c r="C13" s="39"/>
      <c r="D13" s="1401" t="s">
        <v>76</v>
      </c>
      <c r="E13" s="1401"/>
      <c r="F13" s="1401"/>
      <c r="G13" s="1401"/>
      <c r="H13" s="1401"/>
      <c r="I13" s="1401"/>
      <c r="J13" s="72">
        <f>SUM(J14+J18)</f>
        <v>0</v>
      </c>
      <c r="K13" s="72">
        <f t="shared" ref="K13:R13" si="6">SUM(K14+K18)</f>
        <v>0</v>
      </c>
      <c r="L13" s="72">
        <f t="shared" si="6"/>
        <v>0</v>
      </c>
      <c r="M13" s="72">
        <f t="shared" si="6"/>
        <v>0</v>
      </c>
      <c r="N13" s="72">
        <f t="shared" si="6"/>
        <v>0</v>
      </c>
      <c r="O13" s="72">
        <f t="shared" si="6"/>
        <v>0</v>
      </c>
      <c r="P13" s="72">
        <f t="shared" si="6"/>
        <v>0</v>
      </c>
      <c r="Q13" s="72">
        <f t="shared" si="6"/>
        <v>0</v>
      </c>
      <c r="R13" s="72">
        <f t="shared" si="6"/>
        <v>0</v>
      </c>
    </row>
    <row r="14" spans="2:18" ht="35.25" customHeight="1">
      <c r="B14" s="56"/>
      <c r="C14" s="57"/>
      <c r="D14" s="57"/>
      <c r="E14" s="1424" t="s">
        <v>14</v>
      </c>
      <c r="F14" s="1401"/>
      <c r="G14" s="1401"/>
      <c r="H14" s="1401"/>
      <c r="I14" s="1401"/>
      <c r="J14" s="73">
        <f>SUM(J15:J17)</f>
        <v>0</v>
      </c>
      <c r="K14" s="73">
        <f t="shared" ref="K14:Q14" si="7">SUM(K15:K17)</f>
        <v>0</v>
      </c>
      <c r="L14" s="73">
        <f t="shared" si="7"/>
        <v>0</v>
      </c>
      <c r="M14" s="73">
        <f t="shared" si="7"/>
        <v>0</v>
      </c>
      <c r="N14" s="73">
        <f t="shared" si="7"/>
        <v>0</v>
      </c>
      <c r="O14" s="73">
        <f t="shared" si="7"/>
        <v>0</v>
      </c>
      <c r="P14" s="73">
        <f t="shared" si="7"/>
        <v>0</v>
      </c>
      <c r="Q14" s="73">
        <f t="shared" si="7"/>
        <v>0</v>
      </c>
      <c r="R14" s="73">
        <f>SUM(R15:R17)</f>
        <v>0</v>
      </c>
    </row>
    <row r="15" spans="2:18" ht="17.25" customHeight="1">
      <c r="B15" s="32"/>
      <c r="C15" s="33"/>
      <c r="D15" s="33"/>
      <c r="E15" s="34"/>
      <c r="F15" s="51">
        <v>4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7.25" customHeight="1">
      <c r="B16" s="24"/>
      <c r="D16" s="21"/>
      <c r="E16" s="26"/>
      <c r="F16" s="51">
        <v>5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ht="17.25" customHeight="1">
      <c r="B17" s="58"/>
      <c r="C17" s="59"/>
      <c r="D17" s="53"/>
      <c r="E17" s="19"/>
      <c r="F17" s="51">
        <v>6</v>
      </c>
      <c r="G17" s="14"/>
      <c r="H17" s="15"/>
      <c r="I17" s="16"/>
      <c r="J17" s="23"/>
      <c r="K17" s="23"/>
      <c r="L17" s="23"/>
      <c r="M17" s="23"/>
      <c r="N17" s="23"/>
      <c r="O17" s="23"/>
      <c r="P17" s="23"/>
      <c r="Q17" s="23"/>
      <c r="R17" s="71">
        <f>SUM(J17:Q17)</f>
        <v>0</v>
      </c>
    </row>
    <row r="18" spans="2:18" ht="21" customHeight="1">
      <c r="B18" s="63"/>
      <c r="C18" s="64"/>
      <c r="D18" s="64"/>
      <c r="E18" s="65" t="s">
        <v>15</v>
      </c>
      <c r="F18" s="27"/>
      <c r="G18" s="27"/>
      <c r="H18" s="13"/>
      <c r="I18" s="47"/>
      <c r="J18" s="73">
        <f>SUM(J19:J21)</f>
        <v>0</v>
      </c>
      <c r="K18" s="73">
        <f t="shared" ref="K18:R18" si="8">SUM(K19:K21)</f>
        <v>0</v>
      </c>
      <c r="L18" s="73">
        <f t="shared" si="8"/>
        <v>0</v>
      </c>
      <c r="M18" s="73">
        <f t="shared" si="8"/>
        <v>0</v>
      </c>
      <c r="N18" s="73">
        <f t="shared" si="8"/>
        <v>0</v>
      </c>
      <c r="O18" s="73">
        <f t="shared" si="8"/>
        <v>0</v>
      </c>
      <c r="P18" s="73">
        <f t="shared" si="8"/>
        <v>0</v>
      </c>
      <c r="Q18" s="73">
        <f t="shared" si="8"/>
        <v>0</v>
      </c>
      <c r="R18" s="73">
        <f t="shared" si="8"/>
        <v>0</v>
      </c>
    </row>
    <row r="19" spans="2:18" ht="19.5" customHeight="1">
      <c r="B19" s="32"/>
      <c r="C19" s="33"/>
      <c r="D19" s="33"/>
      <c r="E19" s="34"/>
      <c r="F19" s="25">
        <v>7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9.5" customHeight="1">
      <c r="B20" s="48"/>
      <c r="C20" s="49"/>
      <c r="D20" s="49"/>
      <c r="E20" s="50"/>
      <c r="F20" s="25">
        <v>8</v>
      </c>
      <c r="G20" s="14"/>
      <c r="H20" s="14"/>
      <c r="I20" s="52"/>
      <c r="J20" s="15"/>
      <c r="K20" s="15"/>
      <c r="L20" s="15"/>
      <c r="M20" s="15"/>
      <c r="N20" s="15"/>
      <c r="O20" s="15"/>
      <c r="P20" s="15"/>
      <c r="Q20" s="15"/>
      <c r="R20" s="71">
        <f t="shared" ref="R20" si="9">SUM(J20:Q20)</f>
        <v>0</v>
      </c>
    </row>
    <row r="21" spans="2:18" ht="19.5" customHeight="1">
      <c r="B21" s="58"/>
      <c r="C21" s="59"/>
      <c r="D21" s="53"/>
      <c r="E21" s="19"/>
      <c r="F21" s="25">
        <v>9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customHeight="1">
      <c r="B22" s="63"/>
      <c r="C22" s="64"/>
      <c r="D22" s="64"/>
      <c r="E22" s="65" t="s">
        <v>98</v>
      </c>
      <c r="F22" s="67"/>
      <c r="G22" s="27"/>
      <c r="H22" s="13"/>
      <c r="I22" s="47"/>
      <c r="J22" s="73">
        <f>SUM(J23:J25)</f>
        <v>0</v>
      </c>
      <c r="K22" s="73">
        <f t="shared" ref="K22:R22" si="10">SUM(K23:K25)</f>
        <v>0</v>
      </c>
      <c r="L22" s="73">
        <f t="shared" si="10"/>
        <v>0</v>
      </c>
      <c r="M22" s="73">
        <f t="shared" si="10"/>
        <v>0</v>
      </c>
      <c r="N22" s="73">
        <f t="shared" si="10"/>
        <v>0</v>
      </c>
      <c r="O22" s="73">
        <f t="shared" si="10"/>
        <v>0</v>
      </c>
      <c r="P22" s="73">
        <f t="shared" si="10"/>
        <v>0</v>
      </c>
      <c r="Q22" s="73">
        <f t="shared" si="10"/>
        <v>0</v>
      </c>
      <c r="R22" s="73">
        <f t="shared" si="10"/>
        <v>0</v>
      </c>
    </row>
    <row r="23" spans="2:18" ht="19.5" customHeight="1">
      <c r="B23" s="32"/>
      <c r="C23" s="33"/>
      <c r="D23" s="33"/>
      <c r="E23" s="34"/>
      <c r="F23" s="25">
        <v>10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customHeight="1">
      <c r="B24" s="48"/>
      <c r="C24" s="49"/>
      <c r="D24" s="49"/>
      <c r="E24" s="50"/>
      <c r="F24" s="25">
        <v>11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customHeight="1">
      <c r="B25" s="24"/>
      <c r="D25" s="21"/>
      <c r="E25" s="26"/>
      <c r="F25" s="25">
        <v>12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s="12" customFormat="1" ht="35.25" customHeight="1">
      <c r="B26" s="1402" t="s">
        <v>80</v>
      </c>
      <c r="C26" s="1403"/>
      <c r="D26" s="1403"/>
      <c r="E26" s="1403"/>
      <c r="F26" s="1403"/>
      <c r="G26" s="1403"/>
      <c r="H26" s="1403"/>
      <c r="I26" s="1403"/>
      <c r="J26" s="44">
        <f>SUM(J27)</f>
        <v>0</v>
      </c>
      <c r="K26" s="44">
        <f t="shared" ref="K26:R26" si="11">SUM(K27)</f>
        <v>0</v>
      </c>
      <c r="L26" s="44">
        <f t="shared" si="11"/>
        <v>0</v>
      </c>
      <c r="M26" s="44">
        <f t="shared" si="11"/>
        <v>0</v>
      </c>
      <c r="N26" s="44">
        <f t="shared" si="11"/>
        <v>0</v>
      </c>
      <c r="O26" s="44">
        <f t="shared" si="11"/>
        <v>0</v>
      </c>
      <c r="P26" s="44">
        <f t="shared" si="11"/>
        <v>0</v>
      </c>
      <c r="Q26" s="44">
        <f t="shared" si="11"/>
        <v>0</v>
      </c>
      <c r="R26" s="44">
        <f t="shared" si="11"/>
        <v>0</v>
      </c>
    </row>
    <row r="27" spans="2:18" s="12" customFormat="1" ht="48" customHeight="1">
      <c r="B27" s="1404" t="s">
        <v>81</v>
      </c>
      <c r="C27" s="1405"/>
      <c r="D27" s="1405"/>
      <c r="E27" s="1405"/>
      <c r="F27" s="1405"/>
      <c r="G27" s="1405"/>
      <c r="H27" s="1405"/>
      <c r="I27" s="1405"/>
      <c r="J27" s="35">
        <f>SUM(J28+J47)</f>
        <v>0</v>
      </c>
      <c r="K27" s="35">
        <f t="shared" ref="K27:R27" si="12">SUM(K28+K47)</f>
        <v>0</v>
      </c>
      <c r="L27" s="35">
        <f t="shared" si="12"/>
        <v>0</v>
      </c>
      <c r="M27" s="35">
        <f t="shared" si="12"/>
        <v>0</v>
      </c>
      <c r="N27" s="35">
        <f t="shared" si="12"/>
        <v>0</v>
      </c>
      <c r="O27" s="35">
        <f t="shared" si="12"/>
        <v>0</v>
      </c>
      <c r="P27" s="35">
        <f t="shared" si="12"/>
        <v>0</v>
      </c>
      <c r="Q27" s="35">
        <f t="shared" si="12"/>
        <v>0</v>
      </c>
      <c r="R27" s="35">
        <f t="shared" si="12"/>
        <v>0</v>
      </c>
    </row>
    <row r="28" spans="2:18" ht="50.25" customHeight="1">
      <c r="B28" s="29"/>
      <c r="C28" s="1401" t="s">
        <v>25</v>
      </c>
      <c r="D28" s="1401"/>
      <c r="E28" s="1401"/>
      <c r="F28" s="1401"/>
      <c r="G28" s="1401"/>
      <c r="H28" s="1401"/>
      <c r="I28" s="1401"/>
      <c r="J28" s="73">
        <f>SUM(J29+J42)</f>
        <v>0</v>
      </c>
      <c r="K28" s="73">
        <f t="shared" ref="K28:R28" si="13">SUM(K29+K42)</f>
        <v>0</v>
      </c>
      <c r="L28" s="73">
        <f t="shared" si="13"/>
        <v>0</v>
      </c>
      <c r="M28" s="73">
        <f t="shared" si="13"/>
        <v>0</v>
      </c>
      <c r="N28" s="73">
        <f t="shared" si="13"/>
        <v>0</v>
      </c>
      <c r="O28" s="73">
        <f t="shared" si="13"/>
        <v>0</v>
      </c>
      <c r="P28" s="73">
        <f t="shared" si="13"/>
        <v>0</v>
      </c>
      <c r="Q28" s="73">
        <f t="shared" si="13"/>
        <v>0</v>
      </c>
      <c r="R28" s="73">
        <f t="shared" si="13"/>
        <v>0</v>
      </c>
    </row>
    <row r="29" spans="2:18" ht="35.25" customHeight="1">
      <c r="B29" s="29"/>
      <c r="C29" s="31"/>
      <c r="D29" s="1401" t="s">
        <v>16</v>
      </c>
      <c r="E29" s="1401"/>
      <c r="F29" s="1401"/>
      <c r="G29" s="1401"/>
      <c r="H29" s="1401"/>
      <c r="I29" s="1401"/>
      <c r="J29" s="73">
        <f>SUM(J30+J34+J38)</f>
        <v>0</v>
      </c>
      <c r="K29" s="73">
        <f t="shared" ref="K29:R29" si="14">SUM(K30+K34+K38)</f>
        <v>0</v>
      </c>
      <c r="L29" s="73">
        <f t="shared" si="14"/>
        <v>0</v>
      </c>
      <c r="M29" s="73">
        <f t="shared" si="14"/>
        <v>0</v>
      </c>
      <c r="N29" s="73">
        <f t="shared" si="14"/>
        <v>0</v>
      </c>
      <c r="O29" s="73">
        <f t="shared" si="14"/>
        <v>0</v>
      </c>
      <c r="P29" s="73">
        <f t="shared" si="14"/>
        <v>0</v>
      </c>
      <c r="Q29" s="73">
        <f t="shared" si="14"/>
        <v>0</v>
      </c>
      <c r="R29" s="73">
        <f t="shared" si="14"/>
        <v>0</v>
      </c>
    </row>
    <row r="30" spans="2:18" ht="48.75" customHeight="1">
      <c r="B30" s="29"/>
      <c r="C30" s="31"/>
      <c r="D30" s="31"/>
      <c r="E30" s="1401" t="s">
        <v>17</v>
      </c>
      <c r="F30" s="1401"/>
      <c r="G30" s="1401"/>
      <c r="H30" s="1401"/>
      <c r="I30" s="1401"/>
      <c r="J30" s="73">
        <f>SUM(J31:J33)</f>
        <v>0</v>
      </c>
      <c r="K30" s="73">
        <f t="shared" ref="K30:R30" si="15">SUM(K31:K33)</f>
        <v>0</v>
      </c>
      <c r="L30" s="73">
        <f t="shared" si="15"/>
        <v>0</v>
      </c>
      <c r="M30" s="73">
        <f t="shared" si="15"/>
        <v>0</v>
      </c>
      <c r="N30" s="73">
        <f t="shared" si="15"/>
        <v>0</v>
      </c>
      <c r="O30" s="73">
        <f t="shared" si="15"/>
        <v>0</v>
      </c>
      <c r="P30" s="73">
        <f t="shared" si="15"/>
        <v>0</v>
      </c>
      <c r="Q30" s="73">
        <f t="shared" si="15"/>
        <v>0</v>
      </c>
      <c r="R30" s="73">
        <f t="shared" si="15"/>
        <v>0</v>
      </c>
    </row>
    <row r="31" spans="2:18" ht="23.25" customHeight="1">
      <c r="B31" s="32"/>
      <c r="C31" s="33"/>
      <c r="D31" s="33"/>
      <c r="E31" s="34"/>
      <c r="F31" s="25">
        <v>13</v>
      </c>
      <c r="G31" s="14"/>
      <c r="H31" s="14"/>
      <c r="I31" s="52"/>
      <c r="J31" s="15"/>
      <c r="K31" s="15"/>
      <c r="L31" s="15"/>
      <c r="M31" s="15"/>
      <c r="N31" s="15"/>
      <c r="O31" s="15"/>
      <c r="P31" s="15"/>
      <c r="Q31" s="15"/>
      <c r="R31" s="71">
        <f t="shared" ref="R31:R32" si="16">SUM(J31:Q31)</f>
        <v>0</v>
      </c>
    </row>
    <row r="32" spans="2:18" ht="23.25" customHeight="1">
      <c r="B32" s="24"/>
      <c r="D32" s="21"/>
      <c r="E32" s="26"/>
      <c r="F32" s="25">
        <v>14</v>
      </c>
      <c r="G32" s="14"/>
      <c r="H32" s="15"/>
      <c r="I32" s="16"/>
      <c r="J32" s="23"/>
      <c r="K32" s="23"/>
      <c r="L32" s="23"/>
      <c r="M32" s="23"/>
      <c r="N32" s="23"/>
      <c r="O32" s="23"/>
      <c r="P32" s="23"/>
      <c r="Q32" s="23"/>
      <c r="R32" s="71">
        <f t="shared" si="16"/>
        <v>0</v>
      </c>
    </row>
    <row r="33" spans="2:18" ht="23.25" customHeight="1">
      <c r="B33" s="58"/>
      <c r="C33" s="59"/>
      <c r="D33" s="53"/>
      <c r="E33" s="19"/>
      <c r="F33" s="25">
        <v>15</v>
      </c>
      <c r="G33" s="14"/>
      <c r="H33" s="15"/>
      <c r="I33" s="16"/>
      <c r="J33" s="23"/>
      <c r="K33" s="23"/>
      <c r="L33" s="23"/>
      <c r="M33" s="23"/>
      <c r="N33" s="23"/>
      <c r="O33" s="23"/>
      <c r="P33" s="23"/>
      <c r="Q33" s="23"/>
      <c r="R33" s="71">
        <f>SUM(J33:Q33)</f>
        <v>0</v>
      </c>
    </row>
    <row r="34" spans="2:18" ht="23.25" customHeight="1">
      <c r="B34" s="29"/>
      <c r="C34" s="31"/>
      <c r="D34" s="31"/>
      <c r="E34" s="30" t="s">
        <v>18</v>
      </c>
      <c r="F34" s="27"/>
      <c r="G34" s="27"/>
      <c r="H34" s="13"/>
      <c r="I34" s="47"/>
      <c r="J34" s="73">
        <f>SUM(J35:J37)</f>
        <v>0</v>
      </c>
      <c r="K34" s="73">
        <f t="shared" ref="K34:R34" si="17">SUM(K35:K37)</f>
        <v>0</v>
      </c>
      <c r="L34" s="73">
        <f t="shared" si="17"/>
        <v>0</v>
      </c>
      <c r="M34" s="73">
        <f t="shared" si="17"/>
        <v>0</v>
      </c>
      <c r="N34" s="73">
        <f t="shared" si="17"/>
        <v>0</v>
      </c>
      <c r="O34" s="73">
        <f t="shared" si="17"/>
        <v>0</v>
      </c>
      <c r="P34" s="73">
        <f t="shared" si="17"/>
        <v>0</v>
      </c>
      <c r="Q34" s="73">
        <f t="shared" si="17"/>
        <v>0</v>
      </c>
      <c r="R34" s="73">
        <f t="shared" si="17"/>
        <v>0</v>
      </c>
    </row>
    <row r="35" spans="2:18" ht="23.25" customHeight="1">
      <c r="B35" s="32"/>
      <c r="C35" s="33"/>
      <c r="D35" s="33"/>
      <c r="E35" s="34"/>
      <c r="F35" s="25">
        <v>16</v>
      </c>
      <c r="G35" s="14"/>
      <c r="H35" s="14"/>
      <c r="I35" s="52"/>
      <c r="J35" s="15"/>
      <c r="K35" s="15"/>
      <c r="L35" s="15"/>
      <c r="M35" s="15"/>
      <c r="N35" s="15"/>
      <c r="O35" s="15"/>
      <c r="P35" s="15"/>
      <c r="Q35" s="15"/>
      <c r="R35" s="71">
        <f t="shared" ref="R35:R36" si="18">SUM(J35:Q35)</f>
        <v>0</v>
      </c>
    </row>
    <row r="36" spans="2:18" ht="23.25" customHeight="1">
      <c r="B36" s="24"/>
      <c r="D36" s="21"/>
      <c r="E36" s="26"/>
      <c r="F36" s="25">
        <v>17</v>
      </c>
      <c r="G36" s="14"/>
      <c r="H36" s="15"/>
      <c r="I36" s="16"/>
      <c r="J36" s="23"/>
      <c r="K36" s="23"/>
      <c r="L36" s="23"/>
      <c r="M36" s="23"/>
      <c r="N36" s="23"/>
      <c r="O36" s="23"/>
      <c r="P36" s="23"/>
      <c r="Q36" s="23"/>
      <c r="R36" s="71">
        <f t="shared" si="18"/>
        <v>0</v>
      </c>
    </row>
    <row r="37" spans="2:18" ht="23.25" customHeight="1">
      <c r="B37" s="58"/>
      <c r="C37" s="59"/>
      <c r="D37" s="53"/>
      <c r="E37" s="19"/>
      <c r="F37" s="25">
        <v>18</v>
      </c>
      <c r="G37" s="14"/>
      <c r="H37" s="15"/>
      <c r="I37" s="16"/>
      <c r="J37" s="23"/>
      <c r="K37" s="23"/>
      <c r="L37" s="23"/>
      <c r="M37" s="23"/>
      <c r="N37" s="23"/>
      <c r="O37" s="23"/>
      <c r="P37" s="23"/>
      <c r="Q37" s="23"/>
      <c r="R37" s="71">
        <f>SUM(J37:Q37)</f>
        <v>0</v>
      </c>
    </row>
    <row r="38" spans="2:18" ht="23.25" customHeight="1">
      <c r="B38" s="29"/>
      <c r="C38" s="31"/>
      <c r="D38" s="31"/>
      <c r="E38" s="30" t="s">
        <v>19</v>
      </c>
      <c r="F38" s="27"/>
      <c r="G38" s="27"/>
      <c r="H38" s="13"/>
      <c r="I38" s="47"/>
      <c r="J38" s="73">
        <f>SUM(J39:J41)</f>
        <v>0</v>
      </c>
      <c r="K38" s="73">
        <f t="shared" ref="K38:R38" si="19">SUM(K39:K41)</f>
        <v>0</v>
      </c>
      <c r="L38" s="73">
        <f t="shared" si="19"/>
        <v>0</v>
      </c>
      <c r="M38" s="73">
        <f t="shared" si="19"/>
        <v>0</v>
      </c>
      <c r="N38" s="73">
        <f t="shared" si="19"/>
        <v>0</v>
      </c>
      <c r="O38" s="73">
        <f t="shared" si="19"/>
        <v>0</v>
      </c>
      <c r="P38" s="73">
        <f t="shared" si="19"/>
        <v>0</v>
      </c>
      <c r="Q38" s="73">
        <f t="shared" si="19"/>
        <v>0</v>
      </c>
      <c r="R38" s="73">
        <f t="shared" si="19"/>
        <v>0</v>
      </c>
    </row>
    <row r="39" spans="2:18" ht="23.25" customHeight="1">
      <c r="B39" s="32"/>
      <c r="C39" s="33"/>
      <c r="D39" s="33"/>
      <c r="E39" s="34"/>
      <c r="F39" s="25">
        <v>19</v>
      </c>
      <c r="G39" s="14"/>
      <c r="H39" s="14"/>
      <c r="I39" s="52"/>
      <c r="J39" s="15"/>
      <c r="K39" s="15"/>
      <c r="L39" s="15"/>
      <c r="M39" s="15"/>
      <c r="N39" s="15"/>
      <c r="O39" s="15"/>
      <c r="P39" s="15"/>
      <c r="Q39" s="15"/>
      <c r="R39" s="71">
        <f t="shared" ref="R39:R40" si="20">SUM(J39:Q39)</f>
        <v>0</v>
      </c>
    </row>
    <row r="40" spans="2:18" ht="23.25" customHeight="1">
      <c r="B40" s="24"/>
      <c r="D40" s="21"/>
      <c r="E40" s="26"/>
      <c r="F40" s="25">
        <v>20</v>
      </c>
      <c r="G40" s="14"/>
      <c r="H40" s="15"/>
      <c r="I40" s="16"/>
      <c r="J40" s="23"/>
      <c r="K40" s="23"/>
      <c r="L40" s="23"/>
      <c r="M40" s="23"/>
      <c r="N40" s="23"/>
      <c r="O40" s="23"/>
      <c r="P40" s="23"/>
      <c r="Q40" s="23"/>
      <c r="R40" s="71">
        <f t="shared" si="20"/>
        <v>0</v>
      </c>
    </row>
    <row r="41" spans="2:18" ht="23.25" customHeight="1">
      <c r="B41" s="24"/>
      <c r="D41" s="21"/>
      <c r="E41" s="26"/>
      <c r="F41" s="25">
        <v>21</v>
      </c>
      <c r="G41" s="14"/>
      <c r="H41" s="15"/>
      <c r="I41" s="16"/>
      <c r="J41" s="23"/>
      <c r="K41" s="23"/>
      <c r="L41" s="23"/>
      <c r="M41" s="23"/>
      <c r="N41" s="23"/>
      <c r="O41" s="23"/>
      <c r="P41" s="23"/>
      <c r="Q41" s="23"/>
      <c r="R41" s="71">
        <f>SUM(J41:Q41)</f>
        <v>0</v>
      </c>
    </row>
    <row r="42" spans="2:18" s="37" customFormat="1" ht="49.5" customHeight="1">
      <c r="B42" s="36"/>
      <c r="C42" s="39"/>
      <c r="D42" s="1401" t="s">
        <v>20</v>
      </c>
      <c r="E42" s="1401"/>
      <c r="F42" s="1401"/>
      <c r="G42" s="1401"/>
      <c r="H42" s="1401"/>
      <c r="I42" s="1401"/>
      <c r="J42" s="72">
        <f>SUM(J43)</f>
        <v>0</v>
      </c>
      <c r="K42" s="72">
        <f t="shared" ref="K42:R42" si="21">SUM(K43)</f>
        <v>0</v>
      </c>
      <c r="L42" s="72">
        <f t="shared" si="21"/>
        <v>0</v>
      </c>
      <c r="M42" s="72">
        <f t="shared" si="21"/>
        <v>0</v>
      </c>
      <c r="N42" s="72">
        <f t="shared" si="21"/>
        <v>0</v>
      </c>
      <c r="O42" s="72">
        <f t="shared" si="21"/>
        <v>0</v>
      </c>
      <c r="P42" s="72">
        <f t="shared" si="21"/>
        <v>0</v>
      </c>
      <c r="Q42" s="72">
        <f t="shared" si="21"/>
        <v>0</v>
      </c>
      <c r="R42" s="72">
        <f t="shared" si="21"/>
        <v>0</v>
      </c>
    </row>
    <row r="43" spans="2:18" ht="36" customHeight="1">
      <c r="B43" s="29"/>
      <c r="C43" s="31"/>
      <c r="D43" s="31"/>
      <c r="E43" s="1401" t="s">
        <v>21</v>
      </c>
      <c r="F43" s="1401"/>
      <c r="G43" s="1401"/>
      <c r="H43" s="1401"/>
      <c r="I43" s="1401"/>
      <c r="J43" s="73">
        <f>SUM(J44:J46)</f>
        <v>0</v>
      </c>
      <c r="K43" s="73">
        <f t="shared" ref="K43:R43" si="22">SUM(K44:K46)</f>
        <v>0</v>
      </c>
      <c r="L43" s="73">
        <f t="shared" si="22"/>
        <v>0</v>
      </c>
      <c r="M43" s="73">
        <f t="shared" si="22"/>
        <v>0</v>
      </c>
      <c r="N43" s="73">
        <f t="shared" si="22"/>
        <v>0</v>
      </c>
      <c r="O43" s="73">
        <f t="shared" si="22"/>
        <v>0</v>
      </c>
      <c r="P43" s="73">
        <f t="shared" si="22"/>
        <v>0</v>
      </c>
      <c r="Q43" s="73">
        <f t="shared" si="22"/>
        <v>0</v>
      </c>
      <c r="R43" s="73">
        <f t="shared" si="22"/>
        <v>0</v>
      </c>
    </row>
    <row r="44" spans="2:18" ht="20.25" customHeight="1">
      <c r="B44" s="32"/>
      <c r="C44" s="33"/>
      <c r="D44" s="33"/>
      <c r="E44" s="34"/>
      <c r="F44" s="25">
        <v>22</v>
      </c>
      <c r="G44" s="14"/>
      <c r="H44" s="14"/>
      <c r="I44" s="52"/>
      <c r="J44" s="15"/>
      <c r="K44" s="15"/>
      <c r="L44" s="15"/>
      <c r="M44" s="15"/>
      <c r="N44" s="15"/>
      <c r="O44" s="15"/>
      <c r="P44" s="15"/>
      <c r="Q44" s="15"/>
      <c r="R44" s="71">
        <f t="shared" ref="R44:R45" si="23">SUM(J44:Q44)</f>
        <v>0</v>
      </c>
    </row>
    <row r="45" spans="2:18" ht="20.25" customHeight="1">
      <c r="B45" s="24"/>
      <c r="D45" s="21"/>
      <c r="E45" s="26"/>
      <c r="F45" s="25">
        <v>23</v>
      </c>
      <c r="G45" s="14"/>
      <c r="H45" s="15"/>
      <c r="I45" s="16"/>
      <c r="J45" s="23"/>
      <c r="K45" s="23"/>
      <c r="L45" s="23"/>
      <c r="M45" s="23"/>
      <c r="N45" s="23"/>
      <c r="O45" s="23"/>
      <c r="P45" s="23"/>
      <c r="Q45" s="23"/>
      <c r="R45" s="71">
        <f t="shared" si="23"/>
        <v>0</v>
      </c>
    </row>
    <row r="46" spans="2:18" ht="20.25" customHeight="1">
      <c r="B46" s="24"/>
      <c r="D46" s="21"/>
      <c r="E46" s="26"/>
      <c r="F46" s="25">
        <v>24</v>
      </c>
      <c r="G46" s="14"/>
      <c r="H46" s="15"/>
      <c r="I46" s="16"/>
      <c r="J46" s="23"/>
      <c r="K46" s="23"/>
      <c r="L46" s="23"/>
      <c r="M46" s="23"/>
      <c r="N46" s="23"/>
      <c r="O46" s="23"/>
      <c r="P46" s="23"/>
      <c r="Q46" s="23"/>
      <c r="R46" s="71">
        <f>SUM(J46:Q46)</f>
        <v>0</v>
      </c>
    </row>
    <row r="47" spans="2:18" ht="30.75" customHeight="1">
      <c r="B47" s="29"/>
      <c r="C47" s="1418" t="s">
        <v>24</v>
      </c>
      <c r="D47" s="1418"/>
      <c r="E47" s="1418"/>
      <c r="F47" s="1418"/>
      <c r="G47" s="1418"/>
      <c r="H47" s="1418"/>
      <c r="I47" s="1418"/>
      <c r="J47" s="73">
        <f>SUM(J48+J53+J58)</f>
        <v>0</v>
      </c>
      <c r="K47" s="73">
        <f t="shared" ref="K47:R47" si="24">SUM(K48+K53+K58)</f>
        <v>0</v>
      </c>
      <c r="L47" s="73">
        <f t="shared" si="24"/>
        <v>0</v>
      </c>
      <c r="M47" s="73">
        <f t="shared" si="24"/>
        <v>0</v>
      </c>
      <c r="N47" s="73">
        <f t="shared" si="24"/>
        <v>0</v>
      </c>
      <c r="O47" s="73">
        <f t="shared" si="24"/>
        <v>0</v>
      </c>
      <c r="P47" s="73">
        <f t="shared" si="24"/>
        <v>0</v>
      </c>
      <c r="Q47" s="73">
        <f t="shared" si="24"/>
        <v>0</v>
      </c>
      <c r="R47" s="73">
        <f t="shared" si="24"/>
        <v>0</v>
      </c>
    </row>
    <row r="48" spans="2:18" ht="49.5" customHeight="1">
      <c r="B48" s="29"/>
      <c r="C48" s="31"/>
      <c r="D48" s="1418" t="s">
        <v>23</v>
      </c>
      <c r="E48" s="1418"/>
      <c r="F48" s="1418"/>
      <c r="G48" s="1418"/>
      <c r="H48" s="1418"/>
      <c r="I48" s="1418"/>
      <c r="J48" s="73">
        <f>SUM(J49)</f>
        <v>0</v>
      </c>
      <c r="K48" s="73">
        <f t="shared" ref="K48:R48" si="25">SUM(K49)</f>
        <v>0</v>
      </c>
      <c r="L48" s="73">
        <f t="shared" si="25"/>
        <v>0</v>
      </c>
      <c r="M48" s="73">
        <f t="shared" si="25"/>
        <v>0</v>
      </c>
      <c r="N48" s="73">
        <f t="shared" si="25"/>
        <v>0</v>
      </c>
      <c r="O48" s="73">
        <f t="shared" si="25"/>
        <v>0</v>
      </c>
      <c r="P48" s="73">
        <f t="shared" si="25"/>
        <v>0</v>
      </c>
      <c r="Q48" s="73">
        <f t="shared" si="25"/>
        <v>0</v>
      </c>
      <c r="R48" s="73">
        <f t="shared" si="25"/>
        <v>0</v>
      </c>
    </row>
    <row r="49" spans="2:18" ht="33" customHeight="1">
      <c r="B49" s="29"/>
      <c r="C49" s="31"/>
      <c r="D49" s="31"/>
      <c r="E49" s="1401" t="s">
        <v>22</v>
      </c>
      <c r="F49" s="1401"/>
      <c r="G49" s="1401"/>
      <c r="H49" s="1401"/>
      <c r="I49" s="1401"/>
      <c r="J49" s="73">
        <f>SUM(J50:J52)</f>
        <v>0</v>
      </c>
      <c r="K49" s="73">
        <f t="shared" ref="K49:R49" si="26">SUM(K50:K52)</f>
        <v>0</v>
      </c>
      <c r="L49" s="73">
        <f t="shared" si="26"/>
        <v>0</v>
      </c>
      <c r="M49" s="73">
        <f t="shared" si="26"/>
        <v>0</v>
      </c>
      <c r="N49" s="73">
        <f t="shared" si="26"/>
        <v>0</v>
      </c>
      <c r="O49" s="73">
        <f t="shared" si="26"/>
        <v>0</v>
      </c>
      <c r="P49" s="73">
        <f t="shared" si="26"/>
        <v>0</v>
      </c>
      <c r="Q49" s="73">
        <f t="shared" si="26"/>
        <v>0</v>
      </c>
      <c r="R49" s="73">
        <f t="shared" si="26"/>
        <v>0</v>
      </c>
    </row>
    <row r="50" spans="2:18" ht="21.75" customHeight="1">
      <c r="B50" s="32"/>
      <c r="C50" s="33"/>
      <c r="D50" s="33"/>
      <c r="E50" s="34"/>
      <c r="F50" s="25">
        <v>25</v>
      </c>
      <c r="G50" s="14"/>
      <c r="H50" s="14"/>
      <c r="I50" s="52"/>
      <c r="J50" s="15"/>
      <c r="K50" s="15"/>
      <c r="L50" s="15"/>
      <c r="M50" s="15"/>
      <c r="N50" s="15"/>
      <c r="O50" s="15"/>
      <c r="P50" s="15"/>
      <c r="Q50" s="15"/>
      <c r="R50" s="71">
        <f t="shared" ref="R50:R51" si="27">SUM(J50:Q50)</f>
        <v>0</v>
      </c>
    </row>
    <row r="51" spans="2:18" ht="21.75" customHeight="1">
      <c r="B51" s="24"/>
      <c r="D51" s="21"/>
      <c r="E51" s="26"/>
      <c r="F51" s="25">
        <v>26</v>
      </c>
      <c r="G51" s="14"/>
      <c r="H51" s="15"/>
      <c r="I51" s="16"/>
      <c r="J51" s="23"/>
      <c r="K51" s="23"/>
      <c r="L51" s="23"/>
      <c r="M51" s="23"/>
      <c r="N51" s="23"/>
      <c r="O51" s="23"/>
      <c r="P51" s="23"/>
      <c r="Q51" s="23"/>
      <c r="R51" s="71">
        <f t="shared" si="27"/>
        <v>0</v>
      </c>
    </row>
    <row r="52" spans="2:18" ht="39" customHeight="1">
      <c r="B52" s="58"/>
      <c r="C52" s="59"/>
      <c r="D52" s="53"/>
      <c r="E52" s="19"/>
      <c r="F52" s="25">
        <v>27</v>
      </c>
      <c r="G52" s="14"/>
      <c r="H52" s="15"/>
      <c r="I52" s="16"/>
      <c r="J52" s="23"/>
      <c r="K52" s="23"/>
      <c r="L52" s="23"/>
      <c r="M52" s="23"/>
      <c r="N52" s="23"/>
      <c r="O52" s="23"/>
      <c r="P52" s="23"/>
      <c r="Q52" s="23"/>
      <c r="R52" s="71">
        <f>SUM(J52:Q52)</f>
        <v>0</v>
      </c>
    </row>
    <row r="53" spans="2:18" ht="48.75" customHeight="1">
      <c r="B53" s="29"/>
      <c r="C53" s="31"/>
      <c r="D53" s="1401" t="s">
        <v>26</v>
      </c>
      <c r="E53" s="1401"/>
      <c r="F53" s="1401"/>
      <c r="G53" s="1401"/>
      <c r="H53" s="1401"/>
      <c r="I53" s="1401"/>
      <c r="J53" s="73">
        <f>SUM(J54)</f>
        <v>0</v>
      </c>
      <c r="K53" s="73">
        <f t="shared" ref="K53:R53" si="28">SUM(K54)</f>
        <v>0</v>
      </c>
      <c r="L53" s="73">
        <f t="shared" si="28"/>
        <v>0</v>
      </c>
      <c r="M53" s="73">
        <f t="shared" si="28"/>
        <v>0</v>
      </c>
      <c r="N53" s="73">
        <f t="shared" si="28"/>
        <v>0</v>
      </c>
      <c r="O53" s="73">
        <f t="shared" si="28"/>
        <v>0</v>
      </c>
      <c r="P53" s="73">
        <f t="shared" si="28"/>
        <v>0</v>
      </c>
      <c r="Q53" s="73">
        <f t="shared" si="28"/>
        <v>0</v>
      </c>
      <c r="R53" s="73">
        <f t="shared" si="28"/>
        <v>0</v>
      </c>
    </row>
    <row r="54" spans="2:18" ht="32.25" customHeight="1">
      <c r="B54" s="29"/>
      <c r="C54" s="31"/>
      <c r="D54" s="31"/>
      <c r="E54" s="1401" t="s">
        <v>27</v>
      </c>
      <c r="F54" s="1401"/>
      <c r="G54" s="1401"/>
      <c r="H54" s="1401"/>
      <c r="I54" s="1401"/>
      <c r="J54" s="73">
        <f>SUM(J55:J57)</f>
        <v>0</v>
      </c>
      <c r="K54" s="73">
        <f t="shared" ref="K54:R54" si="29">SUM(K55:K57)</f>
        <v>0</v>
      </c>
      <c r="L54" s="73">
        <f t="shared" si="29"/>
        <v>0</v>
      </c>
      <c r="M54" s="73">
        <f t="shared" si="29"/>
        <v>0</v>
      </c>
      <c r="N54" s="73">
        <f t="shared" si="29"/>
        <v>0</v>
      </c>
      <c r="O54" s="73">
        <f t="shared" si="29"/>
        <v>0</v>
      </c>
      <c r="P54" s="73">
        <f t="shared" si="29"/>
        <v>0</v>
      </c>
      <c r="Q54" s="73">
        <f t="shared" si="29"/>
        <v>0</v>
      </c>
      <c r="R54" s="73">
        <f t="shared" si="29"/>
        <v>0</v>
      </c>
    </row>
    <row r="55" spans="2:18" ht="20.25" customHeight="1">
      <c r="B55" s="32"/>
      <c r="C55" s="33"/>
      <c r="D55" s="33"/>
      <c r="E55" s="34"/>
      <c r="F55" s="25">
        <v>28</v>
      </c>
      <c r="G55" s="14"/>
      <c r="H55" s="14"/>
      <c r="I55" s="52"/>
      <c r="J55" s="15"/>
      <c r="K55" s="15"/>
      <c r="L55" s="15"/>
      <c r="M55" s="15"/>
      <c r="N55" s="15"/>
      <c r="O55" s="15"/>
      <c r="P55" s="15"/>
      <c r="Q55" s="15"/>
      <c r="R55" s="71">
        <f t="shared" ref="R55:R56" si="30">SUM(J55:Q55)</f>
        <v>0</v>
      </c>
    </row>
    <row r="56" spans="2:18" ht="20.25" customHeight="1">
      <c r="B56" s="24"/>
      <c r="D56" s="21"/>
      <c r="E56" s="26"/>
      <c r="F56" s="25">
        <v>29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 t="shared" si="30"/>
        <v>0</v>
      </c>
    </row>
    <row r="57" spans="2:18" ht="20.25" customHeight="1">
      <c r="B57" s="24"/>
      <c r="D57" s="21"/>
      <c r="E57" s="26"/>
      <c r="F57" s="25">
        <v>30</v>
      </c>
      <c r="G57" s="14"/>
      <c r="H57" s="15"/>
      <c r="I57" s="16"/>
      <c r="J57" s="23"/>
      <c r="K57" s="23"/>
      <c r="L57" s="23"/>
      <c r="M57" s="23"/>
      <c r="N57" s="23"/>
      <c r="O57" s="23"/>
      <c r="P57" s="23"/>
      <c r="Q57" s="23"/>
      <c r="R57" s="71">
        <f>SUM(J57:Q57)</f>
        <v>0</v>
      </c>
    </row>
    <row r="58" spans="2:18" ht="33.75" customHeight="1">
      <c r="B58" s="29"/>
      <c r="C58" s="31"/>
      <c r="D58" s="1401" t="s">
        <v>28</v>
      </c>
      <c r="E58" s="1401"/>
      <c r="F58" s="1401"/>
      <c r="G58" s="1401"/>
      <c r="H58" s="1401"/>
      <c r="I58" s="1401"/>
      <c r="J58" s="73">
        <f>SUM(J59+J63)</f>
        <v>0</v>
      </c>
      <c r="K58" s="73">
        <f t="shared" ref="K58:R58" si="31">SUM(K59+K63)</f>
        <v>0</v>
      </c>
      <c r="L58" s="73">
        <f t="shared" si="31"/>
        <v>0</v>
      </c>
      <c r="M58" s="73">
        <f t="shared" si="31"/>
        <v>0</v>
      </c>
      <c r="N58" s="73">
        <f t="shared" si="31"/>
        <v>0</v>
      </c>
      <c r="O58" s="73">
        <f t="shared" si="31"/>
        <v>0</v>
      </c>
      <c r="P58" s="73">
        <f t="shared" si="31"/>
        <v>0</v>
      </c>
      <c r="Q58" s="73">
        <f t="shared" si="31"/>
        <v>0</v>
      </c>
      <c r="R58" s="73">
        <f t="shared" si="31"/>
        <v>0</v>
      </c>
    </row>
    <row r="59" spans="2:18" ht="33.75" customHeight="1">
      <c r="B59" s="29"/>
      <c r="C59" s="31"/>
      <c r="D59" s="31"/>
      <c r="E59" s="1401" t="s">
        <v>29</v>
      </c>
      <c r="F59" s="1401"/>
      <c r="G59" s="1401"/>
      <c r="H59" s="1401"/>
      <c r="I59" s="1401"/>
      <c r="J59" s="73">
        <f>SUM(J60:J62)</f>
        <v>0</v>
      </c>
      <c r="K59" s="73">
        <f t="shared" ref="K59:R59" si="32">SUM(K60:K62)</f>
        <v>0</v>
      </c>
      <c r="L59" s="73">
        <f t="shared" si="32"/>
        <v>0</v>
      </c>
      <c r="M59" s="73">
        <f t="shared" si="32"/>
        <v>0</v>
      </c>
      <c r="N59" s="73">
        <f t="shared" si="32"/>
        <v>0</v>
      </c>
      <c r="O59" s="73">
        <f t="shared" si="32"/>
        <v>0</v>
      </c>
      <c r="P59" s="73">
        <f t="shared" si="32"/>
        <v>0</v>
      </c>
      <c r="Q59" s="73">
        <f t="shared" si="32"/>
        <v>0</v>
      </c>
      <c r="R59" s="73">
        <f t="shared" si="32"/>
        <v>0</v>
      </c>
    </row>
    <row r="60" spans="2:18" ht="21" customHeight="1">
      <c r="B60" s="32"/>
      <c r="C60" s="33"/>
      <c r="D60" s="33"/>
      <c r="E60" s="34"/>
      <c r="F60" s="25">
        <v>31</v>
      </c>
      <c r="G60" s="14"/>
      <c r="H60" s="14"/>
      <c r="I60" s="52"/>
      <c r="J60" s="15"/>
      <c r="K60" s="15"/>
      <c r="L60" s="15"/>
      <c r="M60" s="15"/>
      <c r="N60" s="15"/>
      <c r="O60" s="15"/>
      <c r="P60" s="15"/>
      <c r="Q60" s="15"/>
      <c r="R60" s="71">
        <f t="shared" ref="R60:R61" si="33">SUM(J60:Q60)</f>
        <v>0</v>
      </c>
    </row>
    <row r="61" spans="2:18" ht="21" customHeight="1">
      <c r="B61" s="24"/>
      <c r="D61" s="21"/>
      <c r="E61" s="26"/>
      <c r="F61" s="25">
        <v>32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 t="shared" si="33"/>
        <v>0</v>
      </c>
    </row>
    <row r="62" spans="2:18" ht="21" customHeight="1">
      <c r="B62" s="24"/>
      <c r="D62" s="21"/>
      <c r="E62" s="26"/>
      <c r="F62" s="25">
        <v>33</v>
      </c>
      <c r="G62" s="14"/>
      <c r="H62" s="15"/>
      <c r="I62" s="16"/>
      <c r="J62" s="23"/>
      <c r="K62" s="23"/>
      <c r="L62" s="23"/>
      <c r="M62" s="23"/>
      <c r="N62" s="23"/>
      <c r="O62" s="23"/>
      <c r="P62" s="23"/>
      <c r="Q62" s="23"/>
      <c r="R62" s="71">
        <f>SUM(J62:Q62)</f>
        <v>0</v>
      </c>
    </row>
    <row r="63" spans="2:18" ht="33" customHeight="1">
      <c r="B63" s="29"/>
      <c r="C63" s="31"/>
      <c r="D63" s="31"/>
      <c r="E63" s="1418" t="s">
        <v>30</v>
      </c>
      <c r="F63" s="1418"/>
      <c r="G63" s="1418"/>
      <c r="H63" s="1418"/>
      <c r="I63" s="1418"/>
      <c r="J63" s="73">
        <f t="shared" ref="J63:R63" si="34">SUM(J64:J66)</f>
        <v>0</v>
      </c>
      <c r="K63" s="73">
        <f t="shared" si="34"/>
        <v>0</v>
      </c>
      <c r="L63" s="73">
        <f t="shared" si="34"/>
        <v>0</v>
      </c>
      <c r="M63" s="73">
        <f t="shared" si="34"/>
        <v>0</v>
      </c>
      <c r="N63" s="73">
        <f t="shared" si="34"/>
        <v>0</v>
      </c>
      <c r="O63" s="73">
        <f t="shared" si="34"/>
        <v>0</v>
      </c>
      <c r="P63" s="73">
        <f t="shared" si="34"/>
        <v>0</v>
      </c>
      <c r="Q63" s="73">
        <f t="shared" si="34"/>
        <v>0</v>
      </c>
      <c r="R63" s="73">
        <f t="shared" si="34"/>
        <v>0</v>
      </c>
    </row>
    <row r="64" spans="2:18" ht="23.25" customHeight="1">
      <c r="B64" s="32"/>
      <c r="C64" s="33"/>
      <c r="D64" s="33"/>
      <c r="E64" s="34"/>
      <c r="F64" s="25">
        <v>34</v>
      </c>
      <c r="G64" s="14"/>
      <c r="H64" s="14"/>
      <c r="I64" s="52"/>
      <c r="J64" s="23"/>
      <c r="K64" s="23"/>
      <c r="L64" s="23"/>
      <c r="M64" s="23"/>
      <c r="N64" s="23"/>
      <c r="O64" s="23"/>
      <c r="P64" s="23"/>
      <c r="Q64" s="23"/>
      <c r="R64" s="71">
        <f>SUM(J64:Q64)</f>
        <v>0</v>
      </c>
    </row>
    <row r="65" spans="2:18" ht="23.25" customHeight="1">
      <c r="B65" s="48"/>
      <c r="C65" s="49"/>
      <c r="D65" s="49"/>
      <c r="E65" s="50"/>
      <c r="F65" s="25">
        <v>35</v>
      </c>
      <c r="G65" s="14"/>
      <c r="H65" s="14"/>
      <c r="I65" s="52"/>
      <c r="J65" s="15"/>
      <c r="K65" s="15"/>
      <c r="L65" s="15"/>
      <c r="M65" s="15"/>
      <c r="N65" s="15"/>
      <c r="O65" s="15"/>
      <c r="P65" s="15"/>
      <c r="Q65" s="15"/>
      <c r="R65" s="71">
        <f t="shared" ref="R65:R66" si="35">SUM(J65:Q65)</f>
        <v>0</v>
      </c>
    </row>
    <row r="66" spans="2:18" ht="23.25" customHeight="1">
      <c r="B66" s="17"/>
      <c r="C66" s="18"/>
      <c r="D66" s="18"/>
      <c r="E66" s="66"/>
      <c r="F66" s="25">
        <v>36</v>
      </c>
      <c r="G66" s="14"/>
      <c r="H66" s="14"/>
      <c r="I66" s="52"/>
      <c r="J66" s="15"/>
      <c r="K66" s="15"/>
      <c r="L66" s="15"/>
      <c r="M66" s="15"/>
      <c r="N66" s="15"/>
      <c r="O66" s="15"/>
      <c r="P66" s="15"/>
      <c r="Q66" s="15"/>
      <c r="R66" s="71">
        <f t="shared" si="35"/>
        <v>0</v>
      </c>
    </row>
    <row r="67" spans="2:18" s="12" customFormat="1" ht="18.75" customHeight="1">
      <c r="B67" s="41" t="s">
        <v>82</v>
      </c>
      <c r="C67" s="42"/>
      <c r="D67" s="43"/>
      <c r="E67" s="43"/>
      <c r="F67" s="43"/>
      <c r="G67" s="43"/>
      <c r="H67" s="43"/>
      <c r="I67" s="43"/>
      <c r="J67" s="44">
        <f>SUM(J68)</f>
        <v>0</v>
      </c>
      <c r="K67" s="44">
        <f t="shared" ref="K67:R67" si="36">SUM(K68)</f>
        <v>0</v>
      </c>
      <c r="L67" s="44">
        <f t="shared" si="36"/>
        <v>0</v>
      </c>
      <c r="M67" s="44">
        <f t="shared" si="36"/>
        <v>0</v>
      </c>
      <c r="N67" s="44">
        <f t="shared" si="36"/>
        <v>0</v>
      </c>
      <c r="O67" s="44">
        <f t="shared" si="36"/>
        <v>0</v>
      </c>
      <c r="P67" s="44">
        <f t="shared" si="36"/>
        <v>0</v>
      </c>
      <c r="Q67" s="44">
        <f t="shared" si="36"/>
        <v>0</v>
      </c>
      <c r="R67" s="44">
        <f t="shared" si="36"/>
        <v>0</v>
      </c>
    </row>
    <row r="68" spans="2:18" s="12" customFormat="1" ht="33" customHeight="1">
      <c r="B68" s="1404" t="s">
        <v>83</v>
      </c>
      <c r="C68" s="1405"/>
      <c r="D68" s="1405"/>
      <c r="E68" s="1405"/>
      <c r="F68" s="1405"/>
      <c r="G68" s="1405"/>
      <c r="H68" s="1405"/>
      <c r="I68" s="1405"/>
      <c r="J68" s="35">
        <f>SUM(J69)</f>
        <v>0</v>
      </c>
      <c r="K68" s="35">
        <f t="shared" ref="K68:R68" si="37">SUM(K69)</f>
        <v>0</v>
      </c>
      <c r="L68" s="35">
        <f t="shared" si="37"/>
        <v>0</v>
      </c>
      <c r="M68" s="35">
        <f t="shared" si="37"/>
        <v>0</v>
      </c>
      <c r="N68" s="35">
        <f t="shared" si="37"/>
        <v>0</v>
      </c>
      <c r="O68" s="35">
        <f t="shared" si="37"/>
        <v>0</v>
      </c>
      <c r="P68" s="35">
        <f t="shared" si="37"/>
        <v>0</v>
      </c>
      <c r="Q68" s="35">
        <f t="shared" si="37"/>
        <v>0</v>
      </c>
      <c r="R68" s="35">
        <f t="shared" si="37"/>
        <v>0</v>
      </c>
    </row>
    <row r="69" spans="2:18" ht="32.25" customHeight="1">
      <c r="B69" s="29"/>
      <c r="C69" s="1401" t="s">
        <v>31</v>
      </c>
      <c r="D69" s="1401"/>
      <c r="E69" s="1401"/>
      <c r="F69" s="1401"/>
      <c r="G69" s="1401"/>
      <c r="H69" s="1401"/>
      <c r="I69" s="1401"/>
      <c r="J69" s="73">
        <f t="shared" ref="J69:R69" si="38">SUM(J70+J77)</f>
        <v>0</v>
      </c>
      <c r="K69" s="73">
        <f t="shared" si="38"/>
        <v>0</v>
      </c>
      <c r="L69" s="73">
        <f t="shared" si="38"/>
        <v>0</v>
      </c>
      <c r="M69" s="73">
        <f t="shared" si="38"/>
        <v>0</v>
      </c>
      <c r="N69" s="73">
        <f t="shared" si="38"/>
        <v>0</v>
      </c>
      <c r="O69" s="73">
        <f t="shared" si="38"/>
        <v>0</v>
      </c>
      <c r="P69" s="73">
        <f t="shared" si="38"/>
        <v>0</v>
      </c>
      <c r="Q69" s="73">
        <f t="shared" si="38"/>
        <v>0</v>
      </c>
      <c r="R69" s="73">
        <f t="shared" si="38"/>
        <v>0</v>
      </c>
    </row>
    <row r="70" spans="2:18" ht="34.5" customHeight="1">
      <c r="B70" s="29"/>
      <c r="C70" s="31"/>
      <c r="D70" s="1401" t="s">
        <v>32</v>
      </c>
      <c r="E70" s="1401"/>
      <c r="F70" s="1401"/>
      <c r="G70" s="1401"/>
      <c r="H70" s="1401"/>
      <c r="I70" s="1401"/>
      <c r="J70" s="73">
        <f>SUM(J71)</f>
        <v>0</v>
      </c>
      <c r="K70" s="73">
        <f t="shared" ref="K70:R70" si="39">SUM(K71)</f>
        <v>0</v>
      </c>
      <c r="L70" s="73">
        <f t="shared" si="39"/>
        <v>0</v>
      </c>
      <c r="M70" s="73">
        <f t="shared" si="39"/>
        <v>0</v>
      </c>
      <c r="N70" s="73">
        <f t="shared" si="39"/>
        <v>0</v>
      </c>
      <c r="O70" s="73">
        <f t="shared" si="39"/>
        <v>0</v>
      </c>
      <c r="P70" s="73">
        <f t="shared" si="39"/>
        <v>0</v>
      </c>
      <c r="Q70" s="73">
        <f t="shared" si="39"/>
        <v>0</v>
      </c>
      <c r="R70" s="73">
        <f t="shared" si="39"/>
        <v>0</v>
      </c>
    </row>
    <row r="71" spans="2:18">
      <c r="B71" s="29"/>
      <c r="C71" s="31"/>
      <c r="D71" s="31"/>
      <c r="E71" s="30" t="s">
        <v>33</v>
      </c>
      <c r="F71" s="27"/>
      <c r="G71" s="27"/>
      <c r="H71" s="13"/>
      <c r="I71" s="47"/>
      <c r="J71" s="73">
        <f>SUM(J72:J76)</f>
        <v>0</v>
      </c>
      <c r="K71" s="73">
        <f t="shared" ref="K71:R71" si="40">SUM(K72:K76)</f>
        <v>0</v>
      </c>
      <c r="L71" s="73">
        <f t="shared" si="40"/>
        <v>0</v>
      </c>
      <c r="M71" s="73">
        <f t="shared" si="40"/>
        <v>0</v>
      </c>
      <c r="N71" s="73">
        <f t="shared" si="40"/>
        <v>0</v>
      </c>
      <c r="O71" s="73">
        <f t="shared" si="40"/>
        <v>0</v>
      </c>
      <c r="P71" s="73">
        <f t="shared" si="40"/>
        <v>0</v>
      </c>
      <c r="Q71" s="73">
        <f t="shared" si="40"/>
        <v>0</v>
      </c>
      <c r="R71" s="73">
        <f t="shared" si="40"/>
        <v>0</v>
      </c>
    </row>
    <row r="72" spans="2:18" ht="25.5" customHeight="1">
      <c r="B72" s="32"/>
      <c r="C72" s="33"/>
      <c r="D72" s="33"/>
      <c r="E72" s="34"/>
      <c r="F72" s="25">
        <v>37</v>
      </c>
      <c r="G72" s="14"/>
      <c r="H72" s="14"/>
      <c r="I72" s="52"/>
      <c r="J72" s="15"/>
      <c r="K72" s="15"/>
      <c r="L72" s="15"/>
      <c r="M72" s="15"/>
      <c r="N72" s="15"/>
      <c r="O72" s="15"/>
      <c r="P72" s="15"/>
      <c r="Q72" s="15"/>
      <c r="R72" s="71">
        <f>SUM(J72:Q72)</f>
        <v>0</v>
      </c>
    </row>
    <row r="73" spans="2:18" ht="25.5" customHeight="1">
      <c r="B73" s="24"/>
      <c r="D73" s="21"/>
      <c r="E73" s="26"/>
      <c r="F73" s="25">
        <v>38</v>
      </c>
      <c r="G73" s="14"/>
      <c r="H73" s="15"/>
      <c r="I73" s="16"/>
      <c r="J73" s="23"/>
      <c r="K73" s="23"/>
      <c r="L73" s="23"/>
      <c r="M73" s="23"/>
      <c r="N73" s="23"/>
      <c r="O73" s="23"/>
      <c r="P73" s="23"/>
      <c r="Q73" s="23"/>
      <c r="R73" s="71">
        <f>SUM(J73:Q73)</f>
        <v>0</v>
      </c>
    </row>
    <row r="74" spans="2:18" ht="25.5" customHeight="1">
      <c r="B74" s="24"/>
      <c r="D74" s="21"/>
      <c r="E74" s="26"/>
      <c r="F74" s="25">
        <v>39</v>
      </c>
      <c r="G74" s="14"/>
      <c r="H74" s="15"/>
      <c r="I74" s="16"/>
      <c r="J74" s="15"/>
      <c r="K74" s="15"/>
      <c r="L74" s="15"/>
      <c r="M74" s="15"/>
      <c r="N74" s="15"/>
      <c r="O74" s="15"/>
      <c r="P74" s="15"/>
      <c r="Q74" s="15"/>
      <c r="R74" s="71">
        <f>SUM(J74:Q74)</f>
        <v>0</v>
      </c>
    </row>
    <row r="75" spans="2:18" ht="25.5" customHeight="1">
      <c r="B75" s="48"/>
      <c r="C75" s="49"/>
      <c r="D75" s="49"/>
      <c r="E75" s="50"/>
      <c r="F75" s="25">
        <v>40</v>
      </c>
      <c r="G75" s="14"/>
      <c r="H75" s="14"/>
      <c r="I75" s="52"/>
      <c r="J75" s="15"/>
      <c r="K75" s="15"/>
      <c r="L75" s="15"/>
      <c r="M75" s="15"/>
      <c r="N75" s="15"/>
      <c r="O75" s="15"/>
      <c r="P75" s="15"/>
      <c r="Q75" s="15"/>
      <c r="R75" s="71">
        <f t="shared" ref="R75" si="41">SUM(J75:Q75)</f>
        <v>0</v>
      </c>
    </row>
    <row r="76" spans="2:18" ht="25.5" customHeight="1">
      <c r="B76" s="48"/>
      <c r="C76" s="49"/>
      <c r="D76" s="49"/>
      <c r="E76" s="50"/>
      <c r="F76" s="25">
        <v>41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1" customHeight="1">
      <c r="B77" s="29"/>
      <c r="C77" s="31"/>
      <c r="D77" s="1419" t="s">
        <v>34</v>
      </c>
      <c r="E77" s="1419"/>
      <c r="F77" s="1419"/>
      <c r="G77" s="1419"/>
      <c r="H77" s="1419"/>
      <c r="I77" s="1419"/>
      <c r="J77" s="73">
        <f>SUM(J78)</f>
        <v>0</v>
      </c>
      <c r="K77" s="73">
        <f t="shared" ref="K77:Q77" si="42">SUM(K78)</f>
        <v>0</v>
      </c>
      <c r="L77" s="73">
        <f t="shared" si="42"/>
        <v>0</v>
      </c>
      <c r="M77" s="73">
        <f t="shared" si="42"/>
        <v>0</v>
      </c>
      <c r="N77" s="73">
        <f t="shared" si="42"/>
        <v>0</v>
      </c>
      <c r="O77" s="73">
        <f t="shared" si="42"/>
        <v>0</v>
      </c>
      <c r="P77" s="73">
        <f t="shared" si="42"/>
        <v>0</v>
      </c>
      <c r="Q77" s="73">
        <f t="shared" si="42"/>
        <v>0</v>
      </c>
      <c r="R77" s="73">
        <f>SUM(R78)</f>
        <v>0</v>
      </c>
    </row>
    <row r="78" spans="2:18" ht="21" customHeight="1">
      <c r="B78" s="29"/>
      <c r="C78" s="31"/>
      <c r="D78" s="31"/>
      <c r="E78" s="1418" t="s">
        <v>35</v>
      </c>
      <c r="F78" s="1418"/>
      <c r="G78" s="1418"/>
      <c r="H78" s="1418"/>
      <c r="I78" s="1418"/>
      <c r="J78" s="73">
        <f>SUM(J79:J84)</f>
        <v>0</v>
      </c>
      <c r="K78" s="73">
        <f t="shared" ref="K78:R78" si="43">SUM(K79:K84)</f>
        <v>0</v>
      </c>
      <c r="L78" s="73">
        <f t="shared" si="43"/>
        <v>0</v>
      </c>
      <c r="M78" s="73">
        <f t="shared" si="43"/>
        <v>0</v>
      </c>
      <c r="N78" s="73">
        <f t="shared" si="43"/>
        <v>0</v>
      </c>
      <c r="O78" s="73">
        <f t="shared" si="43"/>
        <v>0</v>
      </c>
      <c r="P78" s="73">
        <f t="shared" si="43"/>
        <v>0</v>
      </c>
      <c r="Q78" s="73">
        <f t="shared" si="43"/>
        <v>0</v>
      </c>
      <c r="R78" s="73">
        <f t="shared" si="43"/>
        <v>0</v>
      </c>
    </row>
    <row r="79" spans="2:18" ht="25.5" customHeight="1">
      <c r="B79" s="32"/>
      <c r="C79" s="33"/>
      <c r="D79" s="33"/>
      <c r="E79" s="34"/>
      <c r="F79" s="25">
        <v>42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>SUM(J79:Q79)</f>
        <v>0</v>
      </c>
    </row>
    <row r="80" spans="2:18" ht="25.5" customHeight="1">
      <c r="B80" s="48"/>
      <c r="C80" s="49"/>
      <c r="D80" s="49"/>
      <c r="E80" s="50"/>
      <c r="F80" s="25">
        <v>43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 t="shared" ref="R80:R84" si="44">SUM(J80:Q80)</f>
        <v>0</v>
      </c>
    </row>
    <row r="81" spans="2:18" ht="25.5" customHeight="1">
      <c r="B81" s="48"/>
      <c r="C81" s="49"/>
      <c r="D81" s="49"/>
      <c r="E81" s="50"/>
      <c r="F81" s="25">
        <v>44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 t="shared" si="44"/>
        <v>0</v>
      </c>
    </row>
    <row r="82" spans="2:18" ht="25.5" customHeight="1">
      <c r="B82" s="48"/>
      <c r="C82" s="49"/>
      <c r="D82" s="49"/>
      <c r="E82" s="50"/>
      <c r="F82" s="25">
        <v>45</v>
      </c>
      <c r="G82" s="14"/>
      <c r="H82" s="14"/>
      <c r="I82" s="52"/>
      <c r="J82" s="15"/>
      <c r="K82" s="15"/>
      <c r="L82" s="15"/>
      <c r="M82" s="15"/>
      <c r="N82" s="15"/>
      <c r="O82" s="15"/>
      <c r="P82" s="15"/>
      <c r="Q82" s="15"/>
      <c r="R82" s="71">
        <f t="shared" si="44"/>
        <v>0</v>
      </c>
    </row>
    <row r="83" spans="2:18" ht="25.5" customHeight="1">
      <c r="B83" s="48"/>
      <c r="C83" s="49"/>
      <c r="D83" s="49"/>
      <c r="E83" s="50"/>
      <c r="F83" s="25">
        <v>46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 t="shared" si="44"/>
        <v>0</v>
      </c>
    </row>
    <row r="84" spans="2:18" ht="25.5" customHeight="1">
      <c r="B84" s="17"/>
      <c r="C84" s="18"/>
      <c r="D84" s="18"/>
      <c r="E84" s="66"/>
      <c r="F84" s="25">
        <v>47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si="44"/>
        <v>0</v>
      </c>
    </row>
    <row r="85" spans="2:18" s="12" customFormat="1" ht="34.5" customHeight="1">
      <c r="B85" s="1402" t="s">
        <v>85</v>
      </c>
      <c r="C85" s="1403"/>
      <c r="D85" s="1403"/>
      <c r="E85" s="1403"/>
      <c r="F85" s="1403"/>
      <c r="G85" s="1403"/>
      <c r="H85" s="1403"/>
      <c r="I85" s="1403"/>
      <c r="J85" s="44">
        <f>SUM(J86)</f>
        <v>0</v>
      </c>
      <c r="K85" s="44">
        <f t="shared" ref="K85:R85" si="45">SUM(K86)</f>
        <v>0</v>
      </c>
      <c r="L85" s="44">
        <f t="shared" si="45"/>
        <v>0</v>
      </c>
      <c r="M85" s="44">
        <f t="shared" si="45"/>
        <v>0</v>
      </c>
      <c r="N85" s="44">
        <f t="shared" si="45"/>
        <v>0</v>
      </c>
      <c r="O85" s="44">
        <f t="shared" si="45"/>
        <v>0</v>
      </c>
      <c r="P85" s="44">
        <f t="shared" si="45"/>
        <v>0</v>
      </c>
      <c r="Q85" s="44">
        <f t="shared" si="45"/>
        <v>0</v>
      </c>
      <c r="R85" s="44">
        <f t="shared" si="45"/>
        <v>0</v>
      </c>
    </row>
    <row r="86" spans="2:18" s="12" customFormat="1" ht="49.5" customHeight="1">
      <c r="B86" s="1420" t="s">
        <v>86</v>
      </c>
      <c r="C86" s="1421"/>
      <c r="D86" s="1421"/>
      <c r="E86" s="1421"/>
      <c r="F86" s="1421"/>
      <c r="G86" s="1421"/>
      <c r="H86" s="1421"/>
      <c r="I86" s="1421"/>
      <c r="J86" s="35">
        <f>SUM(J87)</f>
        <v>0</v>
      </c>
      <c r="K86" s="35">
        <f t="shared" ref="K86:R86" si="46">SUM(K87)</f>
        <v>0</v>
      </c>
      <c r="L86" s="35">
        <f t="shared" si="46"/>
        <v>0</v>
      </c>
      <c r="M86" s="35">
        <f t="shared" si="46"/>
        <v>0</v>
      </c>
      <c r="N86" s="35">
        <f t="shared" si="46"/>
        <v>0</v>
      </c>
      <c r="O86" s="35">
        <f t="shared" si="46"/>
        <v>0</v>
      </c>
      <c r="P86" s="35">
        <f t="shared" si="46"/>
        <v>0</v>
      </c>
      <c r="Q86" s="35">
        <f t="shared" si="46"/>
        <v>0</v>
      </c>
      <c r="R86" s="35">
        <f t="shared" si="46"/>
        <v>0</v>
      </c>
    </row>
    <row r="87" spans="2:18" ht="36.75" customHeight="1">
      <c r="B87" s="29"/>
      <c r="C87" s="1401" t="s">
        <v>36</v>
      </c>
      <c r="D87" s="1401"/>
      <c r="E87" s="1401"/>
      <c r="F87" s="1401"/>
      <c r="G87" s="1401"/>
      <c r="H87" s="1401"/>
      <c r="I87" s="1401"/>
      <c r="J87" s="73">
        <f>SUM(J88+J93+J98)</f>
        <v>0</v>
      </c>
      <c r="K87" s="73">
        <f t="shared" ref="K87:R87" si="47">SUM(K88+K93+K98)</f>
        <v>0</v>
      </c>
      <c r="L87" s="73">
        <f t="shared" si="47"/>
        <v>0</v>
      </c>
      <c r="M87" s="73">
        <f t="shared" si="47"/>
        <v>0</v>
      </c>
      <c r="N87" s="73">
        <f t="shared" si="47"/>
        <v>0</v>
      </c>
      <c r="O87" s="73">
        <f t="shared" si="47"/>
        <v>0</v>
      </c>
      <c r="P87" s="73">
        <f t="shared" si="47"/>
        <v>0</v>
      </c>
      <c r="Q87" s="73">
        <f t="shared" si="47"/>
        <v>0</v>
      </c>
      <c r="R87" s="73">
        <f t="shared" si="47"/>
        <v>0</v>
      </c>
    </row>
    <row r="88" spans="2:18" ht="47.25" customHeight="1">
      <c r="B88" s="29"/>
      <c r="C88" s="31"/>
      <c r="D88" s="1401" t="s">
        <v>37</v>
      </c>
      <c r="E88" s="1401"/>
      <c r="F88" s="1401"/>
      <c r="G88" s="1401"/>
      <c r="H88" s="1401"/>
      <c r="I88" s="1401"/>
      <c r="J88" s="73">
        <f>SUM(J89)</f>
        <v>0</v>
      </c>
      <c r="K88" s="73">
        <f t="shared" ref="K88:R88" si="48">SUM(K89)</f>
        <v>0</v>
      </c>
      <c r="L88" s="73">
        <f t="shared" si="48"/>
        <v>0</v>
      </c>
      <c r="M88" s="73">
        <f t="shared" si="48"/>
        <v>0</v>
      </c>
      <c r="N88" s="73">
        <f t="shared" si="48"/>
        <v>0</v>
      </c>
      <c r="O88" s="73">
        <f t="shared" si="48"/>
        <v>0</v>
      </c>
      <c r="P88" s="73">
        <f t="shared" si="48"/>
        <v>0</v>
      </c>
      <c r="Q88" s="73">
        <f t="shared" si="48"/>
        <v>0</v>
      </c>
      <c r="R88" s="73">
        <f t="shared" si="48"/>
        <v>0</v>
      </c>
    </row>
    <row r="89" spans="2:18" ht="32.25" customHeight="1">
      <c r="B89" s="29"/>
      <c r="C89" s="31"/>
      <c r="D89" s="31"/>
      <c r="E89" s="1401" t="s">
        <v>38</v>
      </c>
      <c r="F89" s="1401"/>
      <c r="G89" s="1401"/>
      <c r="H89" s="1401"/>
      <c r="I89" s="1401"/>
      <c r="J89" s="73">
        <f>SUM(J90:J92)</f>
        <v>0</v>
      </c>
      <c r="K89" s="73">
        <f t="shared" ref="K89:R89" si="49">SUM(K90:K92)</f>
        <v>0</v>
      </c>
      <c r="L89" s="73">
        <f t="shared" si="49"/>
        <v>0</v>
      </c>
      <c r="M89" s="73">
        <f t="shared" si="49"/>
        <v>0</v>
      </c>
      <c r="N89" s="73">
        <f t="shared" si="49"/>
        <v>0</v>
      </c>
      <c r="O89" s="73">
        <f t="shared" si="49"/>
        <v>0</v>
      </c>
      <c r="P89" s="73">
        <f t="shared" si="49"/>
        <v>0</v>
      </c>
      <c r="Q89" s="73">
        <f t="shared" si="49"/>
        <v>0</v>
      </c>
      <c r="R89" s="73">
        <f t="shared" si="49"/>
        <v>0</v>
      </c>
    </row>
    <row r="90" spans="2:18" ht="22.5" customHeight="1">
      <c r="B90" s="32"/>
      <c r="C90" s="33"/>
      <c r="D90" s="33"/>
      <c r="E90" s="34"/>
      <c r="F90" s="25">
        <v>48</v>
      </c>
      <c r="G90" s="14"/>
      <c r="H90" s="14"/>
      <c r="I90" s="52"/>
      <c r="J90" s="15"/>
      <c r="K90" s="15"/>
      <c r="L90" s="15"/>
      <c r="M90" s="15"/>
      <c r="N90" s="15"/>
      <c r="O90" s="15"/>
      <c r="P90" s="15"/>
      <c r="Q90" s="15"/>
      <c r="R90" s="71">
        <f t="shared" ref="R90" si="50">SUM(J90:Q90)</f>
        <v>0</v>
      </c>
    </row>
    <row r="91" spans="2:18" ht="22.5" customHeight="1">
      <c r="B91" s="24"/>
      <c r="D91" s="21"/>
      <c r="E91" s="26"/>
      <c r="F91" s="25">
        <v>49</v>
      </c>
      <c r="G91" s="14"/>
      <c r="H91" s="15"/>
      <c r="I91" s="16"/>
      <c r="J91" s="23"/>
      <c r="K91" s="23"/>
      <c r="L91" s="23"/>
      <c r="M91" s="23"/>
      <c r="N91" s="23"/>
      <c r="O91" s="23"/>
      <c r="P91" s="23"/>
      <c r="Q91" s="23"/>
      <c r="R91" s="71">
        <f>SUM(J91:Q91)</f>
        <v>0</v>
      </c>
    </row>
    <row r="92" spans="2:18" ht="22.5" customHeight="1">
      <c r="B92" s="24"/>
      <c r="D92" s="21"/>
      <c r="E92" s="26"/>
      <c r="F92" s="25">
        <v>50</v>
      </c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1">
        <f>SUM(J92:Q92)</f>
        <v>0</v>
      </c>
    </row>
    <row r="93" spans="2:18" ht="47.25" customHeight="1">
      <c r="B93" s="29"/>
      <c r="C93" s="31"/>
      <c r="D93" s="1401" t="s">
        <v>39</v>
      </c>
      <c r="E93" s="1401"/>
      <c r="F93" s="1401"/>
      <c r="G93" s="1401"/>
      <c r="H93" s="1401"/>
      <c r="I93" s="1401"/>
      <c r="J93" s="73">
        <f>SUM(J94)</f>
        <v>0</v>
      </c>
      <c r="K93" s="73">
        <f t="shared" ref="K93:R93" si="51">SUM(K94)</f>
        <v>0</v>
      </c>
      <c r="L93" s="73">
        <f t="shared" si="51"/>
        <v>0</v>
      </c>
      <c r="M93" s="73">
        <f t="shared" si="51"/>
        <v>0</v>
      </c>
      <c r="N93" s="73">
        <f t="shared" si="51"/>
        <v>0</v>
      </c>
      <c r="O93" s="73">
        <f t="shared" si="51"/>
        <v>0</v>
      </c>
      <c r="P93" s="73">
        <f t="shared" si="51"/>
        <v>0</v>
      </c>
      <c r="Q93" s="73">
        <f t="shared" si="51"/>
        <v>0</v>
      </c>
      <c r="R93" s="73">
        <f t="shared" si="51"/>
        <v>0</v>
      </c>
    </row>
    <row r="94" spans="2:18" ht="34.5" customHeight="1">
      <c r="B94" s="29"/>
      <c r="C94" s="31"/>
      <c r="D94" s="31"/>
      <c r="E94" s="1401" t="s">
        <v>40</v>
      </c>
      <c r="F94" s="1401"/>
      <c r="G94" s="1401"/>
      <c r="H94" s="1401"/>
      <c r="I94" s="1401"/>
      <c r="J94" s="73">
        <f>SUM(J95:J97)</f>
        <v>0</v>
      </c>
      <c r="K94" s="73">
        <f t="shared" ref="K94:R94" si="52">SUM(K95:K97)</f>
        <v>0</v>
      </c>
      <c r="L94" s="73">
        <f t="shared" si="52"/>
        <v>0</v>
      </c>
      <c r="M94" s="73">
        <f t="shared" si="52"/>
        <v>0</v>
      </c>
      <c r="N94" s="73">
        <f t="shared" si="52"/>
        <v>0</v>
      </c>
      <c r="O94" s="73">
        <f t="shared" si="52"/>
        <v>0</v>
      </c>
      <c r="P94" s="73">
        <f t="shared" si="52"/>
        <v>0</v>
      </c>
      <c r="Q94" s="73">
        <f t="shared" si="52"/>
        <v>0</v>
      </c>
      <c r="R94" s="73">
        <f t="shared" si="52"/>
        <v>0</v>
      </c>
    </row>
    <row r="95" spans="2:18" ht="24.75" customHeight="1">
      <c r="B95" s="32"/>
      <c r="C95" s="33"/>
      <c r="D95" s="33"/>
      <c r="E95" s="34"/>
      <c r="F95" s="25">
        <v>51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ref="R95:R96" si="53">SUM(J95:Q95)</f>
        <v>0</v>
      </c>
    </row>
    <row r="96" spans="2:18" ht="24.75" customHeight="1">
      <c r="B96" s="24"/>
      <c r="D96" s="21"/>
      <c r="E96" s="26"/>
      <c r="F96" s="25">
        <v>52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 t="shared" si="53"/>
        <v>0</v>
      </c>
    </row>
    <row r="97" spans="2:18" ht="34.5" customHeight="1">
      <c r="B97" s="58"/>
      <c r="C97" s="59"/>
      <c r="D97" s="53"/>
      <c r="E97" s="19"/>
      <c r="F97" s="25">
        <v>53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>SUM(J97:Q97)</f>
        <v>0</v>
      </c>
    </row>
    <row r="98" spans="2:18" ht="31.5" customHeight="1">
      <c r="B98" s="29"/>
      <c r="C98" s="31"/>
      <c r="D98" s="1401" t="s">
        <v>41</v>
      </c>
      <c r="E98" s="1401"/>
      <c r="F98" s="1401"/>
      <c r="G98" s="1401"/>
      <c r="H98" s="1401"/>
      <c r="I98" s="1401"/>
      <c r="J98" s="73">
        <f>SUM(J99)</f>
        <v>0</v>
      </c>
      <c r="K98" s="73">
        <f t="shared" ref="K98:R98" si="54">SUM(K99)</f>
        <v>0</v>
      </c>
      <c r="L98" s="73">
        <f t="shared" si="54"/>
        <v>0</v>
      </c>
      <c r="M98" s="73">
        <f t="shared" si="54"/>
        <v>0</v>
      </c>
      <c r="N98" s="73">
        <f t="shared" si="54"/>
        <v>0</v>
      </c>
      <c r="O98" s="73">
        <f t="shared" si="54"/>
        <v>0</v>
      </c>
      <c r="P98" s="73">
        <f t="shared" si="54"/>
        <v>0</v>
      </c>
      <c r="Q98" s="73">
        <f t="shared" si="54"/>
        <v>0</v>
      </c>
      <c r="R98" s="73">
        <f t="shared" si="54"/>
        <v>0</v>
      </c>
    </row>
    <row r="99" spans="2:18" ht="34.5" customHeight="1">
      <c r="B99" s="29"/>
      <c r="C99" s="31"/>
      <c r="D99" s="31"/>
      <c r="E99" s="1401" t="s">
        <v>42</v>
      </c>
      <c r="F99" s="1401"/>
      <c r="G99" s="1401"/>
      <c r="H99" s="1401"/>
      <c r="I99" s="1401"/>
      <c r="J99" s="73">
        <f>SUM(J100:J102)</f>
        <v>0</v>
      </c>
      <c r="K99" s="73">
        <f t="shared" ref="K99:R99" si="55">SUM(K100:K102)</f>
        <v>0</v>
      </c>
      <c r="L99" s="73">
        <f t="shared" si="55"/>
        <v>0</v>
      </c>
      <c r="M99" s="73">
        <f t="shared" si="55"/>
        <v>0</v>
      </c>
      <c r="N99" s="73">
        <f t="shared" si="55"/>
        <v>0</v>
      </c>
      <c r="O99" s="73">
        <f t="shared" si="55"/>
        <v>0</v>
      </c>
      <c r="P99" s="73">
        <f t="shared" si="55"/>
        <v>0</v>
      </c>
      <c r="Q99" s="73">
        <f t="shared" si="55"/>
        <v>0</v>
      </c>
      <c r="R99" s="73">
        <f t="shared" si="55"/>
        <v>0</v>
      </c>
    </row>
    <row r="100" spans="2:18" ht="20.25" customHeight="1">
      <c r="B100" s="32"/>
      <c r="C100" s="33"/>
      <c r="D100" s="33"/>
      <c r="E100" s="34"/>
      <c r="F100" s="25">
        <v>54</v>
      </c>
      <c r="G100" s="14"/>
      <c r="H100" s="14"/>
      <c r="I100" s="52"/>
      <c r="J100" s="15"/>
      <c r="K100" s="15"/>
      <c r="L100" s="15"/>
      <c r="M100" s="15"/>
      <c r="N100" s="15"/>
      <c r="O100" s="15"/>
      <c r="P100" s="15"/>
      <c r="Q100" s="15"/>
      <c r="R100" s="71">
        <f t="shared" ref="R100:R101" si="56">SUM(J100:Q100)</f>
        <v>0</v>
      </c>
    </row>
    <row r="101" spans="2:18" ht="20.25" customHeight="1">
      <c r="B101" s="24"/>
      <c r="D101" s="21"/>
      <c r="E101" s="26"/>
      <c r="F101" s="25">
        <v>55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 t="shared" si="56"/>
        <v>0</v>
      </c>
    </row>
    <row r="102" spans="2:18" ht="20.25" customHeight="1">
      <c r="B102" s="24"/>
      <c r="D102" s="21"/>
      <c r="E102" s="26"/>
      <c r="F102" s="25">
        <v>56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s="12" customFormat="1" ht="33" customHeight="1">
      <c r="B103" s="1402" t="s">
        <v>87</v>
      </c>
      <c r="C103" s="1403"/>
      <c r="D103" s="1403"/>
      <c r="E103" s="1403"/>
      <c r="F103" s="1403"/>
      <c r="G103" s="1403"/>
      <c r="H103" s="1403"/>
      <c r="I103" s="1403"/>
      <c r="J103" s="44">
        <f>SUM(J104)</f>
        <v>0</v>
      </c>
      <c r="K103" s="44">
        <f t="shared" ref="K103:Q103" si="57">SUM(K104)</f>
        <v>0</v>
      </c>
      <c r="L103" s="44">
        <f t="shared" si="57"/>
        <v>0</v>
      </c>
      <c r="M103" s="44">
        <f t="shared" si="57"/>
        <v>0</v>
      </c>
      <c r="N103" s="44">
        <f t="shared" si="57"/>
        <v>0</v>
      </c>
      <c r="O103" s="44">
        <f t="shared" si="57"/>
        <v>0</v>
      </c>
      <c r="P103" s="44">
        <f t="shared" si="57"/>
        <v>0</v>
      </c>
      <c r="Q103" s="44">
        <f t="shared" si="57"/>
        <v>0</v>
      </c>
      <c r="R103" s="44">
        <f>SUM(R104)</f>
        <v>0</v>
      </c>
    </row>
    <row r="104" spans="2:18" s="12" customFormat="1" ht="32.25" customHeight="1">
      <c r="B104" s="1422" t="s">
        <v>88</v>
      </c>
      <c r="C104" s="1423"/>
      <c r="D104" s="1423"/>
      <c r="E104" s="1423"/>
      <c r="F104" s="1423"/>
      <c r="G104" s="1423"/>
      <c r="H104" s="1423"/>
      <c r="I104" s="1423"/>
      <c r="J104" s="35">
        <f>SUM(J105)</f>
        <v>0</v>
      </c>
      <c r="K104" s="35">
        <f>SUM(K105)</f>
        <v>0</v>
      </c>
      <c r="L104" s="35">
        <f t="shared" ref="L104:Q104" si="58">SUM(L105)</f>
        <v>0</v>
      </c>
      <c r="M104" s="35">
        <f t="shared" si="58"/>
        <v>0</v>
      </c>
      <c r="N104" s="35">
        <f t="shared" si="58"/>
        <v>0</v>
      </c>
      <c r="O104" s="35">
        <f t="shared" si="58"/>
        <v>0</v>
      </c>
      <c r="P104" s="35">
        <f t="shared" si="58"/>
        <v>0</v>
      </c>
      <c r="Q104" s="35">
        <f t="shared" si="58"/>
        <v>0</v>
      </c>
      <c r="R104" s="35">
        <f>SUM(R105)</f>
        <v>0</v>
      </c>
    </row>
    <row r="105" spans="2:18" ht="48.75" customHeight="1">
      <c r="B105" s="29"/>
      <c r="C105" s="1401" t="s">
        <v>43</v>
      </c>
      <c r="D105" s="1401"/>
      <c r="E105" s="1401"/>
      <c r="F105" s="1401"/>
      <c r="G105" s="1401"/>
      <c r="H105" s="1401"/>
      <c r="I105" s="1401"/>
      <c r="J105" s="73">
        <f>SUM(J106+J115)</f>
        <v>0</v>
      </c>
      <c r="K105" s="73">
        <f t="shared" ref="K105:O105" si="59">SUM(K106+K115)</f>
        <v>0</v>
      </c>
      <c r="L105" s="73">
        <f>SUM(L106+L115)</f>
        <v>0</v>
      </c>
      <c r="M105" s="73">
        <f t="shared" si="59"/>
        <v>0</v>
      </c>
      <c r="N105" s="73">
        <f>SUM(N106+N115)</f>
        <v>0</v>
      </c>
      <c r="O105" s="73">
        <f t="shared" si="59"/>
        <v>0</v>
      </c>
      <c r="P105" s="73">
        <f>SUM(P106+P115)</f>
        <v>0</v>
      </c>
      <c r="Q105" s="73">
        <f>SUM(Q106+Q115)</f>
        <v>0</v>
      </c>
      <c r="R105" s="73">
        <f>SUM(R106+R115)</f>
        <v>0</v>
      </c>
    </row>
    <row r="106" spans="2:18" ht="32.25" customHeight="1">
      <c r="B106" s="29"/>
      <c r="C106" s="31"/>
      <c r="D106" s="1401" t="s">
        <v>44</v>
      </c>
      <c r="E106" s="1401"/>
      <c r="F106" s="1401"/>
      <c r="G106" s="1401"/>
      <c r="H106" s="1401"/>
      <c r="I106" s="1401"/>
      <c r="J106" s="73">
        <f>SUM(J107+J111)</f>
        <v>0</v>
      </c>
      <c r="K106" s="73">
        <f t="shared" ref="K106:Q106" si="60">SUM(K107+K111)</f>
        <v>0</v>
      </c>
      <c r="L106" s="73">
        <f t="shared" si="60"/>
        <v>0</v>
      </c>
      <c r="M106" s="73">
        <f t="shared" si="60"/>
        <v>0</v>
      </c>
      <c r="N106" s="73">
        <f t="shared" si="60"/>
        <v>0</v>
      </c>
      <c r="O106" s="73">
        <f t="shared" si="60"/>
        <v>0</v>
      </c>
      <c r="P106" s="73">
        <f t="shared" si="60"/>
        <v>0</v>
      </c>
      <c r="Q106" s="73">
        <f t="shared" si="60"/>
        <v>0</v>
      </c>
      <c r="R106" s="73">
        <f>SUM(R107+R111)</f>
        <v>0</v>
      </c>
    </row>
    <row r="107" spans="2:18" ht="35.25" customHeight="1">
      <c r="B107" s="29"/>
      <c r="C107" s="31"/>
      <c r="D107" s="31"/>
      <c r="E107" s="1401" t="s">
        <v>45</v>
      </c>
      <c r="F107" s="1401"/>
      <c r="G107" s="1401"/>
      <c r="H107" s="1401"/>
      <c r="I107" s="1401"/>
      <c r="J107" s="73">
        <f>SUM(J108:J110)</f>
        <v>0</v>
      </c>
      <c r="K107" s="73">
        <f t="shared" ref="K107:Q107" si="61">SUM(K108:K110)</f>
        <v>0</v>
      </c>
      <c r="L107" s="73">
        <f t="shared" si="61"/>
        <v>0</v>
      </c>
      <c r="M107" s="73">
        <f t="shared" si="61"/>
        <v>0</v>
      </c>
      <c r="N107" s="73">
        <f t="shared" si="61"/>
        <v>0</v>
      </c>
      <c r="O107" s="73">
        <f t="shared" si="61"/>
        <v>0</v>
      </c>
      <c r="P107" s="73">
        <f t="shared" si="61"/>
        <v>0</v>
      </c>
      <c r="Q107" s="73">
        <f t="shared" si="61"/>
        <v>0</v>
      </c>
      <c r="R107" s="73">
        <f>SUM(R108:R110)</f>
        <v>0</v>
      </c>
    </row>
    <row r="108" spans="2:18" ht="19.5" customHeight="1">
      <c r="B108" s="32"/>
      <c r="C108" s="33"/>
      <c r="D108" s="33"/>
      <c r="E108" s="34"/>
      <c r="F108" s="25">
        <v>57</v>
      </c>
      <c r="G108" s="14"/>
      <c r="H108" s="14"/>
      <c r="I108" s="52"/>
      <c r="J108" s="15"/>
      <c r="K108" s="15"/>
      <c r="L108" s="15"/>
      <c r="M108" s="15"/>
      <c r="N108" s="15"/>
      <c r="O108" s="15"/>
      <c r="P108" s="15"/>
      <c r="Q108" s="15"/>
      <c r="R108" s="71">
        <f t="shared" ref="R108:R109" si="62">SUM(J108:Q108)</f>
        <v>0</v>
      </c>
    </row>
    <row r="109" spans="2:18" ht="19.5" customHeight="1">
      <c r="B109" s="24"/>
      <c r="D109" s="21"/>
      <c r="E109" s="26"/>
      <c r="F109" s="25">
        <v>58</v>
      </c>
      <c r="G109" s="14"/>
      <c r="H109" s="15"/>
      <c r="I109" s="16"/>
      <c r="J109" s="23"/>
      <c r="K109" s="23"/>
      <c r="L109" s="23"/>
      <c r="M109" s="23"/>
      <c r="N109" s="23"/>
      <c r="O109" s="23"/>
      <c r="P109" s="23"/>
      <c r="Q109" s="23"/>
      <c r="R109" s="71">
        <f t="shared" si="62"/>
        <v>0</v>
      </c>
    </row>
    <row r="110" spans="2:18" ht="19.5" customHeight="1">
      <c r="B110" s="58"/>
      <c r="C110" s="59"/>
      <c r="D110" s="53"/>
      <c r="E110" s="19"/>
      <c r="F110" s="25">
        <v>59</v>
      </c>
      <c r="G110" s="14"/>
      <c r="H110" s="15"/>
      <c r="I110" s="16"/>
      <c r="J110" s="23"/>
      <c r="K110" s="23"/>
      <c r="L110" s="23"/>
      <c r="M110" s="23"/>
      <c r="N110" s="23"/>
      <c r="O110" s="23"/>
      <c r="P110" s="23"/>
      <c r="Q110" s="23"/>
      <c r="R110" s="71">
        <f>SUM(J110:Q110)</f>
        <v>0</v>
      </c>
    </row>
    <row r="111" spans="2:18" ht="34.5" customHeight="1">
      <c r="B111" s="29"/>
      <c r="C111" s="31"/>
      <c r="D111" s="31"/>
      <c r="E111" s="1401" t="s">
        <v>46</v>
      </c>
      <c r="F111" s="1401"/>
      <c r="G111" s="1401"/>
      <c r="H111" s="1401"/>
      <c r="I111" s="1401"/>
      <c r="J111" s="73">
        <f>SUM(J112:J114)</f>
        <v>0</v>
      </c>
      <c r="K111" s="73">
        <f t="shared" ref="K111:R111" si="63">SUM(K112:K114)</f>
        <v>0</v>
      </c>
      <c r="L111" s="73">
        <f t="shared" si="63"/>
        <v>0</v>
      </c>
      <c r="M111" s="73">
        <f t="shared" si="63"/>
        <v>0</v>
      </c>
      <c r="N111" s="73">
        <f t="shared" si="63"/>
        <v>0</v>
      </c>
      <c r="O111" s="73">
        <f t="shared" si="63"/>
        <v>0</v>
      </c>
      <c r="P111" s="73">
        <f t="shared" si="63"/>
        <v>0</v>
      </c>
      <c r="Q111" s="73">
        <f t="shared" si="63"/>
        <v>0</v>
      </c>
      <c r="R111" s="73">
        <f t="shared" si="63"/>
        <v>0</v>
      </c>
    </row>
    <row r="112" spans="2:18" ht="19.5" customHeight="1">
      <c r="B112" s="32"/>
      <c r="C112" s="33"/>
      <c r="D112" s="33"/>
      <c r="E112" s="34"/>
      <c r="F112" s="25">
        <v>60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64">SUM(J112:Q112)</f>
        <v>0</v>
      </c>
    </row>
    <row r="113" spans="2:18" ht="19.5" customHeight="1">
      <c r="B113" s="24"/>
      <c r="D113" s="21"/>
      <c r="E113" s="26"/>
      <c r="F113" s="25">
        <v>61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64"/>
        <v>0</v>
      </c>
    </row>
    <row r="114" spans="2:18" ht="19.5" customHeight="1">
      <c r="B114" s="58"/>
      <c r="C114" s="59"/>
      <c r="D114" s="53"/>
      <c r="E114" s="19"/>
      <c r="F114" s="25">
        <v>62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customHeight="1">
      <c r="B115" s="29"/>
      <c r="C115" s="31"/>
      <c r="D115" s="1418" t="s">
        <v>47</v>
      </c>
      <c r="E115" s="1418"/>
      <c r="F115" s="1418"/>
      <c r="G115" s="1418"/>
      <c r="H115" s="1418"/>
      <c r="I115" s="1418"/>
      <c r="J115" s="73">
        <f>SUM(J116)</f>
        <v>0</v>
      </c>
      <c r="K115" s="73">
        <f t="shared" ref="K115:R115" si="65">SUM(K116)</f>
        <v>0</v>
      </c>
      <c r="L115" s="73">
        <f t="shared" si="65"/>
        <v>0</v>
      </c>
      <c r="M115" s="73">
        <f t="shared" si="65"/>
        <v>0</v>
      </c>
      <c r="N115" s="73">
        <f t="shared" si="65"/>
        <v>0</v>
      </c>
      <c r="O115" s="73">
        <f t="shared" si="65"/>
        <v>0</v>
      </c>
      <c r="P115" s="73">
        <f t="shared" si="65"/>
        <v>0</v>
      </c>
      <c r="Q115" s="73">
        <f t="shared" si="65"/>
        <v>0</v>
      </c>
      <c r="R115" s="73">
        <f t="shared" si="65"/>
        <v>0</v>
      </c>
    </row>
    <row r="116" spans="2:18" ht="49.5" customHeight="1">
      <c r="B116" s="29"/>
      <c r="C116" s="31"/>
      <c r="D116" s="31"/>
      <c r="E116" s="1401" t="s">
        <v>48</v>
      </c>
      <c r="F116" s="1401"/>
      <c r="G116" s="1401"/>
      <c r="H116" s="1401"/>
      <c r="I116" s="1401"/>
      <c r="J116" s="73">
        <f>SUM(J117:J119)</f>
        <v>0</v>
      </c>
      <c r="K116" s="73">
        <f t="shared" ref="K116:P116" si="66">SUM(K117:K119)</f>
        <v>0</v>
      </c>
      <c r="L116" s="73">
        <f t="shared" si="66"/>
        <v>0</v>
      </c>
      <c r="M116" s="73">
        <f t="shared" si="66"/>
        <v>0</v>
      </c>
      <c r="N116" s="73">
        <f t="shared" si="66"/>
        <v>0</v>
      </c>
      <c r="O116" s="73">
        <f t="shared" si="66"/>
        <v>0</v>
      </c>
      <c r="P116" s="73">
        <f t="shared" si="66"/>
        <v>0</v>
      </c>
      <c r="Q116" s="73">
        <f>SUM(Q117:Q119)</f>
        <v>0</v>
      </c>
      <c r="R116" s="73">
        <f>SUM(R117:R119)</f>
        <v>0</v>
      </c>
    </row>
    <row r="117" spans="2:18" ht="21.75" customHeight="1">
      <c r="B117" s="32"/>
      <c r="C117" s="33"/>
      <c r="D117" s="33"/>
      <c r="E117" s="34"/>
      <c r="F117" s="25">
        <v>63</v>
      </c>
      <c r="G117" s="14"/>
      <c r="H117" s="14"/>
      <c r="I117" s="52"/>
      <c r="J117" s="15"/>
      <c r="K117" s="15"/>
      <c r="L117" s="15"/>
      <c r="M117" s="15"/>
      <c r="N117" s="15"/>
      <c r="O117" s="15"/>
      <c r="P117" s="15"/>
      <c r="Q117" s="15"/>
      <c r="R117" s="71">
        <f t="shared" ref="R117:R118" si="67">SUM(J117:Q117)</f>
        <v>0</v>
      </c>
    </row>
    <row r="118" spans="2:18" ht="21.75" customHeight="1">
      <c r="B118" s="24"/>
      <c r="D118" s="21"/>
      <c r="E118" s="26"/>
      <c r="F118" s="25">
        <v>64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67"/>
        <v>0</v>
      </c>
    </row>
    <row r="119" spans="2:18" ht="21.75" customHeight="1">
      <c r="B119" s="24"/>
      <c r="D119" s="21"/>
      <c r="E119" s="26"/>
      <c r="F119" s="25">
        <v>65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s="12" customFormat="1" ht="34.5" customHeight="1">
      <c r="B120" s="1402" t="s">
        <v>90</v>
      </c>
      <c r="C120" s="1403"/>
      <c r="D120" s="1403"/>
      <c r="E120" s="1403"/>
      <c r="F120" s="1403"/>
      <c r="G120" s="1403"/>
      <c r="H120" s="1403"/>
      <c r="I120" s="1403"/>
      <c r="J120" s="44">
        <f>SUM(J121)</f>
        <v>0</v>
      </c>
      <c r="K120" s="44">
        <f t="shared" ref="K120:R120" si="68">SUM(K121)</f>
        <v>0</v>
      </c>
      <c r="L120" s="44">
        <f t="shared" si="68"/>
        <v>0</v>
      </c>
      <c r="M120" s="44">
        <f t="shared" si="68"/>
        <v>0</v>
      </c>
      <c r="N120" s="44">
        <f t="shared" si="68"/>
        <v>0</v>
      </c>
      <c r="O120" s="44">
        <f t="shared" si="68"/>
        <v>0</v>
      </c>
      <c r="P120" s="44">
        <f t="shared" si="68"/>
        <v>0</v>
      </c>
      <c r="Q120" s="44">
        <f t="shared" si="68"/>
        <v>0</v>
      </c>
      <c r="R120" s="44">
        <f t="shared" si="68"/>
        <v>0</v>
      </c>
    </row>
    <row r="121" spans="2:18" s="12" customFormat="1" ht="48" customHeight="1">
      <c r="B121" s="1404" t="s">
        <v>91</v>
      </c>
      <c r="C121" s="1405"/>
      <c r="D121" s="1405"/>
      <c r="E121" s="1405"/>
      <c r="F121" s="1405"/>
      <c r="G121" s="1405"/>
      <c r="H121" s="1405"/>
      <c r="I121" s="1405"/>
      <c r="J121" s="35">
        <f>SUM(J122)</f>
        <v>0</v>
      </c>
      <c r="K121" s="35">
        <f t="shared" ref="K121:Q121" si="69">SUM(K122)</f>
        <v>0</v>
      </c>
      <c r="L121" s="35">
        <f t="shared" si="69"/>
        <v>0</v>
      </c>
      <c r="M121" s="35">
        <f t="shared" si="69"/>
        <v>0</v>
      </c>
      <c r="N121" s="35">
        <f t="shared" si="69"/>
        <v>0</v>
      </c>
      <c r="O121" s="35">
        <f t="shared" si="69"/>
        <v>0</v>
      </c>
      <c r="P121" s="35">
        <f t="shared" si="69"/>
        <v>0</v>
      </c>
      <c r="Q121" s="35">
        <f t="shared" si="69"/>
        <v>0</v>
      </c>
      <c r="R121" s="35">
        <f>SUM(R122)</f>
        <v>0</v>
      </c>
    </row>
    <row r="122" spans="2:18" ht="49.5" customHeight="1">
      <c r="B122" s="29"/>
      <c r="C122" s="1401" t="s">
        <v>49</v>
      </c>
      <c r="D122" s="1401"/>
      <c r="E122" s="1401"/>
      <c r="F122" s="1401"/>
      <c r="G122" s="1401"/>
      <c r="H122" s="1401"/>
      <c r="I122" s="1401"/>
      <c r="J122" s="73">
        <f>SUM(J123+J128)</f>
        <v>0</v>
      </c>
      <c r="K122" s="73">
        <f t="shared" ref="K122:R122" si="70">SUM(K123+K128)</f>
        <v>0</v>
      </c>
      <c r="L122" s="73">
        <f t="shared" si="70"/>
        <v>0</v>
      </c>
      <c r="M122" s="73">
        <f t="shared" si="70"/>
        <v>0</v>
      </c>
      <c r="N122" s="73">
        <f t="shared" si="70"/>
        <v>0</v>
      </c>
      <c r="O122" s="73">
        <f t="shared" si="70"/>
        <v>0</v>
      </c>
      <c r="P122" s="73">
        <f t="shared" si="70"/>
        <v>0</v>
      </c>
      <c r="Q122" s="73">
        <f t="shared" si="70"/>
        <v>0</v>
      </c>
      <c r="R122" s="73">
        <f t="shared" si="70"/>
        <v>0</v>
      </c>
    </row>
    <row r="123" spans="2:18" ht="36" customHeight="1">
      <c r="B123" s="29"/>
      <c r="C123" s="31"/>
      <c r="D123" s="1418" t="s">
        <v>50</v>
      </c>
      <c r="E123" s="1418"/>
      <c r="F123" s="1418"/>
      <c r="G123" s="1418"/>
      <c r="H123" s="1418"/>
      <c r="I123" s="1418"/>
      <c r="J123" s="73">
        <f>SUM(J124)</f>
        <v>0</v>
      </c>
      <c r="K123" s="73">
        <f t="shared" ref="K123:R123" si="71">SUM(K124)</f>
        <v>0</v>
      </c>
      <c r="L123" s="73">
        <f t="shared" si="71"/>
        <v>0</v>
      </c>
      <c r="M123" s="73">
        <f t="shared" si="71"/>
        <v>0</v>
      </c>
      <c r="N123" s="73">
        <f t="shared" si="71"/>
        <v>0</v>
      </c>
      <c r="O123" s="73">
        <f t="shared" si="71"/>
        <v>0</v>
      </c>
      <c r="P123" s="73">
        <f t="shared" si="71"/>
        <v>0</v>
      </c>
      <c r="Q123" s="73">
        <f t="shared" si="71"/>
        <v>0</v>
      </c>
      <c r="R123" s="73">
        <f t="shared" si="71"/>
        <v>0</v>
      </c>
    </row>
    <row r="124" spans="2:18" ht="32.25" customHeight="1">
      <c r="B124" s="29"/>
      <c r="C124" s="31"/>
      <c r="D124" s="31"/>
      <c r="E124" s="1418" t="s">
        <v>51</v>
      </c>
      <c r="F124" s="1418"/>
      <c r="G124" s="1418"/>
      <c r="H124" s="1418"/>
      <c r="I124" s="1418"/>
      <c r="J124" s="73">
        <f>SUM(J125:J127)</f>
        <v>0</v>
      </c>
      <c r="K124" s="73">
        <f t="shared" ref="K124:R124" si="72">SUM(K125:K127)</f>
        <v>0</v>
      </c>
      <c r="L124" s="73">
        <f t="shared" si="72"/>
        <v>0</v>
      </c>
      <c r="M124" s="73">
        <f t="shared" si="72"/>
        <v>0</v>
      </c>
      <c r="N124" s="73">
        <f t="shared" si="72"/>
        <v>0</v>
      </c>
      <c r="O124" s="73">
        <f t="shared" si="72"/>
        <v>0</v>
      </c>
      <c r="P124" s="73">
        <f t="shared" si="72"/>
        <v>0</v>
      </c>
      <c r="Q124" s="73">
        <f t="shared" si="72"/>
        <v>0</v>
      </c>
      <c r="R124" s="73">
        <f t="shared" si="72"/>
        <v>0</v>
      </c>
    </row>
    <row r="125" spans="2:18" ht="22.5" customHeight="1">
      <c r="B125" s="32"/>
      <c r="C125" s="33"/>
      <c r="D125" s="33"/>
      <c r="E125" s="34"/>
      <c r="F125" s="25">
        <v>66</v>
      </c>
      <c r="G125" s="14"/>
      <c r="H125" s="14"/>
      <c r="I125" s="52"/>
      <c r="J125" s="15"/>
      <c r="K125" s="15"/>
      <c r="L125" s="15"/>
      <c r="M125" s="15"/>
      <c r="N125" s="15"/>
      <c r="O125" s="15"/>
      <c r="P125" s="15"/>
      <c r="Q125" s="15"/>
      <c r="R125" s="71">
        <f t="shared" ref="R125:R126" si="73">SUM(J125:Q125)</f>
        <v>0</v>
      </c>
    </row>
    <row r="126" spans="2:18" ht="22.5" customHeight="1">
      <c r="B126" s="24"/>
      <c r="D126" s="21"/>
      <c r="E126" s="26"/>
      <c r="F126" s="25">
        <v>67</v>
      </c>
      <c r="G126" s="14"/>
      <c r="H126" s="15"/>
      <c r="I126" s="16"/>
      <c r="J126" s="23"/>
      <c r="K126" s="23"/>
      <c r="L126" s="23"/>
      <c r="M126" s="23"/>
      <c r="N126" s="23"/>
      <c r="O126" s="23"/>
      <c r="P126" s="23"/>
      <c r="Q126" s="23"/>
      <c r="R126" s="71">
        <f t="shared" si="73"/>
        <v>0</v>
      </c>
    </row>
    <row r="127" spans="2:18" ht="33.75" customHeight="1">
      <c r="B127" s="58"/>
      <c r="C127" s="59"/>
      <c r="D127" s="53"/>
      <c r="E127" s="19"/>
      <c r="F127" s="25">
        <v>68</v>
      </c>
      <c r="G127" s="14"/>
      <c r="H127" s="15"/>
      <c r="I127" s="16"/>
      <c r="J127" s="23"/>
      <c r="K127" s="23"/>
      <c r="L127" s="23"/>
      <c r="M127" s="23"/>
      <c r="N127" s="23"/>
      <c r="O127" s="23"/>
      <c r="P127" s="23"/>
      <c r="Q127" s="23"/>
      <c r="R127" s="71">
        <f>SUM(J127:Q127)</f>
        <v>0</v>
      </c>
    </row>
    <row r="128" spans="2:18" ht="46.5" customHeight="1">
      <c r="B128" s="29"/>
      <c r="C128" s="31"/>
      <c r="D128" s="1418" t="s">
        <v>52</v>
      </c>
      <c r="E128" s="1418"/>
      <c r="F128" s="1418"/>
      <c r="G128" s="1418"/>
      <c r="H128" s="1418"/>
      <c r="I128" s="1418"/>
      <c r="J128" s="73">
        <f t="shared" ref="J128:R128" si="74">SUM(J129+J135+J141)</f>
        <v>0</v>
      </c>
      <c r="K128" s="73">
        <f t="shared" si="74"/>
        <v>0</v>
      </c>
      <c r="L128" s="73">
        <f t="shared" si="74"/>
        <v>0</v>
      </c>
      <c r="M128" s="73">
        <f t="shared" si="74"/>
        <v>0</v>
      </c>
      <c r="N128" s="73">
        <f t="shared" si="74"/>
        <v>0</v>
      </c>
      <c r="O128" s="73">
        <f t="shared" si="74"/>
        <v>0</v>
      </c>
      <c r="P128" s="73">
        <f t="shared" si="74"/>
        <v>0</v>
      </c>
      <c r="Q128" s="73">
        <f t="shared" si="74"/>
        <v>0</v>
      </c>
      <c r="R128" s="73">
        <f t="shared" si="74"/>
        <v>0</v>
      </c>
    </row>
    <row r="129" spans="2:18">
      <c r="B129" s="29"/>
      <c r="C129" s="31"/>
      <c r="D129" s="31"/>
      <c r="E129" s="30" t="s">
        <v>53</v>
      </c>
      <c r="F129" s="27"/>
      <c r="G129" s="27"/>
      <c r="H129" s="13"/>
      <c r="I129" s="47"/>
      <c r="J129" s="73">
        <f>SUM(J130:J134)</f>
        <v>0</v>
      </c>
      <c r="K129" s="73">
        <f>SUM(K130:K134)</f>
        <v>0</v>
      </c>
      <c r="L129" s="73">
        <f t="shared" ref="L129:Q129" si="75">SUM(L130:L134)</f>
        <v>0</v>
      </c>
      <c r="M129" s="73">
        <f t="shared" si="75"/>
        <v>0</v>
      </c>
      <c r="N129" s="73">
        <f t="shared" si="75"/>
        <v>0</v>
      </c>
      <c r="O129" s="73">
        <f t="shared" si="75"/>
        <v>0</v>
      </c>
      <c r="P129" s="73">
        <f t="shared" si="75"/>
        <v>0</v>
      </c>
      <c r="Q129" s="73">
        <f t="shared" si="75"/>
        <v>0</v>
      </c>
      <c r="R129" s="73">
        <f>SUM(R130:R134)</f>
        <v>0</v>
      </c>
    </row>
    <row r="130" spans="2:18" ht="19.5" customHeight="1">
      <c r="B130" s="32"/>
      <c r="C130" s="33"/>
      <c r="D130" s="33"/>
      <c r="E130" s="34"/>
      <c r="F130" s="25">
        <v>69</v>
      </c>
      <c r="G130" s="14"/>
      <c r="H130" s="14"/>
      <c r="I130" s="52"/>
      <c r="J130" s="15"/>
      <c r="K130" s="15"/>
      <c r="L130" s="15"/>
      <c r="M130" s="15"/>
      <c r="N130" s="15"/>
      <c r="O130" s="15"/>
      <c r="P130" s="15"/>
      <c r="Q130" s="15"/>
      <c r="R130" s="71">
        <f t="shared" ref="R130:R133" si="76">SUM(J130:Q130)</f>
        <v>0</v>
      </c>
    </row>
    <row r="131" spans="2:18" ht="19.5" customHeight="1">
      <c r="B131" s="24"/>
      <c r="D131" s="21"/>
      <c r="E131" s="26"/>
      <c r="F131" s="25">
        <v>70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 t="shared" si="76"/>
        <v>0</v>
      </c>
    </row>
    <row r="132" spans="2:18" ht="19.5" customHeight="1">
      <c r="B132" s="24"/>
      <c r="D132" s="21"/>
      <c r="E132" s="26"/>
      <c r="F132" s="25">
        <v>71</v>
      </c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1">
        <f t="shared" si="76"/>
        <v>0</v>
      </c>
    </row>
    <row r="133" spans="2:18" ht="22.5" customHeight="1">
      <c r="B133" s="48"/>
      <c r="C133" s="49"/>
      <c r="D133" s="49"/>
      <c r="E133" s="50"/>
      <c r="F133" s="25">
        <v>72</v>
      </c>
      <c r="G133" s="14"/>
      <c r="H133" s="14"/>
      <c r="I133" s="52"/>
      <c r="J133" s="15"/>
      <c r="K133" s="15"/>
      <c r="L133" s="15"/>
      <c r="M133" s="15"/>
      <c r="N133" s="15"/>
      <c r="O133" s="15"/>
      <c r="P133" s="15"/>
      <c r="Q133" s="15"/>
      <c r="R133" s="71">
        <f t="shared" si="76"/>
        <v>0</v>
      </c>
    </row>
    <row r="134" spans="2:18" ht="22.5" customHeight="1">
      <c r="B134" s="24"/>
      <c r="D134" s="21"/>
      <c r="E134" s="26"/>
      <c r="F134" s="25">
        <v>73</v>
      </c>
      <c r="G134" s="14"/>
      <c r="H134" s="15"/>
      <c r="I134" s="16"/>
      <c r="J134" s="23"/>
      <c r="K134" s="23"/>
      <c r="L134" s="23"/>
      <c r="M134" s="23"/>
      <c r="N134" s="23"/>
      <c r="O134" s="23"/>
      <c r="P134" s="23"/>
      <c r="Q134" s="23"/>
      <c r="R134" s="71">
        <f>SUM(J134:Q134)</f>
        <v>0</v>
      </c>
    </row>
    <row r="135" spans="2:18">
      <c r="B135" s="29"/>
      <c r="C135" s="31"/>
      <c r="D135" s="31"/>
      <c r="E135" s="30" t="s">
        <v>54</v>
      </c>
      <c r="F135" s="27"/>
      <c r="G135" s="27"/>
      <c r="H135" s="13"/>
      <c r="I135" s="47"/>
      <c r="J135" s="73">
        <f>SUM(J136:J140)</f>
        <v>0</v>
      </c>
      <c r="K135" s="73">
        <f t="shared" ref="K135:R135" si="77">SUM(K136:K140)</f>
        <v>0</v>
      </c>
      <c r="L135" s="73">
        <f t="shared" si="77"/>
        <v>0</v>
      </c>
      <c r="M135" s="73">
        <f t="shared" si="77"/>
        <v>0</v>
      </c>
      <c r="N135" s="73">
        <f t="shared" si="77"/>
        <v>0</v>
      </c>
      <c r="O135" s="73">
        <f t="shared" si="77"/>
        <v>0</v>
      </c>
      <c r="P135" s="73">
        <f t="shared" si="77"/>
        <v>0</v>
      </c>
      <c r="Q135" s="73">
        <f t="shared" si="77"/>
        <v>0</v>
      </c>
      <c r="R135" s="73">
        <f t="shared" si="77"/>
        <v>0</v>
      </c>
    </row>
    <row r="136" spans="2:18" ht="22.5" customHeight="1">
      <c r="B136" s="32"/>
      <c r="C136" s="33"/>
      <c r="D136" s="33"/>
      <c r="E136" s="34"/>
      <c r="F136" s="25">
        <v>74</v>
      </c>
      <c r="G136" s="14"/>
      <c r="H136" s="14"/>
      <c r="I136" s="52"/>
      <c r="J136" s="15"/>
      <c r="K136" s="15"/>
      <c r="L136" s="15"/>
      <c r="M136" s="15"/>
      <c r="N136" s="15"/>
      <c r="O136" s="15"/>
      <c r="P136" s="15"/>
      <c r="Q136" s="15"/>
      <c r="R136" s="71">
        <f t="shared" ref="R136:R139" si="78">SUM(J136:Q136)</f>
        <v>0</v>
      </c>
    </row>
    <row r="137" spans="2:18" ht="22.5" customHeight="1">
      <c r="B137" s="24"/>
      <c r="D137" s="21"/>
      <c r="E137" s="26"/>
      <c r="F137" s="25">
        <v>75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1">
        <f t="shared" si="78"/>
        <v>0</v>
      </c>
    </row>
    <row r="138" spans="2:18" ht="22.5" customHeight="1">
      <c r="B138" s="24"/>
      <c r="D138" s="21"/>
      <c r="E138" s="26"/>
      <c r="F138" s="25">
        <v>76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 t="shared" si="78"/>
        <v>0</v>
      </c>
    </row>
    <row r="139" spans="2:18" ht="22.5" customHeight="1">
      <c r="B139" s="48"/>
      <c r="C139" s="49"/>
      <c r="D139" s="49"/>
      <c r="E139" s="50"/>
      <c r="F139" s="25">
        <v>77</v>
      </c>
      <c r="G139" s="14"/>
      <c r="H139" s="14"/>
      <c r="I139" s="52"/>
      <c r="J139" s="15"/>
      <c r="K139" s="15"/>
      <c r="L139" s="15"/>
      <c r="M139" s="15"/>
      <c r="N139" s="15"/>
      <c r="O139" s="15"/>
      <c r="P139" s="15"/>
      <c r="Q139" s="15"/>
      <c r="R139" s="71">
        <f t="shared" si="78"/>
        <v>0</v>
      </c>
    </row>
    <row r="140" spans="2:18" ht="22.5" customHeight="1">
      <c r="B140" s="24"/>
      <c r="D140" s="21"/>
      <c r="E140" s="26"/>
      <c r="F140" s="25">
        <v>78</v>
      </c>
      <c r="G140" s="14"/>
      <c r="H140" s="15"/>
      <c r="I140" s="16"/>
      <c r="J140" s="23"/>
      <c r="K140" s="23"/>
      <c r="L140" s="23"/>
      <c r="M140" s="23"/>
      <c r="N140" s="23"/>
      <c r="O140" s="23"/>
      <c r="P140" s="23"/>
      <c r="Q140" s="23"/>
      <c r="R140" s="71">
        <f>SUM(J140:Q140)</f>
        <v>0</v>
      </c>
    </row>
    <row r="141" spans="2:18" ht="30.75" customHeight="1">
      <c r="B141" s="29"/>
      <c r="C141" s="31"/>
      <c r="D141" s="31"/>
      <c r="E141" s="1401" t="s">
        <v>89</v>
      </c>
      <c r="F141" s="1401"/>
      <c r="G141" s="1401"/>
      <c r="H141" s="1401"/>
      <c r="I141" s="1401"/>
      <c r="J141" s="73">
        <f t="shared" ref="J141:R141" si="79">SUM(J142:J146)</f>
        <v>0</v>
      </c>
      <c r="K141" s="73">
        <f t="shared" si="79"/>
        <v>0</v>
      </c>
      <c r="L141" s="73">
        <f t="shared" si="79"/>
        <v>0</v>
      </c>
      <c r="M141" s="73">
        <f t="shared" si="79"/>
        <v>0</v>
      </c>
      <c r="N141" s="73">
        <f t="shared" si="79"/>
        <v>0</v>
      </c>
      <c r="O141" s="73">
        <f t="shared" si="79"/>
        <v>0</v>
      </c>
      <c r="P141" s="73">
        <f t="shared" si="79"/>
        <v>0</v>
      </c>
      <c r="Q141" s="73">
        <f t="shared" si="79"/>
        <v>0</v>
      </c>
      <c r="R141" s="73">
        <f t="shared" si="79"/>
        <v>0</v>
      </c>
    </row>
    <row r="142" spans="2:18" ht="22.5" customHeight="1">
      <c r="B142" s="32"/>
      <c r="C142" s="33"/>
      <c r="D142" s="33"/>
      <c r="E142" s="34"/>
      <c r="F142" s="25">
        <v>79</v>
      </c>
      <c r="G142" s="14"/>
      <c r="H142" s="14"/>
      <c r="I142" s="52"/>
      <c r="J142" s="15"/>
      <c r="K142" s="15"/>
      <c r="L142" s="15"/>
      <c r="M142" s="15"/>
      <c r="N142" s="15"/>
      <c r="O142" s="15"/>
      <c r="P142" s="15"/>
      <c r="Q142" s="15"/>
      <c r="R142" s="71">
        <f t="shared" ref="R142:R145" si="80">SUM(J142:Q142)</f>
        <v>0</v>
      </c>
    </row>
    <row r="143" spans="2:18" ht="22.5" customHeight="1">
      <c r="B143" s="24"/>
      <c r="D143" s="21"/>
      <c r="E143" s="26"/>
      <c r="F143" s="25">
        <v>80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 t="shared" si="80"/>
        <v>0</v>
      </c>
    </row>
    <row r="144" spans="2:18" ht="22.5" customHeight="1">
      <c r="B144" s="24"/>
      <c r="D144" s="21"/>
      <c r="E144" s="26"/>
      <c r="F144" s="25">
        <v>81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 t="shared" si="80"/>
        <v>0</v>
      </c>
    </row>
    <row r="145" spans="2:18" ht="22.5" customHeight="1">
      <c r="B145" s="48"/>
      <c r="C145" s="49"/>
      <c r="D145" s="49"/>
      <c r="E145" s="50"/>
      <c r="F145" s="25">
        <v>82</v>
      </c>
      <c r="G145" s="14"/>
      <c r="H145" s="14"/>
      <c r="I145" s="52"/>
      <c r="J145" s="15"/>
      <c r="K145" s="15"/>
      <c r="L145" s="15"/>
      <c r="M145" s="15"/>
      <c r="N145" s="15"/>
      <c r="O145" s="15"/>
      <c r="P145" s="15"/>
      <c r="Q145" s="15"/>
      <c r="R145" s="71">
        <f t="shared" si="80"/>
        <v>0</v>
      </c>
    </row>
    <row r="146" spans="2:18" ht="22.5" customHeight="1">
      <c r="B146" s="58"/>
      <c r="C146" s="59"/>
      <c r="D146" s="53"/>
      <c r="E146" s="19"/>
      <c r="F146" s="25">
        <v>83</v>
      </c>
      <c r="G146" s="14"/>
      <c r="H146" s="15"/>
      <c r="I146" s="16"/>
      <c r="J146" s="23"/>
      <c r="K146" s="23"/>
      <c r="L146" s="23"/>
      <c r="M146" s="23"/>
      <c r="N146" s="23"/>
      <c r="O146" s="23"/>
      <c r="P146" s="23"/>
      <c r="Q146" s="23"/>
      <c r="R146" s="71">
        <f>SUM(J146:Q146)</f>
        <v>0</v>
      </c>
    </row>
    <row r="147" spans="2:18" s="12" customFormat="1" ht="33.75" customHeight="1">
      <c r="B147" s="1402" t="s">
        <v>92</v>
      </c>
      <c r="C147" s="1403"/>
      <c r="D147" s="1403"/>
      <c r="E147" s="1403"/>
      <c r="F147" s="1403"/>
      <c r="G147" s="1403"/>
      <c r="H147" s="1403"/>
      <c r="I147" s="1403"/>
      <c r="J147" s="44">
        <f>SUM(J148)</f>
        <v>0</v>
      </c>
      <c r="K147" s="44">
        <f t="shared" ref="K147:R147" si="81">SUM(K148)</f>
        <v>0</v>
      </c>
      <c r="L147" s="44">
        <f t="shared" si="81"/>
        <v>0</v>
      </c>
      <c r="M147" s="44">
        <f t="shared" si="81"/>
        <v>0</v>
      </c>
      <c r="N147" s="44">
        <f t="shared" si="81"/>
        <v>0</v>
      </c>
      <c r="O147" s="44">
        <f t="shared" si="81"/>
        <v>0</v>
      </c>
      <c r="P147" s="44">
        <f t="shared" si="81"/>
        <v>0</v>
      </c>
      <c r="Q147" s="44">
        <f t="shared" si="81"/>
        <v>0</v>
      </c>
      <c r="R147" s="44">
        <f t="shared" si="81"/>
        <v>0</v>
      </c>
    </row>
    <row r="148" spans="2:18" s="12" customFormat="1" ht="48.75" customHeight="1">
      <c r="B148" s="1404" t="s">
        <v>93</v>
      </c>
      <c r="C148" s="1405"/>
      <c r="D148" s="1405"/>
      <c r="E148" s="1405"/>
      <c r="F148" s="1405"/>
      <c r="G148" s="1405"/>
      <c r="H148" s="1405"/>
      <c r="I148" s="1405"/>
      <c r="J148" s="35">
        <f>SUM(J149)</f>
        <v>0</v>
      </c>
      <c r="K148" s="35">
        <f t="shared" ref="K148:Q148" si="82">SUM(K149)</f>
        <v>0</v>
      </c>
      <c r="L148" s="35">
        <f t="shared" si="82"/>
        <v>0</v>
      </c>
      <c r="M148" s="35">
        <f t="shared" si="82"/>
        <v>0</v>
      </c>
      <c r="N148" s="35">
        <f t="shared" si="82"/>
        <v>0</v>
      </c>
      <c r="O148" s="35">
        <f t="shared" si="82"/>
        <v>0</v>
      </c>
      <c r="P148" s="35">
        <f t="shared" si="82"/>
        <v>0</v>
      </c>
      <c r="Q148" s="35">
        <f t="shared" si="82"/>
        <v>0</v>
      </c>
      <c r="R148" s="35">
        <f>SUM(R149)</f>
        <v>0</v>
      </c>
    </row>
    <row r="149" spans="2:18" ht="32.25" customHeight="1">
      <c r="B149" s="29"/>
      <c r="C149" s="1401" t="s">
        <v>55</v>
      </c>
      <c r="D149" s="1401"/>
      <c r="E149" s="1401"/>
      <c r="F149" s="1401"/>
      <c r="G149" s="1401"/>
      <c r="H149" s="1401"/>
      <c r="I149" s="1401"/>
      <c r="J149" s="73">
        <f>SUM(J150+J167)</f>
        <v>0</v>
      </c>
      <c r="K149" s="73">
        <f t="shared" ref="K149:Q149" si="83">SUM(K150+K167)</f>
        <v>0</v>
      </c>
      <c r="L149" s="73">
        <f t="shared" si="83"/>
        <v>0</v>
      </c>
      <c r="M149" s="73">
        <f t="shared" si="83"/>
        <v>0</v>
      </c>
      <c r="N149" s="73">
        <f t="shared" si="83"/>
        <v>0</v>
      </c>
      <c r="O149" s="73">
        <f t="shared" si="83"/>
        <v>0</v>
      </c>
      <c r="P149" s="73">
        <f t="shared" si="83"/>
        <v>0</v>
      </c>
      <c r="Q149" s="73">
        <f t="shared" si="83"/>
        <v>0</v>
      </c>
      <c r="R149" s="73">
        <f>SUM(R150+R167)</f>
        <v>0</v>
      </c>
    </row>
    <row r="150" spans="2:18" ht="50.25" customHeight="1">
      <c r="B150" s="29"/>
      <c r="C150" s="31"/>
      <c r="D150" s="1401" t="s">
        <v>77</v>
      </c>
      <c r="E150" s="1401"/>
      <c r="F150" s="1401"/>
      <c r="G150" s="1401"/>
      <c r="H150" s="1401"/>
      <c r="I150" s="1401"/>
      <c r="J150" s="73">
        <f>SUM(J151+J155+J159+J163)</f>
        <v>0</v>
      </c>
      <c r="K150" s="73">
        <f t="shared" ref="K150:R150" si="84">SUM(K151+K155+K159+K163)</f>
        <v>0</v>
      </c>
      <c r="L150" s="73">
        <f t="shared" si="84"/>
        <v>0</v>
      </c>
      <c r="M150" s="73">
        <f t="shared" si="84"/>
        <v>0</v>
      </c>
      <c r="N150" s="73">
        <f t="shared" si="84"/>
        <v>0</v>
      </c>
      <c r="O150" s="73">
        <f t="shared" si="84"/>
        <v>0</v>
      </c>
      <c r="P150" s="73">
        <f t="shared" si="84"/>
        <v>0</v>
      </c>
      <c r="Q150" s="73">
        <f t="shared" si="84"/>
        <v>0</v>
      </c>
      <c r="R150" s="73">
        <f t="shared" si="84"/>
        <v>0</v>
      </c>
    </row>
    <row r="151" spans="2:18" ht="32.25" customHeight="1">
      <c r="B151" s="29"/>
      <c r="C151" s="31"/>
      <c r="D151" s="31"/>
      <c r="E151" s="1401" t="s">
        <v>56</v>
      </c>
      <c r="F151" s="1401"/>
      <c r="G151" s="1401"/>
      <c r="H151" s="1401"/>
      <c r="I151" s="1401"/>
      <c r="J151" s="73">
        <f>SUM(J152:J154)</f>
        <v>0</v>
      </c>
      <c r="K151" s="73">
        <f t="shared" ref="K151:R151" si="85">SUM(K152:K154)</f>
        <v>0</v>
      </c>
      <c r="L151" s="73">
        <f t="shared" si="85"/>
        <v>0</v>
      </c>
      <c r="M151" s="73">
        <f t="shared" si="85"/>
        <v>0</v>
      </c>
      <c r="N151" s="73">
        <f t="shared" si="85"/>
        <v>0</v>
      </c>
      <c r="O151" s="73">
        <f t="shared" si="85"/>
        <v>0</v>
      </c>
      <c r="P151" s="73">
        <f t="shared" si="85"/>
        <v>0</v>
      </c>
      <c r="Q151" s="73">
        <f t="shared" si="85"/>
        <v>0</v>
      </c>
      <c r="R151" s="73">
        <f t="shared" si="85"/>
        <v>0</v>
      </c>
    </row>
    <row r="152" spans="2:18" ht="20.25" customHeight="1">
      <c r="B152" s="32"/>
      <c r="C152" s="33"/>
      <c r="D152" s="33"/>
      <c r="E152" s="34"/>
      <c r="F152" s="25">
        <v>84</v>
      </c>
      <c r="G152" s="14"/>
      <c r="H152" s="14"/>
      <c r="I152" s="52"/>
      <c r="J152" s="15"/>
      <c r="K152" s="15"/>
      <c r="L152" s="15"/>
      <c r="M152" s="15"/>
      <c r="N152" s="15"/>
      <c r="O152" s="15"/>
      <c r="P152" s="15"/>
      <c r="Q152" s="15"/>
      <c r="R152" s="71">
        <f t="shared" ref="R152:R153" si="86">SUM(J152:Q152)</f>
        <v>0</v>
      </c>
    </row>
    <row r="153" spans="2:18" ht="20.25" customHeight="1">
      <c r="B153" s="24"/>
      <c r="D153" s="21"/>
      <c r="E153" s="26"/>
      <c r="F153" s="25">
        <v>85</v>
      </c>
      <c r="G153" s="14"/>
      <c r="H153" s="15"/>
      <c r="I153" s="16"/>
      <c r="J153" s="23"/>
      <c r="K153" s="23"/>
      <c r="L153" s="23"/>
      <c r="M153" s="23"/>
      <c r="N153" s="23"/>
      <c r="O153" s="23"/>
      <c r="P153" s="23"/>
      <c r="Q153" s="23"/>
      <c r="R153" s="71">
        <f t="shared" si="86"/>
        <v>0</v>
      </c>
    </row>
    <row r="154" spans="2:18" ht="20.25" customHeight="1">
      <c r="B154" s="24"/>
      <c r="D154" s="21"/>
      <c r="E154" s="26"/>
      <c r="F154" s="25">
        <v>86</v>
      </c>
      <c r="G154" s="14"/>
      <c r="H154" s="15"/>
      <c r="I154" s="16"/>
      <c r="J154" s="23"/>
      <c r="K154" s="23"/>
      <c r="L154" s="23"/>
      <c r="M154" s="23"/>
      <c r="N154" s="23"/>
      <c r="O154" s="23"/>
      <c r="P154" s="23"/>
      <c r="Q154" s="23"/>
      <c r="R154" s="71">
        <f>SUM(J154:Q154)</f>
        <v>0</v>
      </c>
    </row>
    <row r="155" spans="2:18" ht="33.75" customHeight="1">
      <c r="B155" s="29"/>
      <c r="C155" s="31"/>
      <c r="D155" s="31"/>
      <c r="E155" s="1401" t="s">
        <v>57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87">SUM(K156:K158)</f>
        <v>0</v>
      </c>
      <c r="L155" s="73">
        <f t="shared" si="87"/>
        <v>0</v>
      </c>
      <c r="M155" s="73">
        <f t="shared" si="87"/>
        <v>0</v>
      </c>
      <c r="N155" s="73">
        <f t="shared" si="87"/>
        <v>0</v>
      </c>
      <c r="O155" s="73">
        <f t="shared" si="87"/>
        <v>0</v>
      </c>
      <c r="P155" s="73">
        <f t="shared" si="87"/>
        <v>0</v>
      </c>
      <c r="Q155" s="73">
        <f t="shared" si="87"/>
        <v>0</v>
      </c>
      <c r="R155" s="73">
        <f t="shared" si="87"/>
        <v>0</v>
      </c>
    </row>
    <row r="156" spans="2:18" ht="21" customHeight="1">
      <c r="B156" s="32"/>
      <c r="C156" s="33"/>
      <c r="D156" s="33"/>
      <c r="E156" s="34"/>
      <c r="F156" s="25">
        <v>87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8">SUM(J156:Q156)</f>
        <v>0</v>
      </c>
    </row>
    <row r="157" spans="2:18" ht="21" customHeight="1">
      <c r="B157" s="24"/>
      <c r="D157" s="21"/>
      <c r="E157" s="26"/>
      <c r="F157" s="25">
        <v>88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8"/>
        <v>0</v>
      </c>
    </row>
    <row r="158" spans="2:18" ht="21" customHeight="1">
      <c r="B158" s="24"/>
      <c r="D158" s="21"/>
      <c r="E158" s="26"/>
      <c r="F158" s="25">
        <v>89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>
      <c r="B159" s="29"/>
      <c r="C159" s="31"/>
      <c r="D159" s="31"/>
      <c r="E159" s="30" t="s">
        <v>58</v>
      </c>
      <c r="F159" s="27"/>
      <c r="G159" s="27"/>
      <c r="H159" s="13"/>
      <c r="I159" s="47"/>
      <c r="J159" s="73">
        <f>SUM(J160:J162)</f>
        <v>0</v>
      </c>
      <c r="K159" s="73">
        <f t="shared" ref="K159:R159" si="89">SUM(K160:K162)</f>
        <v>0</v>
      </c>
      <c r="L159" s="73">
        <f t="shared" si="89"/>
        <v>0</v>
      </c>
      <c r="M159" s="73">
        <f t="shared" si="89"/>
        <v>0</v>
      </c>
      <c r="N159" s="73">
        <f t="shared" si="89"/>
        <v>0</v>
      </c>
      <c r="O159" s="73">
        <f t="shared" si="89"/>
        <v>0</v>
      </c>
      <c r="P159" s="73">
        <f t="shared" si="89"/>
        <v>0</v>
      </c>
      <c r="Q159" s="73">
        <f t="shared" si="89"/>
        <v>0</v>
      </c>
      <c r="R159" s="73">
        <f t="shared" si="89"/>
        <v>0</v>
      </c>
    </row>
    <row r="160" spans="2:18" ht="24.75" customHeight="1">
      <c r="B160" s="32"/>
      <c r="C160" s="33"/>
      <c r="D160" s="33"/>
      <c r="E160" s="34"/>
      <c r="F160" s="25">
        <v>90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90">SUM(J160:Q160)</f>
        <v>0</v>
      </c>
    </row>
    <row r="161" spans="2:18" ht="24.75" customHeight="1">
      <c r="B161" s="24"/>
      <c r="D161" s="21"/>
      <c r="E161" s="26"/>
      <c r="F161" s="25">
        <v>91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90"/>
        <v>0</v>
      </c>
    </row>
    <row r="162" spans="2:18" ht="24.75" customHeight="1">
      <c r="B162" s="58"/>
      <c r="C162" s="59"/>
      <c r="D162" s="53"/>
      <c r="E162" s="19"/>
      <c r="F162" s="25">
        <v>92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t="30.75" customHeight="1">
      <c r="B163" s="29"/>
      <c r="C163" s="31"/>
      <c r="D163" s="31"/>
      <c r="E163" s="1418" t="s">
        <v>59</v>
      </c>
      <c r="F163" s="1418"/>
      <c r="G163" s="1418"/>
      <c r="H163" s="1418"/>
      <c r="I163" s="1418"/>
      <c r="J163" s="73">
        <f>SUM(J164:J166)</f>
        <v>0</v>
      </c>
      <c r="K163" s="73">
        <f t="shared" ref="K163:R163" si="91">SUM(K164:K166)</f>
        <v>0</v>
      </c>
      <c r="L163" s="73">
        <f t="shared" si="91"/>
        <v>0</v>
      </c>
      <c r="M163" s="73">
        <f t="shared" si="91"/>
        <v>0</v>
      </c>
      <c r="N163" s="73">
        <f t="shared" si="91"/>
        <v>0</v>
      </c>
      <c r="O163" s="73">
        <f t="shared" si="91"/>
        <v>0</v>
      </c>
      <c r="P163" s="73">
        <f t="shared" si="91"/>
        <v>0</v>
      </c>
      <c r="Q163" s="73">
        <f t="shared" si="91"/>
        <v>0</v>
      </c>
      <c r="R163" s="73">
        <f t="shared" si="91"/>
        <v>0</v>
      </c>
    </row>
    <row r="164" spans="2:18" ht="22.5" customHeight="1">
      <c r="B164" s="32"/>
      <c r="C164" s="33"/>
      <c r="D164" s="33"/>
      <c r="E164" s="34"/>
      <c r="F164" s="25">
        <v>93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92">SUM(J164:Q164)</f>
        <v>0</v>
      </c>
    </row>
    <row r="165" spans="2:18" ht="22.5" customHeight="1">
      <c r="B165" s="24"/>
      <c r="D165" s="21"/>
      <c r="E165" s="26"/>
      <c r="F165" s="25">
        <v>94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92"/>
        <v>0</v>
      </c>
    </row>
    <row r="166" spans="2:18" ht="22.5" customHeight="1">
      <c r="B166" s="24"/>
      <c r="D166" s="21"/>
      <c r="E166" s="26"/>
      <c r="F166" s="25">
        <v>95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3.75" customHeight="1">
      <c r="B167" s="29"/>
      <c r="C167" s="31"/>
      <c r="D167" s="1401" t="s">
        <v>60</v>
      </c>
      <c r="E167" s="1401"/>
      <c r="F167" s="1401"/>
      <c r="G167" s="1401"/>
      <c r="H167" s="1401"/>
      <c r="I167" s="1401"/>
      <c r="J167" s="73">
        <f>SUM(J168)</f>
        <v>0</v>
      </c>
      <c r="K167" s="73">
        <f t="shared" ref="K167:R167" si="93">SUM(K168)</f>
        <v>0</v>
      </c>
      <c r="L167" s="73">
        <f t="shared" si="93"/>
        <v>0</v>
      </c>
      <c r="M167" s="73">
        <f t="shared" si="93"/>
        <v>0</v>
      </c>
      <c r="N167" s="73">
        <f t="shared" si="93"/>
        <v>0</v>
      </c>
      <c r="O167" s="73">
        <f t="shared" si="93"/>
        <v>0</v>
      </c>
      <c r="P167" s="73">
        <f t="shared" si="93"/>
        <v>0</v>
      </c>
      <c r="Q167" s="73">
        <f t="shared" si="93"/>
        <v>0</v>
      </c>
      <c r="R167" s="73">
        <f t="shared" si="93"/>
        <v>0</v>
      </c>
    </row>
    <row r="168" spans="2:18">
      <c r="B168" s="29"/>
      <c r="C168" s="31"/>
      <c r="D168" s="31"/>
      <c r="E168" s="30" t="s">
        <v>61</v>
      </c>
      <c r="F168" s="27"/>
      <c r="G168" s="27"/>
      <c r="H168" s="13"/>
      <c r="I168" s="47"/>
      <c r="J168" s="73">
        <f>SUM(J169:J171)</f>
        <v>0</v>
      </c>
      <c r="K168" s="73">
        <f t="shared" ref="K168:Q168" si="94">SUM(K169:K171)</f>
        <v>0</v>
      </c>
      <c r="L168" s="73">
        <f t="shared" si="94"/>
        <v>0</v>
      </c>
      <c r="M168" s="73">
        <f t="shared" si="94"/>
        <v>0</v>
      </c>
      <c r="N168" s="73">
        <f t="shared" si="94"/>
        <v>0</v>
      </c>
      <c r="O168" s="73">
        <f t="shared" si="94"/>
        <v>0</v>
      </c>
      <c r="P168" s="73">
        <f t="shared" si="94"/>
        <v>0</v>
      </c>
      <c r="Q168" s="73">
        <f t="shared" si="94"/>
        <v>0</v>
      </c>
      <c r="R168" s="73">
        <f>SUM(R169:R171)</f>
        <v>0</v>
      </c>
    </row>
    <row r="169" spans="2:18" ht="22.5" customHeight="1">
      <c r="B169" s="32"/>
      <c r="C169" s="33"/>
      <c r="D169" s="33"/>
      <c r="E169" s="34"/>
      <c r="F169" s="25">
        <v>96</v>
      </c>
      <c r="G169" s="14"/>
      <c r="H169" s="14"/>
      <c r="I169" s="52"/>
      <c r="J169" s="15"/>
      <c r="K169" s="15"/>
      <c r="L169" s="15"/>
      <c r="M169" s="15"/>
      <c r="N169" s="15"/>
      <c r="O169" s="15"/>
      <c r="P169" s="15"/>
      <c r="Q169" s="15"/>
      <c r="R169" s="71">
        <f>SUM(J169:Q169)</f>
        <v>0</v>
      </c>
    </row>
    <row r="170" spans="2:18" ht="22.5" customHeight="1">
      <c r="B170" s="24"/>
      <c r="D170" s="21"/>
      <c r="E170" s="26"/>
      <c r="F170" s="25">
        <v>97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21" customHeight="1">
      <c r="B171" s="24"/>
      <c r="D171" s="21"/>
      <c r="E171" s="26"/>
      <c r="F171" s="25">
        <v>98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>SUM(J171:Q171)</f>
        <v>0</v>
      </c>
    </row>
    <row r="172" spans="2:18" s="12" customFormat="1" ht="18.75" customHeight="1">
      <c r="B172" s="41" t="s">
        <v>94</v>
      </c>
      <c r="C172" s="42"/>
      <c r="D172" s="43"/>
      <c r="E172" s="43"/>
      <c r="F172" s="43"/>
      <c r="G172" s="43"/>
      <c r="H172" s="43"/>
      <c r="I172" s="43"/>
      <c r="J172" s="44">
        <f>SUM(J173)</f>
        <v>0</v>
      </c>
      <c r="K172" s="44">
        <f t="shared" ref="K172:R172" si="95">SUM(K173)</f>
        <v>0</v>
      </c>
      <c r="L172" s="44">
        <f t="shared" si="95"/>
        <v>0</v>
      </c>
      <c r="M172" s="44">
        <f t="shared" si="95"/>
        <v>0</v>
      </c>
      <c r="N172" s="44">
        <f t="shared" si="95"/>
        <v>0</v>
      </c>
      <c r="O172" s="44">
        <f t="shared" si="95"/>
        <v>0</v>
      </c>
      <c r="P172" s="44">
        <f t="shared" si="95"/>
        <v>0</v>
      </c>
      <c r="Q172" s="44">
        <f t="shared" si="95"/>
        <v>0</v>
      </c>
      <c r="R172" s="44">
        <f t="shared" si="95"/>
        <v>0</v>
      </c>
    </row>
    <row r="173" spans="2:18" s="12" customFormat="1" ht="46.5" customHeight="1">
      <c r="B173" s="1404" t="s">
        <v>95</v>
      </c>
      <c r="C173" s="1405"/>
      <c r="D173" s="1405"/>
      <c r="E173" s="1405"/>
      <c r="F173" s="1405"/>
      <c r="G173" s="1405"/>
      <c r="H173" s="1405"/>
      <c r="I173" s="1405"/>
      <c r="J173" s="35">
        <f>SUM(J174)</f>
        <v>0</v>
      </c>
      <c r="K173" s="35">
        <f t="shared" ref="K173:R173" si="96">SUM(K174)</f>
        <v>0</v>
      </c>
      <c r="L173" s="35">
        <f t="shared" si="96"/>
        <v>0</v>
      </c>
      <c r="M173" s="35">
        <f t="shared" si="96"/>
        <v>0</v>
      </c>
      <c r="N173" s="35">
        <f t="shared" si="96"/>
        <v>0</v>
      </c>
      <c r="O173" s="35">
        <f t="shared" si="96"/>
        <v>0</v>
      </c>
      <c r="P173" s="35">
        <f t="shared" si="96"/>
        <v>0</v>
      </c>
      <c r="Q173" s="35">
        <f t="shared" si="96"/>
        <v>0</v>
      </c>
      <c r="R173" s="35">
        <f t="shared" si="96"/>
        <v>0</v>
      </c>
    </row>
    <row r="174" spans="2:18" ht="36" customHeight="1">
      <c r="B174" s="29"/>
      <c r="C174" s="1401" t="s">
        <v>62</v>
      </c>
      <c r="D174" s="1401"/>
      <c r="E174" s="1401"/>
      <c r="F174" s="1401"/>
      <c r="G174" s="1401"/>
      <c r="H174" s="1401"/>
      <c r="I174" s="1401"/>
      <c r="J174" s="73">
        <f>SUM(J175+J180)</f>
        <v>0</v>
      </c>
      <c r="K174" s="73">
        <f t="shared" ref="K174:R174" si="97">SUM(K175+K180)</f>
        <v>0</v>
      </c>
      <c r="L174" s="73">
        <f t="shared" si="97"/>
        <v>0</v>
      </c>
      <c r="M174" s="73">
        <f t="shared" si="97"/>
        <v>0</v>
      </c>
      <c r="N174" s="73">
        <f t="shared" si="97"/>
        <v>0</v>
      </c>
      <c r="O174" s="73">
        <f t="shared" si="97"/>
        <v>0</v>
      </c>
      <c r="P174" s="73">
        <f t="shared" si="97"/>
        <v>0</v>
      </c>
      <c r="Q174" s="73">
        <f t="shared" si="97"/>
        <v>0</v>
      </c>
      <c r="R174" s="73">
        <f t="shared" si="97"/>
        <v>0</v>
      </c>
    </row>
    <row r="175" spans="2:18">
      <c r="B175" s="29"/>
      <c r="C175" s="31"/>
      <c r="D175" s="30" t="s">
        <v>63</v>
      </c>
      <c r="E175" s="28"/>
      <c r="F175" s="27"/>
      <c r="G175" s="27"/>
      <c r="H175" s="13"/>
      <c r="I175" s="47"/>
      <c r="J175" s="73">
        <f>SUM(J176)</f>
        <v>0</v>
      </c>
      <c r="K175" s="73">
        <f t="shared" ref="K175:R175" si="98">SUM(K176)</f>
        <v>0</v>
      </c>
      <c r="L175" s="73">
        <f t="shared" si="98"/>
        <v>0</v>
      </c>
      <c r="M175" s="73">
        <f t="shared" si="98"/>
        <v>0</v>
      </c>
      <c r="N175" s="73">
        <f t="shared" si="98"/>
        <v>0</v>
      </c>
      <c r="O175" s="73">
        <f t="shared" si="98"/>
        <v>0</v>
      </c>
      <c r="P175" s="73">
        <f t="shared" si="98"/>
        <v>0</v>
      </c>
      <c r="Q175" s="73">
        <f t="shared" si="98"/>
        <v>0</v>
      </c>
      <c r="R175" s="73">
        <f t="shared" si="98"/>
        <v>0</v>
      </c>
    </row>
    <row r="176" spans="2:18" ht="31.5" customHeight="1">
      <c r="B176" s="29"/>
      <c r="C176" s="31"/>
      <c r="D176" s="31"/>
      <c r="E176" s="1418" t="s">
        <v>64</v>
      </c>
      <c r="F176" s="1418"/>
      <c r="G176" s="1418"/>
      <c r="H176" s="1418"/>
      <c r="I176" s="1418"/>
      <c r="J176" s="73">
        <f>SUM(J177:J179)</f>
        <v>0</v>
      </c>
      <c r="K176" s="73">
        <f t="shared" ref="K176:R176" si="99">SUM(K177:K179)</f>
        <v>0</v>
      </c>
      <c r="L176" s="73">
        <f t="shared" si="99"/>
        <v>0</v>
      </c>
      <c r="M176" s="73">
        <f t="shared" si="99"/>
        <v>0</v>
      </c>
      <c r="N176" s="73">
        <f t="shared" si="99"/>
        <v>0</v>
      </c>
      <c r="O176" s="73">
        <f t="shared" si="99"/>
        <v>0</v>
      </c>
      <c r="P176" s="73">
        <f t="shared" si="99"/>
        <v>0</v>
      </c>
      <c r="Q176" s="73">
        <f t="shared" si="99"/>
        <v>0</v>
      </c>
      <c r="R176" s="73">
        <f t="shared" si="99"/>
        <v>0</v>
      </c>
    </row>
    <row r="177" spans="2:18" ht="23.25" customHeight="1">
      <c r="B177" s="32"/>
      <c r="C177" s="33"/>
      <c r="D177" s="33"/>
      <c r="E177" s="34"/>
      <c r="F177" s="25">
        <v>99</v>
      </c>
      <c r="G177" s="14"/>
      <c r="H177" s="14"/>
      <c r="I177" s="52"/>
      <c r="J177" s="15"/>
      <c r="K177" s="15"/>
      <c r="L177" s="15"/>
      <c r="M177" s="15"/>
      <c r="N177" s="15"/>
      <c r="O177" s="15"/>
      <c r="P177" s="15"/>
      <c r="Q177" s="15"/>
      <c r="R177" s="71">
        <f t="shared" ref="R177:R178" si="100">SUM(J177:Q177)</f>
        <v>0</v>
      </c>
    </row>
    <row r="178" spans="2:18" ht="23.25" customHeight="1">
      <c r="B178" s="24"/>
      <c r="D178" s="21"/>
      <c r="E178" s="26"/>
      <c r="F178" s="25">
        <v>100</v>
      </c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1">
        <f t="shared" si="100"/>
        <v>0</v>
      </c>
    </row>
    <row r="179" spans="2:18" ht="23.25" customHeight="1">
      <c r="B179" s="58"/>
      <c r="C179" s="59"/>
      <c r="D179" s="53"/>
      <c r="E179" s="19"/>
      <c r="F179" s="25">
        <v>101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1">
        <f>SUM(J179:Q179)</f>
        <v>0</v>
      </c>
    </row>
    <row r="180" spans="2:18" ht="36" customHeight="1">
      <c r="B180" s="29"/>
      <c r="C180" s="31"/>
      <c r="D180" s="1401" t="s">
        <v>65</v>
      </c>
      <c r="E180" s="1401"/>
      <c r="F180" s="1401"/>
      <c r="G180" s="1401"/>
      <c r="H180" s="1401"/>
      <c r="I180" s="1401"/>
      <c r="J180" s="73">
        <f>SUM(J181+J185)</f>
        <v>0</v>
      </c>
      <c r="K180" s="73">
        <f t="shared" ref="K180:R180" si="101">SUM(K181+K185)</f>
        <v>0</v>
      </c>
      <c r="L180" s="73">
        <f t="shared" si="101"/>
        <v>0</v>
      </c>
      <c r="M180" s="73">
        <f t="shared" si="101"/>
        <v>0</v>
      </c>
      <c r="N180" s="73">
        <f t="shared" si="101"/>
        <v>0</v>
      </c>
      <c r="O180" s="73">
        <f>SUM(O181+O185)</f>
        <v>0</v>
      </c>
      <c r="P180" s="73">
        <f t="shared" si="101"/>
        <v>0</v>
      </c>
      <c r="Q180" s="73">
        <f t="shared" si="101"/>
        <v>0</v>
      </c>
      <c r="R180" s="73">
        <f t="shared" si="101"/>
        <v>0</v>
      </c>
    </row>
    <row r="181" spans="2:18">
      <c r="B181" s="29"/>
      <c r="C181" s="31"/>
      <c r="D181" s="31"/>
      <c r="E181" s="30" t="s">
        <v>66</v>
      </c>
      <c r="F181" s="27"/>
      <c r="G181" s="27"/>
      <c r="H181" s="13"/>
      <c r="I181" s="47"/>
      <c r="J181" s="73">
        <f>SUM(J182:J184)</f>
        <v>0</v>
      </c>
      <c r="K181" s="73">
        <f t="shared" ref="K181:R181" si="102">SUM(K182:K184)</f>
        <v>0</v>
      </c>
      <c r="L181" s="73">
        <f t="shared" si="102"/>
        <v>0</v>
      </c>
      <c r="M181" s="73">
        <f t="shared" si="102"/>
        <v>0</v>
      </c>
      <c r="N181" s="73">
        <f t="shared" si="102"/>
        <v>0</v>
      </c>
      <c r="O181" s="73">
        <f t="shared" si="102"/>
        <v>0</v>
      </c>
      <c r="P181" s="73">
        <f t="shared" si="102"/>
        <v>0</v>
      </c>
      <c r="Q181" s="73">
        <f t="shared" si="102"/>
        <v>0</v>
      </c>
      <c r="R181" s="73">
        <f t="shared" si="102"/>
        <v>0</v>
      </c>
    </row>
    <row r="182" spans="2:18" ht="21" customHeight="1">
      <c r="B182" s="32"/>
      <c r="C182" s="33"/>
      <c r="D182" s="33"/>
      <c r="E182" s="34"/>
      <c r="F182" s="25">
        <v>102</v>
      </c>
      <c r="G182" s="14"/>
      <c r="H182" s="14"/>
      <c r="I182" s="52"/>
      <c r="J182" s="15"/>
      <c r="K182" s="15"/>
      <c r="L182" s="15"/>
      <c r="M182" s="15"/>
      <c r="N182" s="15"/>
      <c r="O182" s="15"/>
      <c r="P182" s="15"/>
      <c r="Q182" s="15"/>
      <c r="R182" s="71">
        <f t="shared" ref="R182:R183" si="103">SUM(J182:Q182)</f>
        <v>0</v>
      </c>
    </row>
    <row r="183" spans="2:18" ht="21" customHeight="1">
      <c r="B183" s="24"/>
      <c r="D183" s="21"/>
      <c r="E183" s="26"/>
      <c r="F183" s="25">
        <v>103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 t="shared" si="103"/>
        <v>0</v>
      </c>
    </row>
    <row r="184" spans="2:18" ht="21" customHeight="1">
      <c r="B184" s="24"/>
      <c r="D184" s="21"/>
      <c r="E184" s="26"/>
      <c r="F184" s="25">
        <v>104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>SUM(J184:Q184)</f>
        <v>0</v>
      </c>
    </row>
    <row r="185" spans="2:18">
      <c r="B185" s="29"/>
      <c r="C185" s="31"/>
      <c r="D185" s="31"/>
      <c r="E185" s="30" t="s">
        <v>67</v>
      </c>
      <c r="F185" s="27"/>
      <c r="G185" s="27"/>
      <c r="H185" s="13"/>
      <c r="I185" s="47"/>
      <c r="J185" s="73">
        <f>SUM(J186:J188)</f>
        <v>0</v>
      </c>
      <c r="K185" s="73">
        <f t="shared" ref="K185:Q185" si="104">SUM(K186:K188)</f>
        <v>0</v>
      </c>
      <c r="L185" s="73">
        <f t="shared" si="104"/>
        <v>0</v>
      </c>
      <c r="M185" s="73">
        <f t="shared" si="104"/>
        <v>0</v>
      </c>
      <c r="N185" s="73">
        <f t="shared" si="104"/>
        <v>0</v>
      </c>
      <c r="O185" s="73">
        <f t="shared" si="104"/>
        <v>0</v>
      </c>
      <c r="P185" s="73">
        <f t="shared" si="104"/>
        <v>0</v>
      </c>
      <c r="Q185" s="73">
        <f t="shared" si="104"/>
        <v>0</v>
      </c>
      <c r="R185" s="73">
        <f>SUM(R186:R188)</f>
        <v>0</v>
      </c>
    </row>
    <row r="186" spans="2:18" ht="21" customHeight="1">
      <c r="B186" s="32"/>
      <c r="C186" s="33"/>
      <c r="D186" s="33"/>
      <c r="E186" s="34"/>
      <c r="F186" s="25">
        <v>105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105">SUM(J186:Q186)</f>
        <v>0</v>
      </c>
    </row>
    <row r="187" spans="2:18" ht="21" customHeight="1">
      <c r="B187" s="24"/>
      <c r="D187" s="21"/>
      <c r="E187" s="26"/>
      <c r="F187" s="25">
        <v>106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105"/>
        <v>0</v>
      </c>
    </row>
    <row r="188" spans="2:18" ht="21" customHeight="1">
      <c r="B188" s="24"/>
      <c r="D188" s="21"/>
      <c r="E188" s="26"/>
      <c r="F188" s="25">
        <v>107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s="12" customFormat="1" ht="18.75" customHeight="1">
      <c r="B189" s="41" t="s">
        <v>96</v>
      </c>
      <c r="C189" s="42"/>
      <c r="D189" s="43"/>
      <c r="E189" s="43"/>
      <c r="F189" s="43"/>
      <c r="G189" s="43"/>
      <c r="H189" s="43"/>
      <c r="I189" s="43"/>
      <c r="J189" s="44">
        <f>SUM(J190)</f>
        <v>0</v>
      </c>
      <c r="K189" s="44">
        <f t="shared" ref="K189:R189" si="106">SUM(K190)</f>
        <v>0</v>
      </c>
      <c r="L189" s="44">
        <f t="shared" si="106"/>
        <v>0</v>
      </c>
      <c r="M189" s="44">
        <f t="shared" si="106"/>
        <v>0</v>
      </c>
      <c r="N189" s="44">
        <f t="shared" si="106"/>
        <v>0</v>
      </c>
      <c r="O189" s="44">
        <f t="shared" si="106"/>
        <v>0</v>
      </c>
      <c r="P189" s="44">
        <f t="shared" si="106"/>
        <v>0</v>
      </c>
      <c r="Q189" s="44">
        <f t="shared" si="106"/>
        <v>0</v>
      </c>
      <c r="R189" s="44">
        <f t="shared" si="106"/>
        <v>0</v>
      </c>
    </row>
    <row r="190" spans="2:18" s="12" customFormat="1" ht="48.75" customHeight="1">
      <c r="B190" s="1404" t="s">
        <v>97</v>
      </c>
      <c r="C190" s="1405"/>
      <c r="D190" s="1405"/>
      <c r="E190" s="1405"/>
      <c r="F190" s="1405"/>
      <c r="G190" s="1405"/>
      <c r="H190" s="1405"/>
      <c r="I190" s="1405"/>
      <c r="J190" s="35">
        <f>SUM(J191)</f>
        <v>0</v>
      </c>
      <c r="K190" s="35">
        <f t="shared" ref="K190:R190" si="107">SUM(K191)</f>
        <v>0</v>
      </c>
      <c r="L190" s="35">
        <f t="shared" si="107"/>
        <v>0</v>
      </c>
      <c r="M190" s="35">
        <f t="shared" si="107"/>
        <v>0</v>
      </c>
      <c r="N190" s="35">
        <f t="shared" si="107"/>
        <v>0</v>
      </c>
      <c r="O190" s="35">
        <f t="shared" si="107"/>
        <v>0</v>
      </c>
      <c r="P190" s="35">
        <f t="shared" si="107"/>
        <v>0</v>
      </c>
      <c r="Q190" s="35">
        <f t="shared" si="107"/>
        <v>0</v>
      </c>
      <c r="R190" s="35">
        <f t="shared" si="107"/>
        <v>0</v>
      </c>
    </row>
    <row r="191" spans="2:18" ht="33" customHeight="1">
      <c r="B191" s="29"/>
      <c r="C191" s="1401" t="s">
        <v>68</v>
      </c>
      <c r="D191" s="1401"/>
      <c r="E191" s="1401"/>
      <c r="F191" s="1401"/>
      <c r="G191" s="1401"/>
      <c r="H191" s="1401"/>
      <c r="I191" s="1401"/>
      <c r="J191" s="73">
        <f>SUM(J192+J199+J216)</f>
        <v>0</v>
      </c>
      <c r="K191" s="73">
        <f t="shared" ref="K191:R191" si="108">SUM(K192+K199+K216)</f>
        <v>0</v>
      </c>
      <c r="L191" s="73">
        <f t="shared" si="108"/>
        <v>0</v>
      </c>
      <c r="M191" s="73">
        <f t="shared" si="108"/>
        <v>0</v>
      </c>
      <c r="N191" s="73">
        <f t="shared" si="108"/>
        <v>0</v>
      </c>
      <c r="O191" s="73">
        <f t="shared" si="108"/>
        <v>0</v>
      </c>
      <c r="P191" s="73">
        <f t="shared" si="108"/>
        <v>0</v>
      </c>
      <c r="Q191" s="73">
        <f t="shared" si="108"/>
        <v>0</v>
      </c>
      <c r="R191" s="73">
        <f t="shared" si="108"/>
        <v>0</v>
      </c>
    </row>
    <row r="192" spans="2:18">
      <c r="B192" s="29"/>
      <c r="C192" s="31"/>
      <c r="D192" s="30" t="s">
        <v>69</v>
      </c>
      <c r="E192" s="28"/>
      <c r="F192" s="27"/>
      <c r="G192" s="27"/>
      <c r="H192" s="13"/>
      <c r="I192" s="47"/>
      <c r="J192" s="73">
        <f>SUM(J193)</f>
        <v>0</v>
      </c>
      <c r="K192" s="73">
        <f t="shared" ref="K192:R192" si="109">SUM(K193)</f>
        <v>0</v>
      </c>
      <c r="L192" s="73">
        <f t="shared" si="109"/>
        <v>0</v>
      </c>
      <c r="M192" s="73">
        <f t="shared" si="109"/>
        <v>0</v>
      </c>
      <c r="N192" s="73">
        <f t="shared" si="109"/>
        <v>0</v>
      </c>
      <c r="O192" s="73">
        <f t="shared" si="109"/>
        <v>0</v>
      </c>
      <c r="P192" s="73">
        <f t="shared" si="109"/>
        <v>0</v>
      </c>
      <c r="Q192" s="73">
        <f t="shared" si="109"/>
        <v>0</v>
      </c>
      <c r="R192" s="73">
        <f t="shared" si="109"/>
        <v>0</v>
      </c>
    </row>
    <row r="193" spans="2:18">
      <c r="B193" s="29"/>
      <c r="C193" s="31"/>
      <c r="D193" s="31"/>
      <c r="E193" s="30" t="s">
        <v>70</v>
      </c>
      <c r="F193" s="60"/>
      <c r="G193" s="55"/>
      <c r="H193" s="55"/>
      <c r="I193" s="55"/>
      <c r="J193" s="73">
        <f>SUM(J194:J198)</f>
        <v>0</v>
      </c>
      <c r="K193" s="73">
        <f>SUM(K194:K198)</f>
        <v>0</v>
      </c>
      <c r="L193" s="73">
        <f t="shared" ref="L193:R193" si="110">SUM(L194:L198)</f>
        <v>0</v>
      </c>
      <c r="M193" s="73">
        <f t="shared" si="110"/>
        <v>0</v>
      </c>
      <c r="N193" s="73">
        <f t="shared" si="110"/>
        <v>0</v>
      </c>
      <c r="O193" s="73">
        <f>SUM(O194:O198)</f>
        <v>0</v>
      </c>
      <c r="P193" s="73">
        <f>SUM(P194:P198)</f>
        <v>0</v>
      </c>
      <c r="Q193" s="73">
        <f>SUM(Q194:Q198)</f>
        <v>0</v>
      </c>
      <c r="R193" s="73">
        <f t="shared" si="110"/>
        <v>0</v>
      </c>
    </row>
    <row r="194" spans="2:18" ht="24.75" customHeight="1">
      <c r="B194" s="32"/>
      <c r="C194" s="33"/>
      <c r="D194" s="33"/>
      <c r="E194" s="34"/>
      <c r="F194" s="25">
        <v>108</v>
      </c>
      <c r="G194" s="14"/>
      <c r="H194" s="14"/>
      <c r="I194" s="52"/>
      <c r="J194" s="15"/>
      <c r="K194" s="15"/>
      <c r="L194" s="15"/>
      <c r="M194" s="15"/>
      <c r="N194" s="15"/>
      <c r="O194" s="15"/>
      <c r="P194" s="15"/>
      <c r="Q194" s="15"/>
      <c r="R194" s="71">
        <f t="shared" ref="R194:R197" si="111">SUM(J194:Q194)</f>
        <v>0</v>
      </c>
    </row>
    <row r="195" spans="2:18" ht="24.75" customHeight="1">
      <c r="B195" s="24"/>
      <c r="D195" s="21"/>
      <c r="E195" s="26"/>
      <c r="F195" s="25">
        <v>109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1">
        <f t="shared" si="111"/>
        <v>0</v>
      </c>
    </row>
    <row r="196" spans="2:18" ht="25.5" customHeight="1">
      <c r="B196" s="24"/>
      <c r="D196" s="21"/>
      <c r="E196" s="26"/>
      <c r="F196" s="25">
        <v>110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1">
        <f t="shared" si="111"/>
        <v>0</v>
      </c>
    </row>
    <row r="197" spans="2:18" ht="24.75" customHeight="1">
      <c r="B197" s="24"/>
      <c r="D197" s="21"/>
      <c r="E197" s="26"/>
      <c r="F197" s="25">
        <v>111</v>
      </c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1">
        <f t="shared" si="111"/>
        <v>0</v>
      </c>
    </row>
    <row r="198" spans="2:18" ht="25.5" customHeight="1">
      <c r="B198" s="58"/>
      <c r="C198" s="59"/>
      <c r="D198" s="53"/>
      <c r="E198" s="19"/>
      <c r="F198" s="25">
        <v>112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1">
        <f>SUM(J198:Q198)</f>
        <v>0</v>
      </c>
    </row>
    <row r="199" spans="2:18" ht="33" customHeight="1">
      <c r="B199" s="29"/>
      <c r="C199" s="31"/>
      <c r="D199" s="1401" t="s">
        <v>71</v>
      </c>
      <c r="E199" s="1401"/>
      <c r="F199" s="1401"/>
      <c r="G199" s="1401"/>
      <c r="H199" s="1401"/>
      <c r="I199" s="1401"/>
      <c r="J199" s="73">
        <f>SUM(J200+J204+J208+J212)</f>
        <v>0</v>
      </c>
      <c r="K199" s="73">
        <f t="shared" ref="K199:R199" si="112">SUM(K200+K204+K208+K212)</f>
        <v>0</v>
      </c>
      <c r="L199" s="73">
        <f t="shared" si="112"/>
        <v>0</v>
      </c>
      <c r="M199" s="73">
        <f t="shared" si="112"/>
        <v>0</v>
      </c>
      <c r="N199" s="73">
        <f t="shared" si="112"/>
        <v>0</v>
      </c>
      <c r="O199" s="73">
        <f t="shared" si="112"/>
        <v>0</v>
      </c>
      <c r="P199" s="73">
        <f t="shared" si="112"/>
        <v>0</v>
      </c>
      <c r="Q199" s="73">
        <f t="shared" si="112"/>
        <v>0</v>
      </c>
      <c r="R199" s="73">
        <f t="shared" si="112"/>
        <v>0</v>
      </c>
    </row>
    <row r="200" spans="2:18" ht="30.75" customHeight="1">
      <c r="B200" s="29"/>
      <c r="C200" s="31"/>
      <c r="D200" s="31"/>
      <c r="E200" s="1418" t="s">
        <v>72</v>
      </c>
      <c r="F200" s="1418"/>
      <c r="G200" s="1418"/>
      <c r="H200" s="1418"/>
      <c r="I200" s="1418"/>
      <c r="J200" s="73">
        <f>SUM(J201:J203)</f>
        <v>0</v>
      </c>
      <c r="K200" s="73">
        <f t="shared" ref="K200:R200" si="113">SUM(K201:K203)</f>
        <v>0</v>
      </c>
      <c r="L200" s="73">
        <f t="shared" si="113"/>
        <v>0</v>
      </c>
      <c r="M200" s="73">
        <f t="shared" si="113"/>
        <v>0</v>
      </c>
      <c r="N200" s="73">
        <f t="shared" si="113"/>
        <v>0</v>
      </c>
      <c r="O200" s="73">
        <f t="shared" si="113"/>
        <v>0</v>
      </c>
      <c r="P200" s="73">
        <f t="shared" si="113"/>
        <v>0</v>
      </c>
      <c r="Q200" s="73">
        <f t="shared" si="113"/>
        <v>0</v>
      </c>
      <c r="R200" s="73">
        <f t="shared" si="113"/>
        <v>0</v>
      </c>
    </row>
    <row r="201" spans="2:18" ht="24.75" customHeight="1">
      <c r="B201" s="32"/>
      <c r="C201" s="33"/>
      <c r="D201" s="33"/>
      <c r="E201" s="34"/>
      <c r="F201" s="25">
        <v>113</v>
      </c>
      <c r="G201" s="14"/>
      <c r="H201" s="14"/>
      <c r="I201" s="52"/>
      <c r="J201" s="15"/>
      <c r="K201" s="15"/>
      <c r="L201" s="15"/>
      <c r="M201" s="15"/>
      <c r="N201" s="15"/>
      <c r="O201" s="15"/>
      <c r="P201" s="15"/>
      <c r="Q201" s="15"/>
      <c r="R201" s="71">
        <f t="shared" ref="R201:R202" si="114">SUM(J201:Q201)</f>
        <v>0</v>
      </c>
    </row>
    <row r="202" spans="2:18" ht="24.75" customHeight="1">
      <c r="B202" s="24"/>
      <c r="D202" s="21"/>
      <c r="E202" s="26"/>
      <c r="F202" s="25">
        <v>114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1">
        <f t="shared" si="114"/>
        <v>0</v>
      </c>
    </row>
    <row r="203" spans="2:18" ht="24.75" customHeight="1">
      <c r="B203" s="24"/>
      <c r="D203" s="21"/>
      <c r="E203" s="26"/>
      <c r="F203" s="25">
        <v>115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>SUM(J203:Q203)</f>
        <v>0</v>
      </c>
    </row>
    <row r="204" spans="2:18">
      <c r="B204" s="29"/>
      <c r="C204" s="31"/>
      <c r="D204" s="31"/>
      <c r="E204" s="1419" t="s">
        <v>73</v>
      </c>
      <c r="F204" s="1419"/>
      <c r="G204" s="1419"/>
      <c r="H204" s="1419"/>
      <c r="I204" s="1419"/>
      <c r="J204" s="73">
        <f>SUM(J205:J207)</f>
        <v>0</v>
      </c>
      <c r="K204" s="73">
        <f t="shared" ref="K204:R204" si="115">SUM(K205:K207)</f>
        <v>0</v>
      </c>
      <c r="L204" s="73">
        <f t="shared" si="115"/>
        <v>0</v>
      </c>
      <c r="M204" s="73">
        <f t="shared" si="115"/>
        <v>0</v>
      </c>
      <c r="N204" s="73">
        <f t="shared" si="115"/>
        <v>0</v>
      </c>
      <c r="O204" s="73">
        <f t="shared" si="115"/>
        <v>0</v>
      </c>
      <c r="P204" s="73">
        <f t="shared" si="115"/>
        <v>0</v>
      </c>
      <c r="Q204" s="73">
        <f t="shared" si="115"/>
        <v>0</v>
      </c>
      <c r="R204" s="73">
        <f t="shared" si="115"/>
        <v>0</v>
      </c>
    </row>
    <row r="205" spans="2:18" ht="23.25" customHeight="1">
      <c r="B205" s="32"/>
      <c r="C205" s="33"/>
      <c r="D205" s="33"/>
      <c r="E205" s="34"/>
      <c r="F205" s="25">
        <v>116</v>
      </c>
      <c r="G205" s="14"/>
      <c r="H205" s="14"/>
      <c r="I205" s="52"/>
      <c r="J205" s="15"/>
      <c r="K205" s="15"/>
      <c r="L205" s="15"/>
      <c r="M205" s="15"/>
      <c r="N205" s="15"/>
      <c r="O205" s="15"/>
      <c r="P205" s="15"/>
      <c r="Q205" s="15"/>
      <c r="R205" s="71">
        <f t="shared" ref="R205:R206" si="116">SUM(J205:Q205)</f>
        <v>0</v>
      </c>
    </row>
    <row r="206" spans="2:18" ht="23.25" customHeight="1">
      <c r="B206" s="24"/>
      <c r="D206" s="21"/>
      <c r="E206" s="26"/>
      <c r="F206" s="25">
        <v>117</v>
      </c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1">
        <f t="shared" si="116"/>
        <v>0</v>
      </c>
    </row>
    <row r="207" spans="2:18" ht="23.25" customHeight="1">
      <c r="B207" s="24"/>
      <c r="D207" s="21"/>
      <c r="E207" s="26"/>
      <c r="F207" s="25">
        <v>118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>SUM(J207:Q207)</f>
        <v>0</v>
      </c>
    </row>
    <row r="208" spans="2:18">
      <c r="B208" s="29"/>
      <c r="C208" s="31"/>
      <c r="D208" s="31"/>
      <c r="E208" s="30" t="s">
        <v>74</v>
      </c>
      <c r="F208" s="27"/>
      <c r="G208" s="27"/>
      <c r="H208" s="13"/>
      <c r="I208" s="47"/>
      <c r="J208" s="73">
        <f>SUM(J209:J211)</f>
        <v>0</v>
      </c>
      <c r="K208" s="73">
        <f t="shared" ref="K208:Q208" si="117">SUM(K209:K211)</f>
        <v>0</v>
      </c>
      <c r="L208" s="73">
        <f t="shared" si="117"/>
        <v>0</v>
      </c>
      <c r="M208" s="73">
        <f t="shared" si="117"/>
        <v>0</v>
      </c>
      <c r="N208" s="73">
        <f t="shared" si="117"/>
        <v>0</v>
      </c>
      <c r="O208" s="73">
        <f t="shared" si="117"/>
        <v>0</v>
      </c>
      <c r="P208" s="73">
        <f t="shared" si="117"/>
        <v>0</v>
      </c>
      <c r="Q208" s="73">
        <f t="shared" si="117"/>
        <v>0</v>
      </c>
      <c r="R208" s="73"/>
    </row>
    <row r="209" spans="2:18" ht="23.25" customHeight="1">
      <c r="B209" s="32"/>
      <c r="C209" s="33"/>
      <c r="D209" s="33"/>
      <c r="E209" s="34"/>
      <c r="F209" s="25">
        <v>119</v>
      </c>
      <c r="G209" s="14"/>
      <c r="H209" s="14"/>
      <c r="I209" s="52"/>
      <c r="J209" s="15"/>
      <c r="K209" s="15"/>
      <c r="L209" s="15"/>
      <c r="M209" s="15"/>
      <c r="N209" s="15"/>
      <c r="O209" s="15"/>
      <c r="P209" s="15"/>
      <c r="Q209" s="15"/>
      <c r="R209" s="71">
        <f t="shared" ref="R209:R210" si="118">SUM(J209:Q209)</f>
        <v>0</v>
      </c>
    </row>
    <row r="210" spans="2:18" ht="23.25" customHeight="1">
      <c r="B210" s="24"/>
      <c r="D210" s="21"/>
      <c r="E210" s="26"/>
      <c r="F210" s="25">
        <v>120</v>
      </c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1">
        <f t="shared" si="118"/>
        <v>0</v>
      </c>
    </row>
    <row r="211" spans="2:18" ht="23.25" customHeight="1">
      <c r="B211" s="24"/>
      <c r="D211" s="21"/>
      <c r="E211" s="26"/>
      <c r="F211" s="25">
        <v>121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1">
        <f>SUM(J211:Q211)</f>
        <v>0</v>
      </c>
    </row>
    <row r="212" spans="2:18">
      <c r="B212" s="29"/>
      <c r="C212" s="31"/>
      <c r="D212" s="31"/>
      <c r="E212" s="30" t="s">
        <v>75</v>
      </c>
      <c r="F212" s="27"/>
      <c r="G212" s="27"/>
      <c r="H212" s="13"/>
      <c r="I212" s="47"/>
      <c r="J212" s="73">
        <f>SUM(J213:J215)</f>
        <v>0</v>
      </c>
      <c r="K212" s="73">
        <f t="shared" ref="K212:Q212" si="119">SUM(K213:K215)</f>
        <v>0</v>
      </c>
      <c r="L212" s="73">
        <f t="shared" si="119"/>
        <v>0</v>
      </c>
      <c r="M212" s="73">
        <f t="shared" si="119"/>
        <v>0</v>
      </c>
      <c r="N212" s="73">
        <f t="shared" si="119"/>
        <v>0</v>
      </c>
      <c r="O212" s="73">
        <f t="shared" si="119"/>
        <v>0</v>
      </c>
      <c r="P212" s="73">
        <f t="shared" si="119"/>
        <v>0</v>
      </c>
      <c r="Q212" s="73">
        <f t="shared" si="119"/>
        <v>0</v>
      </c>
      <c r="R212" s="73">
        <f>SUM(R213:R215)</f>
        <v>0</v>
      </c>
    </row>
    <row r="213" spans="2:18" ht="21.75" customHeight="1">
      <c r="B213" s="32"/>
      <c r="C213" s="33"/>
      <c r="D213" s="33"/>
      <c r="E213" s="34"/>
      <c r="F213" s="25">
        <v>122</v>
      </c>
      <c r="G213" s="14"/>
      <c r="H213" s="14"/>
      <c r="I213" s="52"/>
      <c r="J213" s="15"/>
      <c r="K213" s="15"/>
      <c r="L213" s="15"/>
      <c r="M213" s="15"/>
      <c r="N213" s="15"/>
      <c r="O213" s="15"/>
      <c r="P213" s="15"/>
      <c r="Q213" s="15"/>
      <c r="R213" s="71">
        <f t="shared" ref="R213:R214" si="120">SUM(J213:Q213)</f>
        <v>0</v>
      </c>
    </row>
    <row r="214" spans="2:18" ht="21.75" customHeight="1">
      <c r="B214" s="24"/>
      <c r="D214" s="21"/>
      <c r="E214" s="26"/>
      <c r="F214" s="25">
        <v>123</v>
      </c>
      <c r="G214" s="14"/>
      <c r="H214" s="15"/>
      <c r="I214" s="16"/>
      <c r="J214" s="23"/>
      <c r="K214" s="23"/>
      <c r="L214" s="23"/>
      <c r="M214" s="23"/>
      <c r="N214" s="23"/>
      <c r="O214" s="23"/>
      <c r="P214" s="23"/>
      <c r="Q214" s="23"/>
      <c r="R214" s="71">
        <f t="shared" si="120"/>
        <v>0</v>
      </c>
    </row>
    <row r="215" spans="2:18" ht="21.75" customHeight="1">
      <c r="B215" s="58"/>
      <c r="C215" s="59"/>
      <c r="D215" s="53"/>
      <c r="E215" s="19"/>
      <c r="F215" s="25">
        <v>124</v>
      </c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1">
        <f>SUM(J215:Q215)</f>
        <v>0</v>
      </c>
    </row>
    <row r="216" spans="2:18" ht="16.5" customHeight="1">
      <c r="B216" s="29"/>
      <c r="C216" s="31"/>
      <c r="D216" s="31"/>
      <c r="E216" s="40" t="s">
        <v>103</v>
      </c>
      <c r="F216" s="60"/>
      <c r="G216" s="55"/>
      <c r="H216" s="55"/>
      <c r="I216" s="55"/>
      <c r="J216" s="73">
        <f>SUM(J217:J220)</f>
        <v>0</v>
      </c>
      <c r="K216" s="73">
        <f t="shared" ref="K216:Q216" si="121">SUM(K217:K220)</f>
        <v>0</v>
      </c>
      <c r="L216" s="73">
        <f t="shared" si="121"/>
        <v>0</v>
      </c>
      <c r="M216" s="73">
        <f t="shared" si="121"/>
        <v>0</v>
      </c>
      <c r="N216" s="73">
        <f t="shared" si="121"/>
        <v>0</v>
      </c>
      <c r="O216" s="73">
        <f t="shared" si="121"/>
        <v>0</v>
      </c>
      <c r="P216" s="73">
        <f t="shared" si="121"/>
        <v>0</v>
      </c>
      <c r="Q216" s="73">
        <f t="shared" si="121"/>
        <v>0</v>
      </c>
      <c r="R216" s="73">
        <f>SUM(R217:R220)</f>
        <v>0</v>
      </c>
    </row>
    <row r="217" spans="2:18" ht="24.75" customHeight="1">
      <c r="B217" s="76"/>
      <c r="C217" s="77"/>
      <c r="D217" s="77"/>
      <c r="E217" s="78"/>
      <c r="F217" s="25">
        <v>125</v>
      </c>
      <c r="G217" s="14"/>
      <c r="H217" s="14"/>
      <c r="I217" s="52"/>
      <c r="J217" s="15"/>
      <c r="K217" s="15"/>
      <c r="L217" s="15"/>
      <c r="M217" s="15"/>
      <c r="N217" s="15"/>
      <c r="O217" s="15"/>
      <c r="P217" s="15"/>
      <c r="Q217" s="15"/>
      <c r="R217" s="71">
        <f>SUM(J217:Q217)</f>
        <v>0</v>
      </c>
    </row>
    <row r="218" spans="2:18" ht="24.75" customHeight="1">
      <c r="B218" s="24"/>
      <c r="D218" s="21"/>
      <c r="E218" s="26"/>
      <c r="F218" s="25">
        <v>126</v>
      </c>
      <c r="G218" s="14"/>
      <c r="H218" s="15"/>
      <c r="I218" s="16"/>
      <c r="J218" s="23"/>
      <c r="K218" s="23"/>
      <c r="L218" s="23"/>
      <c r="M218" s="23"/>
      <c r="N218" s="23"/>
      <c r="O218" s="23"/>
      <c r="P218" s="23"/>
      <c r="Q218" s="23"/>
      <c r="R218" s="71">
        <f>SUM(J218:Q218)</f>
        <v>0</v>
      </c>
    </row>
    <row r="219" spans="2:18" ht="25.5" customHeight="1">
      <c r="B219" s="24"/>
      <c r="D219" s="21"/>
      <c r="E219" s="26"/>
      <c r="F219" s="25">
        <v>127</v>
      </c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1">
        <f>SUM(J219:Q219)</f>
        <v>0</v>
      </c>
    </row>
    <row r="220" spans="2:18" ht="25.5" customHeight="1">
      <c r="B220" s="58"/>
      <c r="C220" s="59"/>
      <c r="D220" s="53"/>
      <c r="E220" s="19"/>
      <c r="F220" s="25">
        <v>128</v>
      </c>
      <c r="G220" s="14"/>
      <c r="H220" s="15"/>
      <c r="I220" s="16"/>
      <c r="J220" s="23"/>
      <c r="K220" s="23"/>
      <c r="L220" s="23"/>
      <c r="M220" s="23"/>
      <c r="N220" s="23"/>
      <c r="O220" s="23"/>
      <c r="P220" s="23"/>
      <c r="Q220" s="23"/>
      <c r="R220" s="71">
        <f>SUM(J220:Q220)</f>
        <v>0</v>
      </c>
    </row>
  </sheetData>
  <mergeCells count="73">
    <mergeCell ref="D199:I199"/>
    <mergeCell ref="E200:I200"/>
    <mergeCell ref="E204:I204"/>
    <mergeCell ref="E14:I14"/>
    <mergeCell ref="B173:I173"/>
    <mergeCell ref="C174:I174"/>
    <mergeCell ref="E176:I176"/>
    <mergeCell ref="D180:I180"/>
    <mergeCell ref="B190:I190"/>
    <mergeCell ref="C191:I191"/>
    <mergeCell ref="D150:I150"/>
    <mergeCell ref="E151:I151"/>
    <mergeCell ref="E155:I155"/>
    <mergeCell ref="E163:I163"/>
    <mergeCell ref="D167:I167"/>
    <mergeCell ref="E124:I124"/>
    <mergeCell ref="D128:I128"/>
    <mergeCell ref="E141:I141"/>
    <mergeCell ref="B147:I147"/>
    <mergeCell ref="B148:I148"/>
    <mergeCell ref="C149:I149"/>
    <mergeCell ref="D123:I123"/>
    <mergeCell ref="B103:I103"/>
    <mergeCell ref="B104:I104"/>
    <mergeCell ref="C105:I105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E99:I99"/>
    <mergeCell ref="D70:I70"/>
    <mergeCell ref="D77:I77"/>
    <mergeCell ref="E78:I78"/>
    <mergeCell ref="B85:I85"/>
    <mergeCell ref="B86:I86"/>
    <mergeCell ref="C87:I87"/>
    <mergeCell ref="D88:I88"/>
    <mergeCell ref="E89:I89"/>
    <mergeCell ref="D93:I93"/>
    <mergeCell ref="E94:I94"/>
    <mergeCell ref="D98:I98"/>
    <mergeCell ref="C69:I69"/>
    <mergeCell ref="D42:I42"/>
    <mergeCell ref="E43:I43"/>
    <mergeCell ref="C47:I47"/>
    <mergeCell ref="D48:I48"/>
    <mergeCell ref="E49:I49"/>
    <mergeCell ref="D53:I53"/>
    <mergeCell ref="E54:I54"/>
    <mergeCell ref="D58:I58"/>
    <mergeCell ref="E59:I59"/>
    <mergeCell ref="E63:I63"/>
    <mergeCell ref="B68:I68"/>
    <mergeCell ref="B26:I26"/>
    <mergeCell ref="B27:I27"/>
    <mergeCell ref="C28:I28"/>
    <mergeCell ref="D29:I29"/>
    <mergeCell ref="E30:I30"/>
    <mergeCell ref="B1:R1"/>
    <mergeCell ref="B3:E3"/>
    <mergeCell ref="F3:G3"/>
    <mergeCell ref="B4:E4"/>
    <mergeCell ref="F4:G4"/>
    <mergeCell ref="D8:I8"/>
    <mergeCell ref="E9:I9"/>
    <mergeCell ref="D13:I13"/>
    <mergeCell ref="B5:I5"/>
    <mergeCell ref="B6:I6"/>
    <mergeCell ref="C7:I7"/>
  </mergeCells>
  <pageMargins left="0.70866141732283472" right="0.51181102362204722" top="0.74803149606299213" bottom="0.74803149606299213" header="0.31496062992125984" footer="0.31496062992125984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D20"/>
  <sheetViews>
    <sheetView workbookViewId="0">
      <selection activeCell="N31" sqref="N31"/>
    </sheetView>
  </sheetViews>
  <sheetFormatPr defaultRowHeight="15"/>
  <sheetData>
    <row r="20" spans="4:4" ht="39">
      <c r="D20" s="394" t="s">
        <v>1633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499984740745262"/>
  </sheetPr>
  <dimension ref="B1:R348"/>
  <sheetViews>
    <sheetView zoomScale="110" zoomScaleNormal="110" workbookViewId="0">
      <pane ySplit="4" topLeftCell="A89" activePane="bottomLeft" state="frozen"/>
      <selection pane="bottomLeft" activeCell="L28" sqref="L28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6.85546875" style="21" customWidth="1"/>
    <col min="8" max="8" width="9.5703125" style="6" customWidth="1"/>
    <col min="9" max="9" width="9.28515625" style="6" customWidth="1"/>
    <col min="10" max="14" width="7.7109375" style="74" customWidth="1"/>
    <col min="15" max="15" width="8.42578125" style="74" customWidth="1"/>
    <col min="16" max="16" width="7.7109375" style="74" customWidth="1"/>
    <col min="17" max="17" width="8.140625" style="74" customWidth="1"/>
    <col min="18" max="18" width="9.28515625" style="74" customWidth="1"/>
    <col min="19" max="16384" width="9" style="7"/>
  </cols>
  <sheetData>
    <row r="1" spans="2:18" s="1" customFormat="1" ht="24">
      <c r="B1" s="1407" t="s">
        <v>646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42.75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2.5" customHeight="1">
      <c r="B4" s="1416" t="s">
        <v>876</v>
      </c>
      <c r="C4" s="1437"/>
      <c r="D4" s="1437"/>
      <c r="E4" s="1437"/>
      <c r="F4" s="1437"/>
      <c r="G4" s="1417"/>
      <c r="H4" s="166"/>
      <c r="I4" s="167"/>
      <c r="J4" s="168">
        <f t="shared" ref="J4:R4" si="0">SUM(J5+J89+J140+J166+J191+J208+J235+J260+J290)</f>
        <v>0</v>
      </c>
      <c r="K4" s="168">
        <f t="shared" si="0"/>
        <v>16000</v>
      </c>
      <c r="L4" s="168">
        <f t="shared" si="0"/>
        <v>744683</v>
      </c>
      <c r="M4" s="168">
        <f t="shared" si="0"/>
        <v>3187997</v>
      </c>
      <c r="N4" s="168">
        <f t="shared" si="0"/>
        <v>372720</v>
      </c>
      <c r="O4" s="168">
        <f t="shared" si="0"/>
        <v>0</v>
      </c>
      <c r="P4" s="168">
        <f t="shared" si="0"/>
        <v>338000</v>
      </c>
      <c r="Q4" s="168">
        <f t="shared" si="0"/>
        <v>0</v>
      </c>
      <c r="R4" s="168">
        <f t="shared" si="0"/>
        <v>4659400</v>
      </c>
    </row>
    <row r="5" spans="2:18" s="12" customFormat="1" ht="36.7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169">
        <f>SUM(J6)</f>
        <v>0</v>
      </c>
      <c r="K5" s="169">
        <f t="shared" ref="K5:R6" si="1">SUM(K6)</f>
        <v>0</v>
      </c>
      <c r="L5" s="169">
        <f t="shared" si="1"/>
        <v>320600</v>
      </c>
      <c r="M5" s="169">
        <f t="shared" si="1"/>
        <v>871581</v>
      </c>
      <c r="N5" s="169">
        <f t="shared" si="1"/>
        <v>0</v>
      </c>
      <c r="O5" s="169">
        <f t="shared" si="1"/>
        <v>0</v>
      </c>
      <c r="P5" s="169">
        <f t="shared" si="1"/>
        <v>0</v>
      </c>
      <c r="Q5" s="169">
        <f t="shared" si="1"/>
        <v>0</v>
      </c>
      <c r="R5" s="169">
        <f t="shared" si="1"/>
        <v>1192181</v>
      </c>
    </row>
    <row r="6" spans="2:18" s="12" customFormat="1" ht="46.5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82">
        <f>SUM(J7)</f>
        <v>0</v>
      </c>
      <c r="K6" s="82">
        <f t="shared" si="1"/>
        <v>0</v>
      </c>
      <c r="L6" s="82">
        <f t="shared" si="1"/>
        <v>320600</v>
      </c>
      <c r="M6" s="82">
        <f t="shared" si="1"/>
        <v>871581</v>
      </c>
      <c r="N6" s="82">
        <f t="shared" si="1"/>
        <v>0</v>
      </c>
      <c r="O6" s="82">
        <f t="shared" si="1"/>
        <v>0</v>
      </c>
      <c r="P6" s="82">
        <f t="shared" si="1"/>
        <v>0</v>
      </c>
      <c r="Q6" s="82">
        <f t="shared" si="1"/>
        <v>0</v>
      </c>
      <c r="R6" s="82">
        <f>SUM(R7)</f>
        <v>1192181</v>
      </c>
    </row>
    <row r="7" spans="2:18" ht="45.75" customHeight="1">
      <c r="B7" s="204"/>
      <c r="C7" s="1401" t="s">
        <v>11</v>
      </c>
      <c r="D7" s="1401"/>
      <c r="E7" s="1401"/>
      <c r="F7" s="1401"/>
      <c r="G7" s="1401"/>
      <c r="H7" s="1401"/>
      <c r="I7" s="1401"/>
      <c r="J7" s="73">
        <f t="shared" ref="J7:R7" si="2">SUM(J8+J13)</f>
        <v>0</v>
      </c>
      <c r="K7" s="73">
        <f t="shared" si="2"/>
        <v>0</v>
      </c>
      <c r="L7" s="73">
        <f t="shared" si="2"/>
        <v>320600</v>
      </c>
      <c r="M7" s="73">
        <f t="shared" si="2"/>
        <v>871581</v>
      </c>
      <c r="N7" s="73">
        <f t="shared" si="2"/>
        <v>0</v>
      </c>
      <c r="O7" s="73">
        <f t="shared" si="2"/>
        <v>0</v>
      </c>
      <c r="P7" s="73">
        <f t="shared" si="2"/>
        <v>0</v>
      </c>
      <c r="Q7" s="73">
        <f t="shared" si="2"/>
        <v>0</v>
      </c>
      <c r="R7" s="73">
        <f t="shared" si="2"/>
        <v>1192181</v>
      </c>
    </row>
    <row r="8" spans="2:18" ht="31.5" customHeight="1">
      <c r="B8" s="205"/>
      <c r="C8" s="20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Q8" si="3">SUM(K9)</f>
        <v>0</v>
      </c>
      <c r="L8" s="70">
        <f t="shared" si="3"/>
        <v>70600</v>
      </c>
      <c r="M8" s="70">
        <f t="shared" si="3"/>
        <v>19400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>SUM(R9)</f>
        <v>90000</v>
      </c>
    </row>
    <row r="9" spans="2:18" ht="46.5" customHeight="1">
      <c r="B9" s="205"/>
      <c r="C9" s="206"/>
      <c r="D9" s="20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R9" si="4">SUM(K10:K12)</f>
        <v>0</v>
      </c>
      <c r="L9" s="70">
        <f t="shared" si="4"/>
        <v>70600</v>
      </c>
      <c r="M9" s="70">
        <f t="shared" si="4"/>
        <v>19400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90000</v>
      </c>
    </row>
    <row r="10" spans="2:18" ht="90">
      <c r="B10" s="24"/>
      <c r="D10" s="21"/>
      <c r="E10" s="26"/>
      <c r="F10" s="25">
        <v>1</v>
      </c>
      <c r="G10" s="14" t="s">
        <v>778</v>
      </c>
      <c r="H10" s="15" t="s">
        <v>696</v>
      </c>
      <c r="I10" s="117" t="s">
        <v>810</v>
      </c>
      <c r="J10" s="23"/>
      <c r="K10" s="23"/>
      <c r="L10" s="23">
        <v>70600</v>
      </c>
      <c r="M10" s="23">
        <v>19400</v>
      </c>
      <c r="N10" s="23"/>
      <c r="O10" s="23"/>
      <c r="P10" s="23"/>
      <c r="Q10" s="23"/>
      <c r="R10" s="71">
        <f>SUM(J10:Q10)</f>
        <v>90000</v>
      </c>
    </row>
    <row r="11" spans="2:18" ht="18.75" hidden="1" customHeight="1">
      <c r="B11" s="48"/>
      <c r="C11" s="49"/>
      <c r="D11" s="49"/>
      <c r="E11" s="50"/>
      <c r="F11" s="25"/>
      <c r="G11" s="14"/>
      <c r="H11" s="80"/>
      <c r="I11" s="117"/>
      <c r="J11" s="15"/>
      <c r="K11" s="15"/>
      <c r="L11" s="15"/>
      <c r="M11" s="15"/>
      <c r="N11" s="15"/>
      <c r="O11" s="15"/>
      <c r="P11" s="15"/>
      <c r="Q11" s="15"/>
      <c r="R11" s="71">
        <f>SUM(J11:Q11)</f>
        <v>0</v>
      </c>
    </row>
    <row r="12" spans="2:18" ht="18.75" hidden="1" customHeight="1">
      <c r="B12" s="24"/>
      <c r="D12" s="21"/>
      <c r="E12" s="26"/>
      <c r="F12" s="25"/>
      <c r="G12" s="14"/>
      <c r="H12" s="15"/>
      <c r="I12" s="16"/>
      <c r="J12" s="23"/>
      <c r="K12" s="23"/>
      <c r="L12" s="23"/>
      <c r="M12" s="23"/>
      <c r="N12" s="23"/>
      <c r="O12" s="23"/>
      <c r="P12" s="23"/>
      <c r="Q12" s="23"/>
      <c r="R12" s="71">
        <f>SUM(J12:Q12)</f>
        <v>0</v>
      </c>
    </row>
    <row r="13" spans="2:18" s="37" customFormat="1" ht="48" customHeight="1">
      <c r="B13" s="188"/>
      <c r="C13" s="189"/>
      <c r="D13" s="1401" t="s">
        <v>76</v>
      </c>
      <c r="E13" s="1401"/>
      <c r="F13" s="1401"/>
      <c r="G13" s="1401"/>
      <c r="H13" s="1401"/>
      <c r="I13" s="1401"/>
      <c r="J13" s="72">
        <f t="shared" ref="J13:Q13" si="5">SUM(J14+J61)</f>
        <v>0</v>
      </c>
      <c r="K13" s="72">
        <f t="shared" si="5"/>
        <v>0</v>
      </c>
      <c r="L13" s="72">
        <f t="shared" si="5"/>
        <v>250000</v>
      </c>
      <c r="M13" s="72">
        <f t="shared" si="5"/>
        <v>852181</v>
      </c>
      <c r="N13" s="72">
        <f t="shared" si="5"/>
        <v>0</v>
      </c>
      <c r="O13" s="72">
        <f t="shared" si="5"/>
        <v>0</v>
      </c>
      <c r="P13" s="72">
        <f t="shared" si="5"/>
        <v>0</v>
      </c>
      <c r="Q13" s="72">
        <f t="shared" si="5"/>
        <v>0</v>
      </c>
      <c r="R13" s="72">
        <f>SUM(R14+R61+R88)</f>
        <v>1102181</v>
      </c>
    </row>
    <row r="14" spans="2:18" ht="32.25" customHeight="1">
      <c r="B14" s="207"/>
      <c r="C14" s="208"/>
      <c r="D14" s="208"/>
      <c r="E14" s="1424" t="s">
        <v>14</v>
      </c>
      <c r="F14" s="1401"/>
      <c r="G14" s="1401"/>
      <c r="H14" s="1401"/>
      <c r="I14" s="1401"/>
      <c r="J14" s="73">
        <f>SUM(J15:J60)</f>
        <v>0</v>
      </c>
      <c r="K14" s="73">
        <f t="shared" ref="K14:R14" si="6">SUM(K15:K60)</f>
        <v>0</v>
      </c>
      <c r="L14" s="73">
        <f t="shared" si="6"/>
        <v>63000</v>
      </c>
      <c r="M14" s="73">
        <f t="shared" si="6"/>
        <v>465000</v>
      </c>
      <c r="N14" s="73">
        <f t="shared" si="6"/>
        <v>0</v>
      </c>
      <c r="O14" s="73">
        <f t="shared" si="6"/>
        <v>0</v>
      </c>
      <c r="P14" s="73">
        <f t="shared" si="6"/>
        <v>0</v>
      </c>
      <c r="Q14" s="73">
        <f t="shared" si="6"/>
        <v>0</v>
      </c>
      <c r="R14" s="73">
        <f t="shared" si="6"/>
        <v>528000</v>
      </c>
    </row>
    <row r="15" spans="2:18" ht="54">
      <c r="B15" s="32"/>
      <c r="C15" s="33"/>
      <c r="D15" s="33"/>
      <c r="E15" s="34"/>
      <c r="F15" s="51">
        <v>2</v>
      </c>
      <c r="G15" s="14" t="s">
        <v>647</v>
      </c>
      <c r="H15" s="80" t="s">
        <v>648</v>
      </c>
      <c r="I15" s="211" t="s">
        <v>811</v>
      </c>
      <c r="J15" s="79"/>
      <c r="K15" s="79"/>
      <c r="L15" s="79"/>
      <c r="M15" s="79">
        <v>10000</v>
      </c>
      <c r="N15" s="79"/>
      <c r="O15" s="79"/>
      <c r="P15" s="79"/>
      <c r="Q15" s="79"/>
      <c r="R15" s="79">
        <f>SUM(J15:Q15)</f>
        <v>10000</v>
      </c>
    </row>
    <row r="16" spans="2:18" ht="54">
      <c r="B16" s="58"/>
      <c r="C16" s="59"/>
      <c r="D16" s="53"/>
      <c r="E16" s="19"/>
      <c r="F16" s="51">
        <v>3</v>
      </c>
      <c r="G16" s="14" t="s">
        <v>649</v>
      </c>
      <c r="H16" s="80" t="s">
        <v>648</v>
      </c>
      <c r="I16" s="16" t="s">
        <v>109</v>
      </c>
      <c r="J16" s="23"/>
      <c r="K16" s="23"/>
      <c r="L16" s="23"/>
      <c r="M16" s="23">
        <v>10000</v>
      </c>
      <c r="N16" s="23"/>
      <c r="O16" s="23"/>
      <c r="P16" s="23"/>
      <c r="Q16" s="23"/>
      <c r="R16" s="79">
        <f>SUM(J16:Q16)</f>
        <v>10000</v>
      </c>
    </row>
    <row r="17" spans="2:18" ht="54">
      <c r="B17" s="24"/>
      <c r="D17" s="21"/>
      <c r="E17" s="26"/>
      <c r="F17" s="51">
        <v>4</v>
      </c>
      <c r="G17" s="14" t="s">
        <v>650</v>
      </c>
      <c r="H17" s="80" t="s">
        <v>648</v>
      </c>
      <c r="I17" s="81" t="s">
        <v>812</v>
      </c>
      <c r="J17" s="23"/>
      <c r="K17" s="23"/>
      <c r="L17" s="23"/>
      <c r="M17" s="23">
        <v>10000</v>
      </c>
      <c r="N17" s="23"/>
      <c r="O17" s="23"/>
      <c r="P17" s="23"/>
      <c r="Q17" s="23"/>
      <c r="R17" s="79">
        <f t="shared" ref="R17:R59" si="7">SUM(J17:Q17)</f>
        <v>10000</v>
      </c>
    </row>
    <row r="18" spans="2:18" ht="54">
      <c r="B18" s="24"/>
      <c r="D18" s="21"/>
      <c r="E18" s="26"/>
      <c r="F18" s="51">
        <v>5</v>
      </c>
      <c r="G18" s="14" t="s">
        <v>651</v>
      </c>
      <c r="H18" s="80" t="s">
        <v>648</v>
      </c>
      <c r="I18" s="211" t="s">
        <v>811</v>
      </c>
      <c r="J18" s="23"/>
      <c r="K18" s="23"/>
      <c r="L18" s="23">
        <v>10000</v>
      </c>
      <c r="M18" s="23">
        <v>10000</v>
      </c>
      <c r="N18" s="23"/>
      <c r="O18" s="23"/>
      <c r="P18" s="23"/>
      <c r="Q18" s="23"/>
      <c r="R18" s="79">
        <f t="shared" si="7"/>
        <v>20000</v>
      </c>
    </row>
    <row r="19" spans="2:18" ht="54">
      <c r="B19" s="24"/>
      <c r="D19" s="21"/>
      <c r="E19" s="26"/>
      <c r="F19" s="51">
        <v>6</v>
      </c>
      <c r="G19" s="14" t="s">
        <v>652</v>
      </c>
      <c r="H19" s="80" t="s">
        <v>648</v>
      </c>
      <c r="I19" s="81" t="s">
        <v>813</v>
      </c>
      <c r="J19" s="23"/>
      <c r="K19" s="23"/>
      <c r="L19" s="23"/>
      <c r="M19" s="23">
        <v>25000</v>
      </c>
      <c r="N19" s="23"/>
      <c r="O19" s="23"/>
      <c r="P19" s="23"/>
      <c r="Q19" s="23"/>
      <c r="R19" s="79">
        <f t="shared" si="7"/>
        <v>25000</v>
      </c>
    </row>
    <row r="20" spans="2:18" ht="90">
      <c r="B20" s="24"/>
      <c r="D20" s="21"/>
      <c r="E20" s="26"/>
      <c r="F20" s="51">
        <v>7</v>
      </c>
      <c r="G20" s="14" t="s">
        <v>653</v>
      </c>
      <c r="H20" s="80" t="s">
        <v>654</v>
      </c>
      <c r="I20" s="212" t="s">
        <v>814</v>
      </c>
      <c r="J20" s="23"/>
      <c r="K20" s="23"/>
      <c r="L20" s="23"/>
      <c r="M20" s="23">
        <v>8000</v>
      </c>
      <c r="N20" s="23"/>
      <c r="O20" s="23"/>
      <c r="P20" s="23"/>
      <c r="Q20" s="23"/>
      <c r="R20" s="79">
        <f t="shared" si="7"/>
        <v>8000</v>
      </c>
    </row>
    <row r="21" spans="2:18" ht="72">
      <c r="B21" s="24"/>
      <c r="D21" s="21"/>
      <c r="E21" s="26"/>
      <c r="F21" s="51">
        <v>8</v>
      </c>
      <c r="G21" s="14" t="s">
        <v>655</v>
      </c>
      <c r="H21" s="80" t="s">
        <v>654</v>
      </c>
      <c r="I21" s="212" t="s">
        <v>815</v>
      </c>
      <c r="J21" s="23"/>
      <c r="K21" s="23"/>
      <c r="L21" s="23"/>
      <c r="M21" s="23">
        <v>8000</v>
      </c>
      <c r="N21" s="23"/>
      <c r="O21" s="23"/>
      <c r="P21" s="23"/>
      <c r="Q21" s="23"/>
      <c r="R21" s="79">
        <f>SUM(J21:Q21)</f>
        <v>8000</v>
      </c>
    </row>
    <row r="22" spans="2:18" ht="54">
      <c r="B22" s="24"/>
      <c r="D22" s="21"/>
      <c r="E22" s="26"/>
      <c r="F22" s="51">
        <v>9</v>
      </c>
      <c r="G22" s="14" t="s">
        <v>656</v>
      </c>
      <c r="H22" s="80" t="s">
        <v>657</v>
      </c>
      <c r="I22" s="212" t="s">
        <v>811</v>
      </c>
      <c r="J22" s="23"/>
      <c r="K22" s="23"/>
      <c r="L22" s="23"/>
      <c r="M22" s="23">
        <v>15000</v>
      </c>
      <c r="N22" s="23"/>
      <c r="O22" s="23"/>
      <c r="P22" s="23"/>
      <c r="Q22" s="23"/>
      <c r="R22" s="79">
        <f t="shared" si="7"/>
        <v>15000</v>
      </c>
    </row>
    <row r="23" spans="2:18" ht="33" customHeight="1">
      <c r="B23" s="24"/>
      <c r="D23" s="21"/>
      <c r="E23" s="26"/>
      <c r="F23" s="51">
        <v>10</v>
      </c>
      <c r="G23" s="14" t="s">
        <v>658</v>
      </c>
      <c r="H23" s="80" t="s">
        <v>657</v>
      </c>
      <c r="I23" s="212" t="s">
        <v>223</v>
      </c>
      <c r="J23" s="23"/>
      <c r="K23" s="23"/>
      <c r="L23" s="23"/>
      <c r="M23" s="23">
        <v>15000</v>
      </c>
      <c r="N23" s="23"/>
      <c r="O23" s="23"/>
      <c r="P23" s="23"/>
      <c r="Q23" s="23"/>
      <c r="R23" s="79">
        <f t="shared" si="7"/>
        <v>15000</v>
      </c>
    </row>
    <row r="24" spans="2:18" ht="54">
      <c r="B24" s="24"/>
      <c r="D24" s="21"/>
      <c r="E24" s="26"/>
      <c r="F24" s="51">
        <v>11</v>
      </c>
      <c r="G24" s="14" t="s">
        <v>659</v>
      </c>
      <c r="H24" s="80" t="s">
        <v>657</v>
      </c>
      <c r="I24" s="81" t="s">
        <v>816</v>
      </c>
      <c r="J24" s="23"/>
      <c r="K24" s="23"/>
      <c r="L24" s="23"/>
      <c r="M24" s="23">
        <v>15000</v>
      </c>
      <c r="N24" s="23"/>
      <c r="O24" s="23"/>
      <c r="P24" s="23"/>
      <c r="Q24" s="23"/>
      <c r="R24" s="79">
        <f t="shared" si="7"/>
        <v>15000</v>
      </c>
    </row>
    <row r="25" spans="2:18" ht="108">
      <c r="B25" s="24"/>
      <c r="D25" s="21"/>
      <c r="E25" s="26"/>
      <c r="F25" s="51">
        <v>12</v>
      </c>
      <c r="G25" s="14" t="s">
        <v>660</v>
      </c>
      <c r="H25" s="80" t="s">
        <v>661</v>
      </c>
      <c r="I25" s="81" t="s">
        <v>817</v>
      </c>
      <c r="J25" s="23"/>
      <c r="K25" s="23"/>
      <c r="L25" s="23">
        <v>10000</v>
      </c>
      <c r="M25" s="23">
        <v>20000</v>
      </c>
      <c r="N25" s="23"/>
      <c r="O25" s="23"/>
      <c r="P25" s="23"/>
      <c r="Q25" s="23"/>
      <c r="R25" s="79">
        <f t="shared" si="7"/>
        <v>30000</v>
      </c>
    </row>
    <row r="26" spans="2:18" ht="108">
      <c r="B26" s="24"/>
      <c r="D26" s="21"/>
      <c r="E26" s="26"/>
      <c r="F26" s="51">
        <v>13</v>
      </c>
      <c r="G26" s="14" t="s">
        <v>662</v>
      </c>
      <c r="H26" s="80" t="s">
        <v>661</v>
      </c>
      <c r="I26" s="212" t="s">
        <v>811</v>
      </c>
      <c r="J26" s="23"/>
      <c r="K26" s="23"/>
      <c r="L26" s="23"/>
      <c r="M26" s="23">
        <v>10000</v>
      </c>
      <c r="N26" s="23"/>
      <c r="O26" s="23"/>
      <c r="P26" s="23"/>
      <c r="Q26" s="23"/>
      <c r="R26" s="79">
        <f t="shared" si="7"/>
        <v>10000</v>
      </c>
    </row>
    <row r="27" spans="2:18" ht="108">
      <c r="B27" s="58"/>
      <c r="C27" s="59"/>
      <c r="D27" s="53"/>
      <c r="E27" s="19"/>
      <c r="F27" s="51">
        <v>14</v>
      </c>
      <c r="G27" s="14" t="s">
        <v>663</v>
      </c>
      <c r="H27" s="80" t="s">
        <v>661</v>
      </c>
      <c r="I27" s="212" t="s">
        <v>222</v>
      </c>
      <c r="J27" s="23"/>
      <c r="K27" s="23"/>
      <c r="L27" s="23"/>
      <c r="M27" s="23">
        <v>10000</v>
      </c>
      <c r="N27" s="23"/>
      <c r="O27" s="23"/>
      <c r="P27" s="23"/>
      <c r="Q27" s="23"/>
      <c r="R27" s="79">
        <f t="shared" si="7"/>
        <v>10000</v>
      </c>
    </row>
    <row r="28" spans="2:18" ht="126">
      <c r="B28" s="24"/>
      <c r="D28" s="21"/>
      <c r="E28" s="26"/>
      <c r="F28" s="110">
        <v>15</v>
      </c>
      <c r="G28" s="19" t="s">
        <v>664</v>
      </c>
      <c r="H28" s="80" t="s">
        <v>661</v>
      </c>
      <c r="I28" s="212" t="s">
        <v>818</v>
      </c>
      <c r="J28" s="23"/>
      <c r="K28" s="23"/>
      <c r="L28" s="23">
        <v>10000</v>
      </c>
      <c r="M28" s="23">
        <v>20000</v>
      </c>
      <c r="N28" s="23"/>
      <c r="O28" s="23"/>
      <c r="P28" s="23"/>
      <c r="Q28" s="23"/>
      <c r="R28" s="79">
        <f t="shared" si="7"/>
        <v>30000</v>
      </c>
    </row>
    <row r="29" spans="2:18" ht="126">
      <c r="B29" s="24"/>
      <c r="D29" s="21"/>
      <c r="E29" s="26"/>
      <c r="F29" s="51">
        <v>16</v>
      </c>
      <c r="G29" s="14" t="s">
        <v>808</v>
      </c>
      <c r="H29" s="80" t="s">
        <v>661</v>
      </c>
      <c r="I29" s="212" t="s">
        <v>819</v>
      </c>
      <c r="J29" s="23"/>
      <c r="K29" s="23"/>
      <c r="L29" s="23">
        <v>10000</v>
      </c>
      <c r="M29" s="23">
        <v>20000</v>
      </c>
      <c r="N29" s="23"/>
      <c r="O29" s="23"/>
      <c r="P29" s="23"/>
      <c r="Q29" s="23"/>
      <c r="R29" s="79">
        <f t="shared" si="7"/>
        <v>30000</v>
      </c>
    </row>
    <row r="30" spans="2:18" ht="144">
      <c r="B30" s="24"/>
      <c r="D30" s="21"/>
      <c r="E30" s="26"/>
      <c r="F30" s="51">
        <v>17</v>
      </c>
      <c r="G30" s="14" t="s">
        <v>665</v>
      </c>
      <c r="H30" s="80" t="s">
        <v>661</v>
      </c>
      <c r="I30" s="212" t="s">
        <v>564</v>
      </c>
      <c r="J30" s="23"/>
      <c r="K30" s="23"/>
      <c r="L30" s="23"/>
      <c r="M30" s="23">
        <v>10000</v>
      </c>
      <c r="N30" s="23"/>
      <c r="O30" s="23"/>
      <c r="P30" s="23"/>
      <c r="Q30" s="23"/>
      <c r="R30" s="79">
        <f t="shared" si="7"/>
        <v>10000</v>
      </c>
    </row>
    <row r="31" spans="2:18" ht="108">
      <c r="B31" s="24"/>
      <c r="D31" s="21"/>
      <c r="E31" s="26"/>
      <c r="F31" s="51">
        <v>18</v>
      </c>
      <c r="G31" s="14" t="s">
        <v>666</v>
      </c>
      <c r="H31" s="80" t="s">
        <v>667</v>
      </c>
      <c r="I31" s="212" t="s">
        <v>820</v>
      </c>
      <c r="J31" s="23"/>
      <c r="K31" s="23"/>
      <c r="L31" s="23"/>
      <c r="M31" s="23">
        <v>5000</v>
      </c>
      <c r="N31" s="23"/>
      <c r="O31" s="23"/>
      <c r="P31" s="23"/>
      <c r="Q31" s="23"/>
      <c r="R31" s="79">
        <f t="shared" si="7"/>
        <v>5000</v>
      </c>
    </row>
    <row r="32" spans="2:18" ht="108">
      <c r="B32" s="24"/>
      <c r="D32" s="21"/>
      <c r="E32" s="26"/>
      <c r="F32" s="51">
        <v>19</v>
      </c>
      <c r="G32" s="14" t="s">
        <v>668</v>
      </c>
      <c r="H32" s="80" t="s">
        <v>667</v>
      </c>
      <c r="I32" s="212" t="s">
        <v>821</v>
      </c>
      <c r="J32" s="23"/>
      <c r="K32" s="23"/>
      <c r="L32" s="23"/>
      <c r="M32" s="23">
        <v>7000</v>
      </c>
      <c r="N32" s="23"/>
      <c r="O32" s="23"/>
      <c r="P32" s="23"/>
      <c r="Q32" s="23"/>
      <c r="R32" s="79">
        <f t="shared" si="7"/>
        <v>7000</v>
      </c>
    </row>
    <row r="33" spans="2:18" ht="108">
      <c r="B33" s="24"/>
      <c r="D33" s="21"/>
      <c r="E33" s="26"/>
      <c r="F33" s="51">
        <v>20</v>
      </c>
      <c r="G33" s="14" t="s">
        <v>669</v>
      </c>
      <c r="H33" s="80" t="s">
        <v>667</v>
      </c>
      <c r="I33" s="81" t="s">
        <v>822</v>
      </c>
      <c r="J33" s="23"/>
      <c r="K33" s="23"/>
      <c r="L33" s="23"/>
      <c r="M33" s="23">
        <v>5000</v>
      </c>
      <c r="N33" s="23"/>
      <c r="O33" s="23"/>
      <c r="P33" s="23"/>
      <c r="Q33" s="23"/>
      <c r="R33" s="79">
        <f t="shared" si="7"/>
        <v>5000</v>
      </c>
    </row>
    <row r="34" spans="2:18" ht="108">
      <c r="B34" s="24"/>
      <c r="D34" s="21"/>
      <c r="E34" s="26"/>
      <c r="F34" s="51">
        <v>21</v>
      </c>
      <c r="G34" s="14" t="s">
        <v>670</v>
      </c>
      <c r="H34" s="80" t="s">
        <v>667</v>
      </c>
      <c r="I34" s="212" t="s">
        <v>823</v>
      </c>
      <c r="J34" s="23"/>
      <c r="K34" s="23"/>
      <c r="L34" s="23"/>
      <c r="M34" s="23">
        <v>5000</v>
      </c>
      <c r="N34" s="23"/>
      <c r="O34" s="23"/>
      <c r="P34" s="23"/>
      <c r="Q34" s="23"/>
      <c r="R34" s="79">
        <f t="shared" si="7"/>
        <v>5000</v>
      </c>
    </row>
    <row r="35" spans="2:18" ht="90">
      <c r="B35" s="58"/>
      <c r="C35" s="59"/>
      <c r="D35" s="53"/>
      <c r="E35" s="19"/>
      <c r="F35" s="51">
        <v>22</v>
      </c>
      <c r="G35" s="14" t="s">
        <v>671</v>
      </c>
      <c r="H35" s="80" t="s">
        <v>672</v>
      </c>
      <c r="I35" s="81" t="s">
        <v>824</v>
      </c>
      <c r="J35" s="23"/>
      <c r="K35" s="23"/>
      <c r="L35" s="23"/>
      <c r="M35" s="23">
        <v>9000</v>
      </c>
      <c r="N35" s="23"/>
      <c r="O35" s="23"/>
      <c r="P35" s="23"/>
      <c r="Q35" s="23"/>
      <c r="R35" s="79">
        <f t="shared" si="7"/>
        <v>9000</v>
      </c>
    </row>
    <row r="36" spans="2:18" ht="90">
      <c r="B36" s="24"/>
      <c r="D36" s="21"/>
      <c r="E36" s="26"/>
      <c r="F36" s="110">
        <v>23</v>
      </c>
      <c r="G36" s="19" t="s">
        <v>673</v>
      </c>
      <c r="H36" s="80" t="s">
        <v>672</v>
      </c>
      <c r="I36" s="212" t="s">
        <v>483</v>
      </c>
      <c r="J36" s="23"/>
      <c r="K36" s="23"/>
      <c r="L36" s="23"/>
      <c r="M36" s="23">
        <v>9000</v>
      </c>
      <c r="N36" s="23"/>
      <c r="O36" s="23"/>
      <c r="P36" s="23"/>
      <c r="Q36" s="23"/>
      <c r="R36" s="79">
        <f t="shared" si="7"/>
        <v>9000</v>
      </c>
    </row>
    <row r="37" spans="2:18" ht="90">
      <c r="B37" s="24"/>
      <c r="D37" s="21"/>
      <c r="E37" s="26"/>
      <c r="F37" s="51">
        <v>24</v>
      </c>
      <c r="G37" s="14" t="s">
        <v>674</v>
      </c>
      <c r="H37" s="80" t="s">
        <v>672</v>
      </c>
      <c r="I37" s="81" t="s">
        <v>675</v>
      </c>
      <c r="J37" s="23"/>
      <c r="K37" s="23"/>
      <c r="L37" s="23"/>
      <c r="M37" s="23">
        <v>9000</v>
      </c>
      <c r="N37" s="23"/>
      <c r="O37" s="23"/>
      <c r="P37" s="23"/>
      <c r="Q37" s="23"/>
      <c r="R37" s="79">
        <f t="shared" si="7"/>
        <v>9000</v>
      </c>
    </row>
    <row r="38" spans="2:18" ht="90">
      <c r="B38" s="24"/>
      <c r="D38" s="21"/>
      <c r="E38" s="26"/>
      <c r="F38" s="51">
        <v>25</v>
      </c>
      <c r="G38" s="14" t="s">
        <v>676</v>
      </c>
      <c r="H38" s="80" t="s">
        <v>672</v>
      </c>
      <c r="I38" s="212" t="s">
        <v>222</v>
      </c>
      <c r="J38" s="23"/>
      <c r="K38" s="23"/>
      <c r="L38" s="23"/>
      <c r="M38" s="23">
        <v>9000</v>
      </c>
      <c r="N38" s="23"/>
      <c r="O38" s="23"/>
      <c r="P38" s="23"/>
      <c r="Q38" s="23"/>
      <c r="R38" s="79">
        <f t="shared" si="7"/>
        <v>9000</v>
      </c>
    </row>
    <row r="39" spans="2:18" ht="47.25" customHeight="1">
      <c r="B39" s="24"/>
      <c r="D39" s="21"/>
      <c r="E39" s="26"/>
      <c r="F39" s="51">
        <v>26</v>
      </c>
      <c r="G39" s="14" t="s">
        <v>677</v>
      </c>
      <c r="H39" s="80" t="s">
        <v>678</v>
      </c>
      <c r="I39" s="81" t="s">
        <v>825</v>
      </c>
      <c r="J39" s="23"/>
      <c r="K39" s="23"/>
      <c r="L39" s="23"/>
      <c r="M39" s="23">
        <v>7500</v>
      </c>
      <c r="N39" s="23"/>
      <c r="O39" s="23"/>
      <c r="P39" s="23"/>
      <c r="Q39" s="23"/>
      <c r="R39" s="79">
        <f t="shared" si="7"/>
        <v>7500</v>
      </c>
    </row>
    <row r="40" spans="2:18" ht="48.75" customHeight="1">
      <c r="B40" s="24"/>
      <c r="D40" s="21"/>
      <c r="E40" s="26"/>
      <c r="F40" s="51">
        <v>27</v>
      </c>
      <c r="G40" s="14" t="s">
        <v>679</v>
      </c>
      <c r="H40" s="80" t="s">
        <v>678</v>
      </c>
      <c r="I40" s="81" t="s">
        <v>826</v>
      </c>
      <c r="J40" s="23"/>
      <c r="K40" s="23"/>
      <c r="L40" s="23"/>
      <c r="M40" s="23">
        <v>7500</v>
      </c>
      <c r="N40" s="23"/>
      <c r="O40" s="23"/>
      <c r="P40" s="23"/>
      <c r="Q40" s="23"/>
      <c r="R40" s="79">
        <f t="shared" si="7"/>
        <v>7500</v>
      </c>
    </row>
    <row r="41" spans="2:18" ht="108">
      <c r="B41" s="24"/>
      <c r="D41" s="21"/>
      <c r="E41" s="26"/>
      <c r="F41" s="51">
        <v>28</v>
      </c>
      <c r="G41" s="14" t="s">
        <v>680</v>
      </c>
      <c r="H41" s="80" t="s">
        <v>678</v>
      </c>
      <c r="I41" s="212" t="s">
        <v>419</v>
      </c>
      <c r="J41" s="23"/>
      <c r="K41" s="23"/>
      <c r="L41" s="23"/>
      <c r="M41" s="23">
        <v>6000</v>
      </c>
      <c r="N41" s="23"/>
      <c r="O41" s="23"/>
      <c r="P41" s="23"/>
      <c r="Q41" s="23"/>
      <c r="R41" s="79">
        <f t="shared" si="7"/>
        <v>6000</v>
      </c>
    </row>
    <row r="42" spans="2:18" ht="50.25" customHeight="1">
      <c r="B42" s="24"/>
      <c r="D42" s="21"/>
      <c r="E42" s="26"/>
      <c r="F42" s="51">
        <v>29</v>
      </c>
      <c r="G42" s="14" t="s">
        <v>681</v>
      </c>
      <c r="H42" s="80" t="s">
        <v>682</v>
      </c>
      <c r="I42" s="81" t="s">
        <v>825</v>
      </c>
      <c r="J42" s="23"/>
      <c r="K42" s="23"/>
      <c r="L42" s="23"/>
      <c r="M42" s="23">
        <v>3500</v>
      </c>
      <c r="N42" s="23"/>
      <c r="O42" s="23"/>
      <c r="P42" s="23"/>
      <c r="Q42" s="23"/>
      <c r="R42" s="79">
        <f t="shared" si="7"/>
        <v>3500</v>
      </c>
    </row>
    <row r="43" spans="2:18" ht="90">
      <c r="B43" s="24"/>
      <c r="D43" s="21"/>
      <c r="E43" s="26"/>
      <c r="F43" s="51">
        <v>30</v>
      </c>
      <c r="G43" s="14" t="s">
        <v>683</v>
      </c>
      <c r="H43" s="80" t="s">
        <v>682</v>
      </c>
      <c r="I43" s="81" t="s">
        <v>827</v>
      </c>
      <c r="J43" s="23"/>
      <c r="K43" s="23"/>
      <c r="L43" s="23"/>
      <c r="M43" s="23">
        <v>7500</v>
      </c>
      <c r="N43" s="23"/>
      <c r="O43" s="23"/>
      <c r="P43" s="23"/>
      <c r="Q43" s="23"/>
      <c r="R43" s="79">
        <f t="shared" si="7"/>
        <v>7500</v>
      </c>
    </row>
    <row r="44" spans="2:18" ht="90">
      <c r="B44" s="58"/>
      <c r="C44" s="59"/>
      <c r="D44" s="53"/>
      <c r="E44" s="19"/>
      <c r="F44" s="51">
        <v>31</v>
      </c>
      <c r="G44" s="14" t="s">
        <v>684</v>
      </c>
      <c r="H44" s="80" t="s">
        <v>682</v>
      </c>
      <c r="I44" s="212" t="s">
        <v>828</v>
      </c>
      <c r="J44" s="23"/>
      <c r="K44" s="23"/>
      <c r="L44" s="23"/>
      <c r="M44" s="23">
        <v>5000</v>
      </c>
      <c r="N44" s="23"/>
      <c r="O44" s="23"/>
      <c r="P44" s="23"/>
      <c r="Q44" s="23"/>
      <c r="R44" s="79">
        <f t="shared" si="7"/>
        <v>5000</v>
      </c>
    </row>
    <row r="45" spans="2:18" ht="90">
      <c r="B45" s="24"/>
      <c r="D45" s="21"/>
      <c r="E45" s="26"/>
      <c r="F45" s="110">
        <v>32</v>
      </c>
      <c r="G45" s="19" t="s">
        <v>685</v>
      </c>
      <c r="H45" s="80" t="s">
        <v>682</v>
      </c>
      <c r="I45" s="212" t="s">
        <v>829</v>
      </c>
      <c r="J45" s="23"/>
      <c r="K45" s="23"/>
      <c r="L45" s="23"/>
      <c r="M45" s="23">
        <v>5000</v>
      </c>
      <c r="N45" s="23"/>
      <c r="O45" s="23"/>
      <c r="P45" s="23"/>
      <c r="Q45" s="23"/>
      <c r="R45" s="79">
        <f t="shared" si="7"/>
        <v>5000</v>
      </c>
    </row>
    <row r="46" spans="2:18" ht="72">
      <c r="B46" s="24"/>
      <c r="D46" s="21"/>
      <c r="E46" s="26"/>
      <c r="F46" s="51">
        <v>33</v>
      </c>
      <c r="G46" s="14" t="s">
        <v>686</v>
      </c>
      <c r="H46" s="80" t="s">
        <v>687</v>
      </c>
      <c r="I46" s="81" t="s">
        <v>830</v>
      </c>
      <c r="J46" s="23"/>
      <c r="K46" s="23"/>
      <c r="L46" s="23">
        <v>5000</v>
      </c>
      <c r="M46" s="23">
        <v>20000</v>
      </c>
      <c r="N46" s="23"/>
      <c r="O46" s="23"/>
      <c r="P46" s="23"/>
      <c r="Q46" s="23"/>
      <c r="R46" s="79">
        <f t="shared" si="7"/>
        <v>25000</v>
      </c>
    </row>
    <row r="47" spans="2:18" ht="126">
      <c r="B47" s="24"/>
      <c r="D47" s="21"/>
      <c r="E47" s="26"/>
      <c r="F47" s="51">
        <v>34</v>
      </c>
      <c r="G47" s="14" t="s">
        <v>688</v>
      </c>
      <c r="H47" s="80" t="s">
        <v>687</v>
      </c>
      <c r="I47" s="81" t="s">
        <v>831</v>
      </c>
      <c r="J47" s="23"/>
      <c r="K47" s="23"/>
      <c r="L47" s="23"/>
      <c r="M47" s="23">
        <v>5000</v>
      </c>
      <c r="N47" s="23"/>
      <c r="O47" s="23"/>
      <c r="P47" s="23"/>
      <c r="Q47" s="23"/>
      <c r="R47" s="79">
        <f t="shared" si="7"/>
        <v>5000</v>
      </c>
    </row>
    <row r="48" spans="2:18" ht="35.25" customHeight="1">
      <c r="B48" s="24"/>
      <c r="D48" s="21"/>
      <c r="E48" s="26"/>
      <c r="F48" s="51">
        <v>35</v>
      </c>
      <c r="G48" s="14" t="s">
        <v>689</v>
      </c>
      <c r="H48" s="80" t="s">
        <v>687</v>
      </c>
      <c r="I48" s="81" t="s">
        <v>832</v>
      </c>
      <c r="J48" s="23"/>
      <c r="K48" s="23"/>
      <c r="L48" s="23"/>
      <c r="M48" s="23">
        <v>15000</v>
      </c>
      <c r="N48" s="23"/>
      <c r="O48" s="23"/>
      <c r="P48" s="23"/>
      <c r="Q48" s="23"/>
      <c r="R48" s="79">
        <f t="shared" si="7"/>
        <v>15000</v>
      </c>
    </row>
    <row r="49" spans="2:18" ht="72">
      <c r="B49" s="24"/>
      <c r="D49" s="21"/>
      <c r="E49" s="26"/>
      <c r="F49" s="51">
        <v>36</v>
      </c>
      <c r="G49" s="14" t="s">
        <v>690</v>
      </c>
      <c r="H49" s="80" t="s">
        <v>691</v>
      </c>
      <c r="I49" s="212" t="s">
        <v>325</v>
      </c>
      <c r="J49" s="23"/>
      <c r="K49" s="23"/>
      <c r="L49" s="23">
        <v>7200</v>
      </c>
      <c r="M49" s="23">
        <v>12800</v>
      </c>
      <c r="N49" s="23"/>
      <c r="O49" s="23"/>
      <c r="P49" s="23"/>
      <c r="Q49" s="23"/>
      <c r="R49" s="79">
        <f t="shared" si="7"/>
        <v>20000</v>
      </c>
    </row>
    <row r="50" spans="2:18" ht="72">
      <c r="B50" s="24"/>
      <c r="D50" s="21"/>
      <c r="E50" s="26"/>
      <c r="F50" s="51">
        <v>37</v>
      </c>
      <c r="G50" s="14" t="s">
        <v>692</v>
      </c>
      <c r="H50" s="80" t="s">
        <v>691</v>
      </c>
      <c r="I50" s="81" t="s">
        <v>833</v>
      </c>
      <c r="J50" s="23"/>
      <c r="K50" s="23"/>
      <c r="L50" s="23">
        <v>7200</v>
      </c>
      <c r="M50" s="23">
        <v>12800</v>
      </c>
      <c r="N50" s="23"/>
      <c r="O50" s="23"/>
      <c r="P50" s="23"/>
      <c r="Q50" s="23"/>
      <c r="R50" s="79">
        <f t="shared" si="7"/>
        <v>20000</v>
      </c>
    </row>
    <row r="51" spans="2:18" ht="72">
      <c r="B51" s="24"/>
      <c r="D51" s="21"/>
      <c r="E51" s="26"/>
      <c r="F51" s="51">
        <v>38</v>
      </c>
      <c r="G51" s="14" t="s">
        <v>693</v>
      </c>
      <c r="H51" s="80" t="s">
        <v>694</v>
      </c>
      <c r="I51" s="123" t="s">
        <v>834</v>
      </c>
      <c r="J51" s="23"/>
      <c r="K51" s="23"/>
      <c r="L51" s="23">
        <v>3600</v>
      </c>
      <c r="M51" s="23">
        <v>8400</v>
      </c>
      <c r="N51" s="23"/>
      <c r="O51" s="23"/>
      <c r="P51" s="23"/>
      <c r="Q51" s="23"/>
      <c r="R51" s="79">
        <f t="shared" si="7"/>
        <v>12000</v>
      </c>
    </row>
    <row r="52" spans="2:18" ht="72">
      <c r="B52" s="24"/>
      <c r="D52" s="21"/>
      <c r="E52" s="26"/>
      <c r="F52" s="51">
        <v>39</v>
      </c>
      <c r="G52" s="14" t="s">
        <v>695</v>
      </c>
      <c r="H52" s="80" t="s">
        <v>696</v>
      </c>
      <c r="I52" s="123" t="s">
        <v>251</v>
      </c>
      <c r="J52" s="23"/>
      <c r="K52" s="23"/>
      <c r="L52" s="23"/>
      <c r="M52" s="23">
        <v>6000</v>
      </c>
      <c r="N52" s="23"/>
      <c r="O52" s="23"/>
      <c r="P52" s="23"/>
      <c r="Q52" s="23"/>
      <c r="R52" s="79">
        <f t="shared" si="7"/>
        <v>6000</v>
      </c>
    </row>
    <row r="53" spans="2:18" ht="90">
      <c r="B53" s="24"/>
      <c r="D53" s="21"/>
      <c r="E53" s="26"/>
      <c r="F53" s="51">
        <v>40</v>
      </c>
      <c r="G53" s="14" t="s">
        <v>697</v>
      </c>
      <c r="H53" s="80" t="s">
        <v>696</v>
      </c>
      <c r="I53" s="81" t="s">
        <v>835</v>
      </c>
      <c r="J53" s="23"/>
      <c r="K53" s="23"/>
      <c r="L53" s="23"/>
      <c r="M53" s="23">
        <v>8000</v>
      </c>
      <c r="N53" s="23"/>
      <c r="O53" s="23"/>
      <c r="P53" s="23"/>
      <c r="Q53" s="23"/>
      <c r="R53" s="79">
        <f t="shared" si="7"/>
        <v>8000</v>
      </c>
    </row>
    <row r="54" spans="2:18" ht="54">
      <c r="B54" s="24"/>
      <c r="D54" s="21"/>
      <c r="E54" s="26"/>
      <c r="F54" s="51">
        <v>41</v>
      </c>
      <c r="G54" s="14" t="s">
        <v>698</v>
      </c>
      <c r="H54" s="80" t="s">
        <v>696</v>
      </c>
      <c r="I54" s="123" t="s">
        <v>836</v>
      </c>
      <c r="J54" s="23"/>
      <c r="K54" s="23"/>
      <c r="L54" s="23"/>
      <c r="M54" s="23">
        <v>8000</v>
      </c>
      <c r="N54" s="23"/>
      <c r="O54" s="23"/>
      <c r="P54" s="23"/>
      <c r="Q54" s="23"/>
      <c r="R54" s="79">
        <f t="shared" si="7"/>
        <v>8000</v>
      </c>
    </row>
    <row r="55" spans="2:18" ht="72">
      <c r="B55" s="58"/>
      <c r="C55" s="59"/>
      <c r="D55" s="53"/>
      <c r="E55" s="19"/>
      <c r="F55" s="51">
        <v>42</v>
      </c>
      <c r="G55" s="14" t="s">
        <v>699</v>
      </c>
      <c r="H55" s="80" t="s">
        <v>696</v>
      </c>
      <c r="I55" s="123" t="s">
        <v>838</v>
      </c>
      <c r="J55" s="23"/>
      <c r="K55" s="23"/>
      <c r="L55" s="23"/>
      <c r="M55" s="23">
        <v>10000</v>
      </c>
      <c r="N55" s="23"/>
      <c r="O55" s="23"/>
      <c r="P55" s="23"/>
      <c r="Q55" s="23"/>
      <c r="R55" s="79">
        <f t="shared" si="7"/>
        <v>10000</v>
      </c>
    </row>
    <row r="56" spans="2:18" ht="72">
      <c r="B56" s="24"/>
      <c r="D56" s="21"/>
      <c r="E56" s="26"/>
      <c r="F56" s="110">
        <v>43</v>
      </c>
      <c r="G56" s="19" t="s">
        <v>700</v>
      </c>
      <c r="H56" s="80" t="s">
        <v>696</v>
      </c>
      <c r="I56" s="81" t="s">
        <v>839</v>
      </c>
      <c r="J56" s="23"/>
      <c r="K56" s="23"/>
      <c r="L56" s="23"/>
      <c r="M56" s="23">
        <v>10000</v>
      </c>
      <c r="N56" s="23"/>
      <c r="O56" s="23"/>
      <c r="P56" s="23"/>
      <c r="Q56" s="23"/>
      <c r="R56" s="79">
        <f t="shared" si="7"/>
        <v>10000</v>
      </c>
    </row>
    <row r="57" spans="2:18" ht="54">
      <c r="B57" s="24"/>
      <c r="D57" s="21"/>
      <c r="E57" s="26"/>
      <c r="F57" s="51">
        <v>44</v>
      </c>
      <c r="G57" s="14" t="s">
        <v>701</v>
      </c>
      <c r="H57" s="80" t="s">
        <v>696</v>
      </c>
      <c r="I57" s="123" t="s">
        <v>840</v>
      </c>
      <c r="J57" s="23"/>
      <c r="K57" s="23"/>
      <c r="L57" s="23"/>
      <c r="M57" s="23">
        <v>10000</v>
      </c>
      <c r="N57" s="23"/>
      <c r="O57" s="23"/>
      <c r="P57" s="23"/>
      <c r="Q57" s="23"/>
      <c r="R57" s="79">
        <f t="shared" si="7"/>
        <v>10000</v>
      </c>
    </row>
    <row r="58" spans="2:18" ht="54">
      <c r="B58" s="24"/>
      <c r="D58" s="21"/>
      <c r="E58" s="26"/>
      <c r="F58" s="51">
        <v>45</v>
      </c>
      <c r="G58" s="14" t="s">
        <v>702</v>
      </c>
      <c r="H58" s="80" t="s">
        <v>696</v>
      </c>
      <c r="I58" s="81" t="s">
        <v>841</v>
      </c>
      <c r="J58" s="23"/>
      <c r="K58" s="23"/>
      <c r="L58" s="23"/>
      <c r="M58" s="23">
        <v>6000</v>
      </c>
      <c r="N58" s="23"/>
      <c r="O58" s="23"/>
      <c r="P58" s="23"/>
      <c r="Q58" s="23"/>
      <c r="R58" s="79">
        <f t="shared" si="7"/>
        <v>6000</v>
      </c>
    </row>
    <row r="59" spans="2:18" ht="54">
      <c r="B59" s="24"/>
      <c r="D59" s="21"/>
      <c r="E59" s="26"/>
      <c r="F59" s="51">
        <v>46</v>
      </c>
      <c r="G59" s="14" t="s">
        <v>703</v>
      </c>
      <c r="H59" s="80" t="s">
        <v>696</v>
      </c>
      <c r="I59" s="81" t="s">
        <v>842</v>
      </c>
      <c r="J59" s="23"/>
      <c r="K59" s="23"/>
      <c r="L59" s="23"/>
      <c r="M59" s="23">
        <v>8000</v>
      </c>
      <c r="N59" s="23"/>
      <c r="O59" s="23"/>
      <c r="P59" s="23"/>
      <c r="Q59" s="23"/>
      <c r="R59" s="79">
        <f t="shared" si="7"/>
        <v>8000</v>
      </c>
    </row>
    <row r="60" spans="2:18" ht="90">
      <c r="B60" s="58"/>
      <c r="C60" s="59"/>
      <c r="D60" s="53"/>
      <c r="E60" s="19"/>
      <c r="F60" s="51">
        <v>47</v>
      </c>
      <c r="G60" s="14" t="s">
        <v>754</v>
      </c>
      <c r="H60" s="80" t="s">
        <v>672</v>
      </c>
      <c r="I60" s="123" t="s">
        <v>823</v>
      </c>
      <c r="J60" s="23"/>
      <c r="K60" s="23"/>
      <c r="L60" s="23"/>
      <c r="M60" s="23">
        <v>9000</v>
      </c>
      <c r="N60" s="23"/>
      <c r="O60" s="23"/>
      <c r="P60" s="23"/>
      <c r="Q60" s="23"/>
      <c r="R60" s="79">
        <f>SUM(J60:Q60)</f>
        <v>9000</v>
      </c>
    </row>
    <row r="61" spans="2:18" ht="21" customHeight="1">
      <c r="B61" s="107"/>
      <c r="C61" s="102"/>
      <c r="D61" s="102"/>
      <c r="E61" s="65" t="s">
        <v>15</v>
      </c>
      <c r="F61" s="27"/>
      <c r="G61" s="27"/>
      <c r="H61" s="13"/>
      <c r="I61" s="47"/>
      <c r="J61" s="73">
        <f>SUM(J62:J87)</f>
        <v>0</v>
      </c>
      <c r="K61" s="73">
        <f t="shared" ref="K61:R61" si="8">SUM(K62:K87)</f>
        <v>0</v>
      </c>
      <c r="L61" s="73">
        <f t="shared" si="8"/>
        <v>187000</v>
      </c>
      <c r="M61" s="73">
        <f t="shared" si="8"/>
        <v>387181</v>
      </c>
      <c r="N61" s="73">
        <f t="shared" si="8"/>
        <v>0</v>
      </c>
      <c r="O61" s="73">
        <f t="shared" si="8"/>
        <v>0</v>
      </c>
      <c r="P61" s="73">
        <f t="shared" si="8"/>
        <v>0</v>
      </c>
      <c r="Q61" s="73">
        <f t="shared" si="8"/>
        <v>0</v>
      </c>
      <c r="R61" s="73">
        <f t="shared" si="8"/>
        <v>574181</v>
      </c>
    </row>
    <row r="62" spans="2:18" ht="72">
      <c r="B62" s="32"/>
      <c r="C62" s="33"/>
      <c r="D62" s="33"/>
      <c r="E62" s="34"/>
      <c r="F62" s="25">
        <v>48</v>
      </c>
      <c r="G62" s="14" t="s">
        <v>704</v>
      </c>
      <c r="H62" s="80" t="s">
        <v>657</v>
      </c>
      <c r="I62" s="123" t="s">
        <v>811</v>
      </c>
      <c r="J62" s="15"/>
      <c r="K62" s="15"/>
      <c r="L62" s="15"/>
      <c r="M62" s="79">
        <v>14000</v>
      </c>
      <c r="N62" s="15"/>
      <c r="O62" s="15"/>
      <c r="P62" s="15"/>
      <c r="Q62" s="15"/>
      <c r="R62" s="71">
        <f>SUM(J62:Q62)</f>
        <v>14000</v>
      </c>
    </row>
    <row r="63" spans="2:18" ht="50.25" customHeight="1">
      <c r="B63" s="48"/>
      <c r="C63" s="49"/>
      <c r="D63" s="49"/>
      <c r="E63" s="50"/>
      <c r="F63" s="25">
        <v>49</v>
      </c>
      <c r="G63" s="14" t="s">
        <v>705</v>
      </c>
      <c r="H63" s="80" t="s">
        <v>661</v>
      </c>
      <c r="I63" s="123" t="s">
        <v>325</v>
      </c>
      <c r="J63" s="15"/>
      <c r="K63" s="15"/>
      <c r="L63" s="15"/>
      <c r="M63" s="79">
        <v>15000</v>
      </c>
      <c r="N63" s="15"/>
      <c r="O63" s="15"/>
      <c r="P63" s="15"/>
      <c r="Q63" s="15"/>
      <c r="R63" s="71">
        <f t="shared" ref="R63:R78" si="9">SUM(J63:Q63)</f>
        <v>15000</v>
      </c>
    </row>
    <row r="64" spans="2:18" ht="31.5" customHeight="1">
      <c r="B64" s="48"/>
      <c r="C64" s="49"/>
      <c r="D64" s="49"/>
      <c r="E64" s="50"/>
      <c r="F64" s="25">
        <v>50</v>
      </c>
      <c r="G64" s="14" t="s">
        <v>706</v>
      </c>
      <c r="H64" s="80" t="s">
        <v>661</v>
      </c>
      <c r="I64" s="123" t="s">
        <v>843</v>
      </c>
      <c r="J64" s="15"/>
      <c r="K64" s="15"/>
      <c r="L64" s="15"/>
      <c r="M64" s="79">
        <v>30000</v>
      </c>
      <c r="N64" s="15"/>
      <c r="O64" s="15"/>
      <c r="P64" s="15"/>
      <c r="Q64" s="15"/>
      <c r="R64" s="71">
        <f t="shared" si="9"/>
        <v>30000</v>
      </c>
    </row>
    <row r="65" spans="2:18" ht="48.75" customHeight="1">
      <c r="B65" s="48"/>
      <c r="C65" s="49"/>
      <c r="D65" s="49"/>
      <c r="E65" s="50"/>
      <c r="F65" s="25">
        <v>51</v>
      </c>
      <c r="G65" s="14" t="s">
        <v>707</v>
      </c>
      <c r="H65" s="80" t="s">
        <v>661</v>
      </c>
      <c r="I65" s="123" t="s">
        <v>844</v>
      </c>
      <c r="J65" s="15"/>
      <c r="K65" s="15"/>
      <c r="L65" s="15"/>
      <c r="M65" s="79">
        <v>10000</v>
      </c>
      <c r="N65" s="15"/>
      <c r="O65" s="15"/>
      <c r="P65" s="15"/>
      <c r="Q65" s="15"/>
      <c r="R65" s="71">
        <f t="shared" si="9"/>
        <v>10000</v>
      </c>
    </row>
    <row r="66" spans="2:18" ht="108">
      <c r="B66" s="48"/>
      <c r="C66" s="49"/>
      <c r="D66" s="49"/>
      <c r="E66" s="50"/>
      <c r="F66" s="25">
        <v>52</v>
      </c>
      <c r="G66" s="14" t="s">
        <v>708</v>
      </c>
      <c r="H66" s="80" t="s">
        <v>667</v>
      </c>
      <c r="I66" s="137" t="s">
        <v>822</v>
      </c>
      <c r="J66" s="15"/>
      <c r="K66" s="15"/>
      <c r="L66" s="15"/>
      <c r="M66" s="79">
        <v>5000</v>
      </c>
      <c r="N66" s="15"/>
      <c r="O66" s="15"/>
      <c r="P66" s="15"/>
      <c r="Q66" s="15"/>
      <c r="R66" s="71">
        <f t="shared" si="9"/>
        <v>5000</v>
      </c>
    </row>
    <row r="67" spans="2:18" ht="108">
      <c r="B67" s="17"/>
      <c r="C67" s="18"/>
      <c r="D67" s="18"/>
      <c r="E67" s="66"/>
      <c r="F67" s="25">
        <v>53</v>
      </c>
      <c r="G67" s="14" t="s">
        <v>709</v>
      </c>
      <c r="H67" s="80" t="s">
        <v>667</v>
      </c>
      <c r="I67" s="123" t="s">
        <v>820</v>
      </c>
      <c r="J67" s="15"/>
      <c r="K67" s="15"/>
      <c r="L67" s="15"/>
      <c r="M67" s="79">
        <v>5000</v>
      </c>
      <c r="N67" s="15"/>
      <c r="O67" s="15"/>
      <c r="P67" s="15"/>
      <c r="Q67" s="15"/>
      <c r="R67" s="71">
        <f t="shared" si="9"/>
        <v>5000</v>
      </c>
    </row>
    <row r="68" spans="2:18" ht="126">
      <c r="B68" s="48"/>
      <c r="C68" s="49"/>
      <c r="D68" s="49"/>
      <c r="E68" s="50"/>
      <c r="F68" s="126">
        <v>54</v>
      </c>
      <c r="G68" s="19" t="s">
        <v>710</v>
      </c>
      <c r="H68" s="80" t="s">
        <v>672</v>
      </c>
      <c r="I68" s="123" t="s">
        <v>566</v>
      </c>
      <c r="J68" s="23"/>
      <c r="K68" s="23"/>
      <c r="L68" s="23"/>
      <c r="M68" s="23">
        <v>7000</v>
      </c>
      <c r="N68" s="15"/>
      <c r="O68" s="15"/>
      <c r="P68" s="15"/>
      <c r="Q68" s="15"/>
      <c r="R68" s="71">
        <f t="shared" si="9"/>
        <v>7000</v>
      </c>
    </row>
    <row r="69" spans="2:18" ht="90">
      <c r="B69" s="48"/>
      <c r="C69" s="49"/>
      <c r="D69" s="49"/>
      <c r="E69" s="50"/>
      <c r="F69" s="25">
        <v>55</v>
      </c>
      <c r="G69" s="14" t="s">
        <v>711</v>
      </c>
      <c r="H69" s="80" t="s">
        <v>672</v>
      </c>
      <c r="I69" s="123" t="s">
        <v>845</v>
      </c>
      <c r="J69" s="15"/>
      <c r="K69" s="15"/>
      <c r="L69" s="15"/>
      <c r="M69" s="79">
        <v>9000</v>
      </c>
      <c r="N69" s="15"/>
      <c r="O69" s="15"/>
      <c r="P69" s="15"/>
      <c r="Q69" s="15"/>
      <c r="R69" s="71">
        <f t="shared" si="9"/>
        <v>9000</v>
      </c>
    </row>
    <row r="70" spans="2:18" ht="49.5" customHeight="1">
      <c r="B70" s="48"/>
      <c r="C70" s="49"/>
      <c r="D70" s="49"/>
      <c r="E70" s="50"/>
      <c r="F70" s="25">
        <v>56</v>
      </c>
      <c r="G70" s="14" t="s">
        <v>712</v>
      </c>
      <c r="H70" s="80" t="s">
        <v>713</v>
      </c>
      <c r="I70" s="123" t="s">
        <v>823</v>
      </c>
      <c r="J70" s="15"/>
      <c r="K70" s="15"/>
      <c r="L70" s="15"/>
      <c r="M70" s="79">
        <v>7690</v>
      </c>
      <c r="N70" s="15"/>
      <c r="O70" s="15"/>
      <c r="P70" s="15"/>
      <c r="Q70" s="15"/>
      <c r="R70" s="71">
        <f t="shared" si="9"/>
        <v>7690</v>
      </c>
    </row>
    <row r="71" spans="2:18" ht="90">
      <c r="B71" s="48"/>
      <c r="C71" s="49"/>
      <c r="D71" s="49"/>
      <c r="E71" s="50"/>
      <c r="F71" s="25">
        <v>57</v>
      </c>
      <c r="G71" s="14" t="s">
        <v>714</v>
      </c>
      <c r="H71" s="80" t="s">
        <v>682</v>
      </c>
      <c r="I71" s="123" t="s">
        <v>293</v>
      </c>
      <c r="J71" s="15"/>
      <c r="K71" s="15"/>
      <c r="L71" s="15"/>
      <c r="M71" s="79">
        <v>4000</v>
      </c>
      <c r="N71" s="15"/>
      <c r="O71" s="15"/>
      <c r="P71" s="15"/>
      <c r="Q71" s="15"/>
      <c r="R71" s="71">
        <f t="shared" si="9"/>
        <v>4000</v>
      </c>
    </row>
    <row r="72" spans="2:18" ht="72">
      <c r="B72" s="48"/>
      <c r="C72" s="49"/>
      <c r="D72" s="49"/>
      <c r="E72" s="50"/>
      <c r="F72" s="25">
        <v>58</v>
      </c>
      <c r="G72" s="14" t="s">
        <v>715</v>
      </c>
      <c r="H72" s="80" t="s">
        <v>691</v>
      </c>
      <c r="I72" s="123" t="s">
        <v>846</v>
      </c>
      <c r="J72" s="15"/>
      <c r="K72" s="15"/>
      <c r="L72" s="79">
        <v>22000</v>
      </c>
      <c r="M72" s="79">
        <v>40000</v>
      </c>
      <c r="N72" s="15"/>
      <c r="O72" s="15"/>
      <c r="P72" s="15"/>
      <c r="Q72" s="15"/>
      <c r="R72" s="71">
        <f t="shared" si="9"/>
        <v>62000</v>
      </c>
    </row>
    <row r="73" spans="2:18" ht="108">
      <c r="B73" s="48"/>
      <c r="C73" s="49"/>
      <c r="D73" s="49"/>
      <c r="E73" s="50"/>
      <c r="F73" s="25">
        <v>59</v>
      </c>
      <c r="G73" s="14" t="s">
        <v>716</v>
      </c>
      <c r="H73" s="80" t="s">
        <v>691</v>
      </c>
      <c r="I73" s="123" t="s">
        <v>847</v>
      </c>
      <c r="J73" s="15"/>
      <c r="K73" s="15"/>
      <c r="L73" s="79"/>
      <c r="M73" s="79">
        <v>20000</v>
      </c>
      <c r="N73" s="15"/>
      <c r="O73" s="15"/>
      <c r="P73" s="15"/>
      <c r="Q73" s="15"/>
      <c r="R73" s="71">
        <f t="shared" si="9"/>
        <v>20000</v>
      </c>
    </row>
    <row r="74" spans="2:18" ht="72">
      <c r="B74" s="48"/>
      <c r="C74" s="49"/>
      <c r="D74" s="49"/>
      <c r="E74" s="50"/>
      <c r="F74" s="25">
        <v>60</v>
      </c>
      <c r="G74" s="14" t="s">
        <v>717</v>
      </c>
      <c r="H74" s="80" t="s">
        <v>694</v>
      </c>
      <c r="I74" s="123" t="s">
        <v>638</v>
      </c>
      <c r="J74" s="15"/>
      <c r="K74" s="15"/>
      <c r="L74" s="79">
        <v>2500</v>
      </c>
      <c r="M74" s="79">
        <v>29500</v>
      </c>
      <c r="N74" s="15"/>
      <c r="O74" s="15"/>
      <c r="P74" s="15"/>
      <c r="Q74" s="15"/>
      <c r="R74" s="71">
        <f t="shared" si="9"/>
        <v>32000</v>
      </c>
    </row>
    <row r="75" spans="2:18" ht="72">
      <c r="B75" s="48"/>
      <c r="C75" s="49"/>
      <c r="D75" s="49"/>
      <c r="E75" s="50"/>
      <c r="F75" s="25">
        <v>61</v>
      </c>
      <c r="G75" s="14" t="s">
        <v>718</v>
      </c>
      <c r="H75" s="80" t="s">
        <v>694</v>
      </c>
      <c r="I75" s="123" t="s">
        <v>299</v>
      </c>
      <c r="J75" s="15"/>
      <c r="K75" s="15"/>
      <c r="L75" s="79">
        <v>2500</v>
      </c>
      <c r="M75" s="79">
        <v>3500</v>
      </c>
      <c r="N75" s="15"/>
      <c r="O75" s="15"/>
      <c r="P75" s="15"/>
      <c r="Q75" s="15"/>
      <c r="R75" s="71">
        <f t="shared" si="9"/>
        <v>6000</v>
      </c>
    </row>
    <row r="76" spans="2:18" ht="72">
      <c r="B76" s="48"/>
      <c r="C76" s="49"/>
      <c r="D76" s="49"/>
      <c r="E76" s="50"/>
      <c r="F76" s="25">
        <v>62</v>
      </c>
      <c r="G76" s="14" t="s">
        <v>719</v>
      </c>
      <c r="H76" s="80" t="s">
        <v>696</v>
      </c>
      <c r="I76" s="137" t="s">
        <v>720</v>
      </c>
      <c r="J76" s="15"/>
      <c r="K76" s="15"/>
      <c r="L76" s="79"/>
      <c r="M76" s="79">
        <v>20000</v>
      </c>
      <c r="N76" s="15"/>
      <c r="O76" s="15"/>
      <c r="P76" s="15"/>
      <c r="Q76" s="15"/>
      <c r="R76" s="71">
        <f t="shared" si="9"/>
        <v>20000</v>
      </c>
    </row>
    <row r="77" spans="2:18" ht="54">
      <c r="B77" s="17"/>
      <c r="C77" s="18"/>
      <c r="D77" s="18"/>
      <c r="E77" s="66"/>
      <c r="F77" s="25">
        <v>63</v>
      </c>
      <c r="G77" s="192" t="s">
        <v>721</v>
      </c>
      <c r="H77" s="199" t="s">
        <v>696</v>
      </c>
      <c r="I77" s="137" t="s">
        <v>848</v>
      </c>
      <c r="J77" s="15"/>
      <c r="K77" s="15"/>
      <c r="L77" s="15">
        <v>150000</v>
      </c>
      <c r="M77" s="79">
        <v>65000</v>
      </c>
      <c r="N77" s="15"/>
      <c r="O77" s="15"/>
      <c r="P77" s="15"/>
      <c r="Q77" s="15"/>
      <c r="R77" s="71">
        <f t="shared" si="9"/>
        <v>215000</v>
      </c>
    </row>
    <row r="78" spans="2:18" ht="72">
      <c r="B78" s="32"/>
      <c r="C78" s="33"/>
      <c r="D78" s="33"/>
      <c r="E78" s="34"/>
      <c r="F78" s="25">
        <v>64</v>
      </c>
      <c r="G78" s="14" t="s">
        <v>722</v>
      </c>
      <c r="H78" s="152" t="s">
        <v>691</v>
      </c>
      <c r="I78" s="117" t="s">
        <v>849</v>
      </c>
      <c r="J78" s="15"/>
      <c r="K78" s="15"/>
      <c r="L78" s="15"/>
      <c r="M78" s="79">
        <v>20000</v>
      </c>
      <c r="N78" s="15"/>
      <c r="O78" s="15"/>
      <c r="P78" s="15"/>
      <c r="Q78" s="15"/>
      <c r="R78" s="71">
        <f t="shared" si="9"/>
        <v>20000</v>
      </c>
    </row>
    <row r="79" spans="2:18" ht="72">
      <c r="B79" s="24"/>
      <c r="D79" s="21"/>
      <c r="E79" s="26"/>
      <c r="F79" s="126">
        <v>65</v>
      </c>
      <c r="G79" s="19" t="s">
        <v>723</v>
      </c>
      <c r="H79" s="15" t="s">
        <v>687</v>
      </c>
      <c r="I79" s="123" t="s">
        <v>850</v>
      </c>
      <c r="J79" s="23"/>
      <c r="K79" s="23"/>
      <c r="L79" s="23"/>
      <c r="M79" s="23">
        <v>10000</v>
      </c>
      <c r="N79" s="23"/>
      <c r="O79" s="23"/>
      <c r="P79" s="23"/>
      <c r="Q79" s="23"/>
      <c r="R79" s="71">
        <f>SUM(J79:Q79)</f>
        <v>10000</v>
      </c>
    </row>
    <row r="80" spans="2:18" ht="60.75" customHeight="1">
      <c r="B80" s="48"/>
      <c r="C80" s="49"/>
      <c r="D80" s="49"/>
      <c r="E80" s="50"/>
      <c r="F80" s="25">
        <v>66</v>
      </c>
      <c r="G80" s="14" t="s">
        <v>725</v>
      </c>
      <c r="H80" s="80" t="s">
        <v>661</v>
      </c>
      <c r="I80" s="123" t="s">
        <v>470</v>
      </c>
      <c r="J80" s="15"/>
      <c r="K80" s="15"/>
      <c r="L80" s="15">
        <v>10000</v>
      </c>
      <c r="M80" s="79">
        <v>20000</v>
      </c>
      <c r="N80" s="15"/>
      <c r="O80" s="15"/>
      <c r="P80" s="15"/>
      <c r="Q80" s="15"/>
      <c r="R80" s="71">
        <f>SUM(J80:Q80)</f>
        <v>30000</v>
      </c>
    </row>
    <row r="81" spans="2:18" ht="108">
      <c r="B81" s="48"/>
      <c r="C81" s="49"/>
      <c r="D81" s="49"/>
      <c r="E81" s="50"/>
      <c r="F81" s="25">
        <v>67</v>
      </c>
      <c r="G81" s="14" t="s">
        <v>726</v>
      </c>
      <c r="H81" s="80" t="s">
        <v>667</v>
      </c>
      <c r="I81" s="117" t="s">
        <v>401</v>
      </c>
      <c r="J81" s="15"/>
      <c r="K81" s="15"/>
      <c r="L81" s="15"/>
      <c r="M81" s="15">
        <v>10000</v>
      </c>
      <c r="N81" s="15"/>
      <c r="O81" s="15"/>
      <c r="P81" s="15"/>
      <c r="Q81" s="15"/>
      <c r="R81" s="71">
        <f>SUM(J81:Q81)</f>
        <v>10000</v>
      </c>
    </row>
    <row r="82" spans="2:18" ht="90">
      <c r="B82" s="48"/>
      <c r="C82" s="49"/>
      <c r="D82" s="49"/>
      <c r="E82" s="50"/>
      <c r="F82" s="25">
        <v>68</v>
      </c>
      <c r="G82" s="14" t="s">
        <v>727</v>
      </c>
      <c r="H82" s="80" t="s">
        <v>682</v>
      </c>
      <c r="I82" s="123" t="s">
        <v>851</v>
      </c>
      <c r="J82" s="15"/>
      <c r="K82" s="15"/>
      <c r="L82" s="15"/>
      <c r="M82" s="15">
        <v>5000</v>
      </c>
      <c r="N82" s="15"/>
      <c r="O82" s="15"/>
      <c r="P82" s="15"/>
      <c r="Q82" s="15"/>
      <c r="R82" s="71">
        <f t="shared" ref="R82" si="10">SUM(J82:Q82)</f>
        <v>5000</v>
      </c>
    </row>
    <row r="83" spans="2:18" ht="54">
      <c r="B83" s="24"/>
      <c r="D83" s="21"/>
      <c r="E83" s="26"/>
      <c r="F83" s="25">
        <v>69</v>
      </c>
      <c r="G83" s="14" t="s">
        <v>749</v>
      </c>
      <c r="H83" s="80" t="s">
        <v>648</v>
      </c>
      <c r="I83" s="123" t="s">
        <v>853</v>
      </c>
      <c r="J83" s="23"/>
      <c r="K83" s="23"/>
      <c r="L83" s="23"/>
      <c r="M83" s="201">
        <v>6491</v>
      </c>
      <c r="N83" s="23"/>
      <c r="O83" s="23"/>
      <c r="P83" s="23"/>
      <c r="Q83" s="23"/>
      <c r="R83" s="71">
        <f>SUM(J83:Q83)</f>
        <v>6491</v>
      </c>
    </row>
    <row r="84" spans="2:18" ht="54">
      <c r="B84" s="24"/>
      <c r="D84" s="21"/>
      <c r="E84" s="26"/>
      <c r="F84" s="25">
        <v>70</v>
      </c>
      <c r="G84" s="14" t="s">
        <v>750</v>
      </c>
      <c r="H84" s="80" t="s">
        <v>654</v>
      </c>
      <c r="I84" s="123" t="s">
        <v>854</v>
      </c>
      <c r="J84" s="23"/>
      <c r="K84" s="23"/>
      <c r="L84" s="23"/>
      <c r="M84" s="201">
        <v>8000</v>
      </c>
      <c r="N84" s="23"/>
      <c r="O84" s="23"/>
      <c r="P84" s="23"/>
      <c r="Q84" s="23"/>
      <c r="R84" s="71">
        <f>SUM(J84:Q84)</f>
        <v>8000</v>
      </c>
    </row>
    <row r="85" spans="2:18" ht="108">
      <c r="B85" s="24"/>
      <c r="D85" s="21"/>
      <c r="E85" s="26"/>
      <c r="F85" s="25">
        <v>71</v>
      </c>
      <c r="G85" s="14" t="s">
        <v>753</v>
      </c>
      <c r="H85" s="80" t="s">
        <v>667</v>
      </c>
      <c r="I85" s="81" t="s">
        <v>822</v>
      </c>
      <c r="J85" s="23"/>
      <c r="K85" s="23"/>
      <c r="L85" s="23"/>
      <c r="M85" s="201">
        <v>5000</v>
      </c>
      <c r="N85" s="23"/>
      <c r="O85" s="23"/>
      <c r="P85" s="23"/>
      <c r="Q85" s="23"/>
      <c r="R85" s="71">
        <f>SUM(J85:Q85)</f>
        <v>5000</v>
      </c>
    </row>
    <row r="86" spans="2:18" ht="72">
      <c r="B86" s="24"/>
      <c r="D86" s="21"/>
      <c r="E86" s="26"/>
      <c r="F86" s="25">
        <v>72</v>
      </c>
      <c r="G86" s="14" t="s">
        <v>758</v>
      </c>
      <c r="H86" s="80" t="s">
        <v>687</v>
      </c>
      <c r="I86" s="123" t="s">
        <v>855</v>
      </c>
      <c r="J86" s="23"/>
      <c r="K86" s="23"/>
      <c r="L86" s="23"/>
      <c r="M86" s="201">
        <v>8000</v>
      </c>
      <c r="N86" s="23"/>
      <c r="O86" s="23"/>
      <c r="P86" s="23"/>
      <c r="Q86" s="23"/>
      <c r="R86" s="71">
        <f>SUM(J86:Q86)</f>
        <v>8000</v>
      </c>
    </row>
    <row r="87" spans="2:18" ht="108">
      <c r="B87" s="58"/>
      <c r="C87" s="59"/>
      <c r="D87" s="53"/>
      <c r="E87" s="19"/>
      <c r="F87" s="25">
        <v>73</v>
      </c>
      <c r="G87" s="14" t="s">
        <v>756</v>
      </c>
      <c r="H87" s="80" t="s">
        <v>713</v>
      </c>
      <c r="I87" s="81" t="s">
        <v>856</v>
      </c>
      <c r="J87" s="23"/>
      <c r="K87" s="23"/>
      <c r="L87" s="23"/>
      <c r="M87" s="201">
        <v>10000</v>
      </c>
      <c r="N87" s="23"/>
      <c r="O87" s="23"/>
      <c r="P87" s="23"/>
      <c r="Q87" s="23"/>
      <c r="R87" s="71">
        <f>SUM(J87:Q87)</f>
        <v>10000</v>
      </c>
    </row>
    <row r="88" spans="2:18" ht="21" hidden="1" customHeight="1">
      <c r="B88" s="107"/>
      <c r="C88" s="102"/>
      <c r="D88" s="102"/>
      <c r="E88" s="65" t="s">
        <v>724</v>
      </c>
      <c r="F88" s="25">
        <v>74</v>
      </c>
      <c r="G88" s="27"/>
      <c r="H88" s="13"/>
      <c r="I88" s="47"/>
      <c r="J88" s="73">
        <f>SUM(J80:J82)</f>
        <v>0</v>
      </c>
      <c r="K88" s="73">
        <f>SUM(K80:K82)</f>
        <v>0</v>
      </c>
      <c r="L88" s="73"/>
      <c r="M88" s="73"/>
      <c r="N88" s="73"/>
      <c r="O88" s="73"/>
      <c r="P88" s="73"/>
      <c r="Q88" s="73"/>
      <c r="R88" s="73"/>
    </row>
    <row r="89" spans="2:18" s="12" customFormat="1" ht="35.25" customHeight="1">
      <c r="B89" s="1402" t="s">
        <v>80</v>
      </c>
      <c r="C89" s="1403"/>
      <c r="D89" s="1403"/>
      <c r="E89" s="1403"/>
      <c r="F89" s="1403"/>
      <c r="G89" s="1403"/>
      <c r="H89" s="1403"/>
      <c r="I89" s="1403"/>
      <c r="J89" s="169">
        <f>SUM(J90)</f>
        <v>0</v>
      </c>
      <c r="K89" s="169">
        <f t="shared" ref="K89:R89" si="11">SUM(K90)</f>
        <v>0</v>
      </c>
      <c r="L89" s="169">
        <f t="shared" si="11"/>
        <v>0</v>
      </c>
      <c r="M89" s="169">
        <f t="shared" si="11"/>
        <v>74192</v>
      </c>
      <c r="N89" s="169">
        <f t="shared" si="11"/>
        <v>0</v>
      </c>
      <c r="O89" s="169">
        <f t="shared" si="11"/>
        <v>0</v>
      </c>
      <c r="P89" s="169">
        <f t="shared" si="11"/>
        <v>338000</v>
      </c>
      <c r="Q89" s="169">
        <f t="shared" si="11"/>
        <v>0</v>
      </c>
      <c r="R89" s="169">
        <f t="shared" si="11"/>
        <v>412192</v>
      </c>
    </row>
    <row r="90" spans="2:18" s="12" customFormat="1" ht="62.25" customHeight="1">
      <c r="B90" s="1404" t="s">
        <v>81</v>
      </c>
      <c r="C90" s="1405"/>
      <c r="D90" s="1405"/>
      <c r="E90" s="1405"/>
      <c r="F90" s="1405"/>
      <c r="G90" s="1405"/>
      <c r="H90" s="1405"/>
      <c r="I90" s="1405"/>
      <c r="J90" s="82">
        <f t="shared" ref="J90:R90" si="12">SUM(J91+J120)</f>
        <v>0</v>
      </c>
      <c r="K90" s="82">
        <f t="shared" si="12"/>
        <v>0</v>
      </c>
      <c r="L90" s="82">
        <f t="shared" si="12"/>
        <v>0</v>
      </c>
      <c r="M90" s="82">
        <f t="shared" si="12"/>
        <v>74192</v>
      </c>
      <c r="N90" s="82">
        <f t="shared" si="12"/>
        <v>0</v>
      </c>
      <c r="O90" s="82">
        <f t="shared" si="12"/>
        <v>0</v>
      </c>
      <c r="P90" s="82">
        <f t="shared" si="12"/>
        <v>338000</v>
      </c>
      <c r="Q90" s="82">
        <f t="shared" si="12"/>
        <v>0</v>
      </c>
      <c r="R90" s="82">
        <f t="shared" si="12"/>
        <v>412192</v>
      </c>
    </row>
    <row r="91" spans="2:18" ht="60" customHeight="1">
      <c r="B91" s="204"/>
      <c r="C91" s="1401" t="s">
        <v>25</v>
      </c>
      <c r="D91" s="1401"/>
      <c r="E91" s="1401"/>
      <c r="F91" s="1401"/>
      <c r="G91" s="1401"/>
      <c r="H91" s="1401"/>
      <c r="I91" s="1401"/>
      <c r="J91" s="73">
        <f t="shared" ref="J91:R91" si="13">SUM(J92+J115)</f>
        <v>0</v>
      </c>
      <c r="K91" s="73">
        <f t="shared" si="13"/>
        <v>0</v>
      </c>
      <c r="L91" s="73">
        <f t="shared" si="13"/>
        <v>0</v>
      </c>
      <c r="M91" s="73">
        <f t="shared" si="13"/>
        <v>50000</v>
      </c>
      <c r="N91" s="73">
        <f t="shared" si="13"/>
        <v>0</v>
      </c>
      <c r="O91" s="73">
        <f t="shared" si="13"/>
        <v>0</v>
      </c>
      <c r="P91" s="73">
        <f t="shared" si="13"/>
        <v>338000</v>
      </c>
      <c r="Q91" s="73">
        <f t="shared" si="13"/>
        <v>0</v>
      </c>
      <c r="R91" s="73">
        <f t="shared" si="13"/>
        <v>388000</v>
      </c>
    </row>
    <row r="92" spans="2:18" ht="42" customHeight="1">
      <c r="B92" s="204"/>
      <c r="C92" s="209"/>
      <c r="D92" s="1401" t="s">
        <v>16</v>
      </c>
      <c r="E92" s="1401"/>
      <c r="F92" s="1401"/>
      <c r="G92" s="1401"/>
      <c r="H92" s="1401"/>
      <c r="I92" s="1401"/>
      <c r="J92" s="73">
        <f t="shared" ref="J92:R92" si="14">SUM(J93+J107+J111)</f>
        <v>0</v>
      </c>
      <c r="K92" s="73">
        <f t="shared" si="14"/>
        <v>0</v>
      </c>
      <c r="L92" s="73">
        <f t="shared" si="14"/>
        <v>0</v>
      </c>
      <c r="M92" s="73">
        <f t="shared" si="14"/>
        <v>0</v>
      </c>
      <c r="N92" s="73">
        <f t="shared" si="14"/>
        <v>0</v>
      </c>
      <c r="O92" s="73">
        <f t="shared" si="14"/>
        <v>0</v>
      </c>
      <c r="P92" s="73">
        <f t="shared" si="14"/>
        <v>338000</v>
      </c>
      <c r="Q92" s="73">
        <f t="shared" si="14"/>
        <v>0</v>
      </c>
      <c r="R92" s="73">
        <f t="shared" si="14"/>
        <v>338000</v>
      </c>
    </row>
    <row r="93" spans="2:18" ht="56.25" customHeight="1">
      <c r="B93" s="204"/>
      <c r="C93" s="209"/>
      <c r="D93" s="209"/>
      <c r="E93" s="1401" t="s">
        <v>17</v>
      </c>
      <c r="F93" s="1401"/>
      <c r="G93" s="1401"/>
      <c r="H93" s="1401"/>
      <c r="I93" s="1401"/>
      <c r="J93" s="73">
        <f>SUM(J94:J106)</f>
        <v>0</v>
      </c>
      <c r="K93" s="73">
        <f t="shared" ref="K93:R93" si="15">SUM(K94:K106)</f>
        <v>0</v>
      </c>
      <c r="L93" s="73">
        <f t="shared" si="15"/>
        <v>0</v>
      </c>
      <c r="M93" s="73">
        <f t="shared" si="15"/>
        <v>0</v>
      </c>
      <c r="N93" s="73">
        <f t="shared" si="15"/>
        <v>0</v>
      </c>
      <c r="O93" s="73">
        <f t="shared" si="15"/>
        <v>0</v>
      </c>
      <c r="P93" s="73">
        <f t="shared" si="15"/>
        <v>338000</v>
      </c>
      <c r="Q93" s="73">
        <f t="shared" si="15"/>
        <v>0</v>
      </c>
      <c r="R93" s="73">
        <f t="shared" si="15"/>
        <v>338000</v>
      </c>
    </row>
    <row r="94" spans="2:18" ht="162">
      <c r="B94" s="24"/>
      <c r="D94" s="21"/>
      <c r="E94" s="26"/>
      <c r="F94" s="25">
        <v>74</v>
      </c>
      <c r="G94" s="14" t="s">
        <v>728</v>
      </c>
      <c r="H94" s="15" t="s">
        <v>672</v>
      </c>
      <c r="I94" s="16" t="s">
        <v>109</v>
      </c>
      <c r="J94" s="23"/>
      <c r="K94" s="23"/>
      <c r="L94" s="23"/>
      <c r="M94" s="23"/>
      <c r="N94" s="23"/>
      <c r="O94" s="23"/>
      <c r="P94" s="23">
        <v>6000</v>
      </c>
      <c r="Q94" s="23"/>
      <c r="R94" s="79">
        <f t="shared" ref="R94:R105" si="16">SUM(J94:Q94)</f>
        <v>6000</v>
      </c>
    </row>
    <row r="95" spans="2:18" ht="126">
      <c r="B95" s="24"/>
      <c r="D95" s="21"/>
      <c r="E95" s="26"/>
      <c r="F95" s="25">
        <v>75</v>
      </c>
      <c r="G95" s="14" t="s">
        <v>729</v>
      </c>
      <c r="H95" s="15" t="s">
        <v>672</v>
      </c>
      <c r="I95" s="16" t="s">
        <v>109</v>
      </c>
      <c r="J95" s="23"/>
      <c r="K95" s="23"/>
      <c r="L95" s="23"/>
      <c r="M95" s="23"/>
      <c r="N95" s="23"/>
      <c r="O95" s="23"/>
      <c r="P95" s="23">
        <v>6000</v>
      </c>
      <c r="Q95" s="23"/>
      <c r="R95" s="79">
        <f t="shared" si="16"/>
        <v>6000</v>
      </c>
    </row>
    <row r="96" spans="2:18" ht="108">
      <c r="B96" s="58"/>
      <c r="C96" s="59"/>
      <c r="D96" s="53"/>
      <c r="E96" s="19"/>
      <c r="F96" s="25">
        <v>76</v>
      </c>
      <c r="G96" s="14" t="s">
        <v>730</v>
      </c>
      <c r="H96" s="15" t="s">
        <v>672</v>
      </c>
      <c r="I96" s="16" t="s">
        <v>109</v>
      </c>
      <c r="J96" s="23"/>
      <c r="K96" s="23"/>
      <c r="L96" s="23"/>
      <c r="M96" s="23"/>
      <c r="N96" s="23"/>
      <c r="O96" s="23"/>
      <c r="P96" s="23">
        <v>6000</v>
      </c>
      <c r="Q96" s="23"/>
      <c r="R96" s="79">
        <f t="shared" si="16"/>
        <v>6000</v>
      </c>
    </row>
    <row r="97" spans="2:18" ht="90">
      <c r="B97" s="24"/>
      <c r="D97" s="21"/>
      <c r="E97" s="26"/>
      <c r="F97" s="126">
        <v>77</v>
      </c>
      <c r="G97" s="19" t="s">
        <v>731</v>
      </c>
      <c r="H97" s="15" t="s">
        <v>672</v>
      </c>
      <c r="I97" s="16" t="s">
        <v>109</v>
      </c>
      <c r="J97" s="23"/>
      <c r="K97" s="23"/>
      <c r="L97" s="23"/>
      <c r="M97" s="23"/>
      <c r="N97" s="23"/>
      <c r="O97" s="23"/>
      <c r="P97" s="23">
        <v>6000</v>
      </c>
      <c r="Q97" s="23"/>
      <c r="R97" s="79">
        <f t="shared" si="16"/>
        <v>6000</v>
      </c>
    </row>
    <row r="98" spans="2:18" ht="46.5" customHeight="1">
      <c r="B98" s="24"/>
      <c r="D98" s="21"/>
      <c r="E98" s="26"/>
      <c r="F98" s="25">
        <v>78</v>
      </c>
      <c r="G98" s="14" t="s">
        <v>732</v>
      </c>
      <c r="H98" s="15" t="s">
        <v>713</v>
      </c>
      <c r="I98" s="16" t="s">
        <v>109</v>
      </c>
      <c r="J98" s="23"/>
      <c r="K98" s="23"/>
      <c r="L98" s="23"/>
      <c r="M98" s="23"/>
      <c r="N98" s="23"/>
      <c r="O98" s="23"/>
      <c r="P98" s="23">
        <v>30000</v>
      </c>
      <c r="Q98" s="23"/>
      <c r="R98" s="79">
        <f t="shared" si="16"/>
        <v>30000</v>
      </c>
    </row>
    <row r="99" spans="2:18" ht="108">
      <c r="B99" s="24"/>
      <c r="D99" s="21"/>
      <c r="E99" s="26"/>
      <c r="F99" s="25">
        <v>79</v>
      </c>
      <c r="G99" s="14" t="s">
        <v>733</v>
      </c>
      <c r="H99" s="15" t="s">
        <v>682</v>
      </c>
      <c r="I99" s="16" t="s">
        <v>109</v>
      </c>
      <c r="J99" s="23"/>
      <c r="K99" s="23"/>
      <c r="L99" s="23"/>
      <c r="M99" s="23"/>
      <c r="N99" s="23"/>
      <c r="O99" s="23"/>
      <c r="P99" s="23">
        <v>10000</v>
      </c>
      <c r="Q99" s="23"/>
      <c r="R99" s="79">
        <f t="shared" si="16"/>
        <v>10000</v>
      </c>
    </row>
    <row r="100" spans="2:18" ht="72">
      <c r="B100" s="24"/>
      <c r="D100" s="21"/>
      <c r="E100" s="26"/>
      <c r="F100" s="25">
        <v>80</v>
      </c>
      <c r="G100" s="14" t="s">
        <v>734</v>
      </c>
      <c r="H100" s="15" t="s">
        <v>687</v>
      </c>
      <c r="I100" s="16" t="s">
        <v>109</v>
      </c>
      <c r="J100" s="23"/>
      <c r="K100" s="23"/>
      <c r="L100" s="23"/>
      <c r="M100" s="23"/>
      <c r="N100" s="23"/>
      <c r="O100" s="23"/>
      <c r="P100" s="23">
        <v>20000</v>
      </c>
      <c r="Q100" s="23"/>
      <c r="R100" s="79">
        <f t="shared" si="16"/>
        <v>20000</v>
      </c>
    </row>
    <row r="101" spans="2:18" ht="54">
      <c r="B101" s="24"/>
      <c r="D101" s="21"/>
      <c r="E101" s="26"/>
      <c r="F101" s="25">
        <v>81</v>
      </c>
      <c r="G101" s="14" t="s">
        <v>735</v>
      </c>
      <c r="H101" s="15" t="s">
        <v>654</v>
      </c>
      <c r="I101" s="16" t="s">
        <v>109</v>
      </c>
      <c r="J101" s="23"/>
      <c r="K101" s="23"/>
      <c r="L101" s="23"/>
      <c r="M101" s="23"/>
      <c r="N101" s="23"/>
      <c r="O101" s="23"/>
      <c r="P101" s="23">
        <v>24000</v>
      </c>
      <c r="Q101" s="23"/>
      <c r="R101" s="79">
        <f t="shared" si="16"/>
        <v>24000</v>
      </c>
    </row>
    <row r="102" spans="2:18" ht="72">
      <c r="B102" s="24"/>
      <c r="D102" s="21"/>
      <c r="E102" s="26"/>
      <c r="F102" s="25">
        <v>82</v>
      </c>
      <c r="G102" s="14" t="s">
        <v>809</v>
      </c>
      <c r="H102" s="15" t="s">
        <v>696</v>
      </c>
      <c r="I102" s="16" t="s">
        <v>109</v>
      </c>
      <c r="J102" s="23"/>
      <c r="K102" s="23"/>
      <c r="L102" s="23"/>
      <c r="M102" s="23"/>
      <c r="N102" s="23"/>
      <c r="O102" s="23"/>
      <c r="P102" s="23">
        <v>30000</v>
      </c>
      <c r="Q102" s="23"/>
      <c r="R102" s="79">
        <f t="shared" si="16"/>
        <v>30000</v>
      </c>
    </row>
    <row r="103" spans="2:18" ht="54">
      <c r="B103" s="24"/>
      <c r="D103" s="21"/>
      <c r="E103" s="26"/>
      <c r="F103" s="25">
        <v>83</v>
      </c>
      <c r="G103" s="14" t="s">
        <v>736</v>
      </c>
      <c r="H103" s="15" t="s">
        <v>696</v>
      </c>
      <c r="I103" s="16" t="s">
        <v>109</v>
      </c>
      <c r="J103" s="23"/>
      <c r="K103" s="23"/>
      <c r="L103" s="23"/>
      <c r="M103" s="23"/>
      <c r="N103" s="23"/>
      <c r="O103" s="23"/>
      <c r="P103" s="23">
        <v>200000</v>
      </c>
      <c r="Q103" s="23"/>
      <c r="R103" s="79">
        <f t="shared" si="16"/>
        <v>200000</v>
      </c>
    </row>
    <row r="104" spans="2:18" hidden="1">
      <c r="B104" s="24"/>
      <c r="D104" s="21"/>
      <c r="E104" s="26"/>
      <c r="F104" s="25"/>
      <c r="G104" s="14"/>
      <c r="H104" s="15"/>
      <c r="I104" s="117"/>
      <c r="J104" s="23"/>
      <c r="K104" s="23"/>
      <c r="L104" s="23"/>
      <c r="M104" s="23"/>
      <c r="N104" s="23"/>
      <c r="O104" s="23"/>
      <c r="P104" s="23"/>
      <c r="Q104" s="23"/>
      <c r="R104" s="71">
        <f t="shared" si="16"/>
        <v>0</v>
      </c>
    </row>
    <row r="105" spans="2:18" hidden="1">
      <c r="B105" s="24"/>
      <c r="D105" s="21"/>
      <c r="E105" s="26"/>
      <c r="F105" s="25"/>
      <c r="G105" s="14"/>
      <c r="H105" s="15"/>
      <c r="I105" s="117"/>
      <c r="J105" s="23"/>
      <c r="K105" s="23"/>
      <c r="L105" s="23"/>
      <c r="M105" s="23"/>
      <c r="N105" s="23"/>
      <c r="O105" s="23"/>
      <c r="P105" s="23"/>
      <c r="Q105" s="23"/>
      <c r="R105" s="71">
        <f t="shared" si="16"/>
        <v>0</v>
      </c>
    </row>
    <row r="106" spans="2:18" ht="23.25" hidden="1" customHeight="1">
      <c r="B106" s="58"/>
      <c r="C106" s="59"/>
      <c r="D106" s="53"/>
      <c r="E106" s="19"/>
      <c r="F106" s="25"/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ht="23.25" hidden="1" customHeight="1">
      <c r="B107" s="204"/>
      <c r="C107" s="209"/>
      <c r="D107" s="209"/>
      <c r="E107" s="30" t="s">
        <v>18</v>
      </c>
      <c r="F107" s="27"/>
      <c r="G107" s="27"/>
      <c r="H107" s="13"/>
      <c r="I107" s="47"/>
      <c r="J107" s="73">
        <f>SUM(J108:J110)</f>
        <v>0</v>
      </c>
      <c r="K107" s="73">
        <f t="shared" ref="K107:R107" si="17">SUM(K108:K110)</f>
        <v>0</v>
      </c>
      <c r="L107" s="73">
        <f t="shared" si="17"/>
        <v>0</v>
      </c>
      <c r="M107" s="73">
        <f t="shared" si="17"/>
        <v>0</v>
      </c>
      <c r="N107" s="73">
        <f t="shared" si="17"/>
        <v>0</v>
      </c>
      <c r="O107" s="73">
        <f t="shared" si="17"/>
        <v>0</v>
      </c>
      <c r="P107" s="73">
        <f t="shared" si="17"/>
        <v>0</v>
      </c>
      <c r="Q107" s="73">
        <f t="shared" si="17"/>
        <v>0</v>
      </c>
      <c r="R107" s="73">
        <f t="shared" si="17"/>
        <v>0</v>
      </c>
    </row>
    <row r="108" spans="2:18" ht="23.25" hidden="1" customHeight="1">
      <c r="B108" s="32"/>
      <c r="C108" s="33"/>
      <c r="D108" s="33"/>
      <c r="E108" s="34"/>
      <c r="F108" s="25"/>
      <c r="G108" s="14"/>
      <c r="H108" s="80"/>
      <c r="I108" s="117"/>
      <c r="J108" s="15"/>
      <c r="K108" s="15"/>
      <c r="L108" s="15"/>
      <c r="M108" s="15"/>
      <c r="N108" s="15"/>
      <c r="O108" s="15"/>
      <c r="P108" s="15"/>
      <c r="Q108" s="15"/>
      <c r="R108" s="71">
        <f t="shared" ref="R108:R109" si="18">SUM(J108:Q108)</f>
        <v>0</v>
      </c>
    </row>
    <row r="109" spans="2:18" ht="23.25" hidden="1" customHeight="1">
      <c r="B109" s="24"/>
      <c r="D109" s="21"/>
      <c r="E109" s="26"/>
      <c r="F109" s="25"/>
      <c r="G109" s="14"/>
      <c r="H109" s="15"/>
      <c r="I109" s="16"/>
      <c r="J109" s="23"/>
      <c r="K109" s="23"/>
      <c r="L109" s="23"/>
      <c r="M109" s="23"/>
      <c r="N109" s="23"/>
      <c r="O109" s="23"/>
      <c r="P109" s="23"/>
      <c r="Q109" s="23"/>
      <c r="R109" s="71">
        <f t="shared" si="18"/>
        <v>0</v>
      </c>
    </row>
    <row r="110" spans="2:18" ht="23.25" hidden="1" customHeight="1">
      <c r="B110" s="58"/>
      <c r="C110" s="59"/>
      <c r="D110" s="53"/>
      <c r="E110" s="19"/>
      <c r="F110" s="25"/>
      <c r="G110" s="14"/>
      <c r="H110" s="15"/>
      <c r="I110" s="16"/>
      <c r="J110" s="23"/>
      <c r="K110" s="23"/>
      <c r="L110" s="23"/>
      <c r="M110" s="23"/>
      <c r="N110" s="23"/>
      <c r="O110" s="23"/>
      <c r="P110" s="23"/>
      <c r="Q110" s="23"/>
      <c r="R110" s="71">
        <f>SUM(J110:Q110)</f>
        <v>0</v>
      </c>
    </row>
    <row r="111" spans="2:18" ht="23.25" hidden="1" customHeight="1">
      <c r="B111" s="204"/>
      <c r="C111" s="209"/>
      <c r="D111" s="209"/>
      <c r="E111" s="30" t="s">
        <v>19</v>
      </c>
      <c r="F111" s="27"/>
      <c r="G111" s="27"/>
      <c r="H111" s="13"/>
      <c r="I111" s="47"/>
      <c r="J111" s="73">
        <f>SUM(J112:J114)</f>
        <v>0</v>
      </c>
      <c r="K111" s="73">
        <f t="shared" ref="K111:R111" si="19">SUM(K112:K114)</f>
        <v>0</v>
      </c>
      <c r="L111" s="73">
        <f t="shared" si="19"/>
        <v>0</v>
      </c>
      <c r="M111" s="73">
        <f t="shared" si="19"/>
        <v>0</v>
      </c>
      <c r="N111" s="73">
        <f t="shared" si="19"/>
        <v>0</v>
      </c>
      <c r="O111" s="73">
        <f t="shared" si="19"/>
        <v>0</v>
      </c>
      <c r="P111" s="73">
        <f t="shared" si="19"/>
        <v>0</v>
      </c>
      <c r="Q111" s="73">
        <f t="shared" si="19"/>
        <v>0</v>
      </c>
      <c r="R111" s="73">
        <f t="shared" si="19"/>
        <v>0</v>
      </c>
    </row>
    <row r="112" spans="2:18" hidden="1">
      <c r="B112" s="32"/>
      <c r="C112" s="33"/>
      <c r="D112" s="33"/>
      <c r="E112" s="34"/>
      <c r="F112" s="25"/>
      <c r="G112" s="14"/>
      <c r="H112" s="80"/>
      <c r="I112" s="117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20">SUM(J112:Q112)</f>
        <v>0</v>
      </c>
    </row>
    <row r="113" spans="2:18" ht="23.25" hidden="1" customHeight="1">
      <c r="B113" s="24"/>
      <c r="D113" s="21"/>
      <c r="E113" s="26"/>
      <c r="F113" s="25"/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20"/>
        <v>0</v>
      </c>
    </row>
    <row r="114" spans="2:18" ht="23.25" hidden="1" customHeight="1">
      <c r="B114" s="24"/>
      <c r="D114" s="21"/>
      <c r="E114" s="26"/>
      <c r="F114" s="25"/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s="37" customFormat="1" ht="59.25" customHeight="1">
      <c r="B115" s="188"/>
      <c r="C115" s="189"/>
      <c r="D115" s="1401" t="s">
        <v>20</v>
      </c>
      <c r="E115" s="1401"/>
      <c r="F115" s="1401"/>
      <c r="G115" s="1401"/>
      <c r="H115" s="1401"/>
      <c r="I115" s="1401"/>
      <c r="J115" s="72">
        <f>SUM(J116)</f>
        <v>0</v>
      </c>
      <c r="K115" s="72">
        <f t="shared" ref="K115:R115" si="21">SUM(K116)</f>
        <v>0</v>
      </c>
      <c r="L115" s="72">
        <f t="shared" si="21"/>
        <v>0</v>
      </c>
      <c r="M115" s="72">
        <f t="shared" si="21"/>
        <v>50000</v>
      </c>
      <c r="N115" s="72">
        <f t="shared" si="21"/>
        <v>0</v>
      </c>
      <c r="O115" s="72">
        <f t="shared" si="21"/>
        <v>0</v>
      </c>
      <c r="P115" s="72">
        <f t="shared" si="21"/>
        <v>0</v>
      </c>
      <c r="Q115" s="72">
        <f t="shared" si="21"/>
        <v>0</v>
      </c>
      <c r="R115" s="72">
        <f t="shared" si="21"/>
        <v>50000</v>
      </c>
    </row>
    <row r="116" spans="2:18" ht="36" customHeight="1">
      <c r="B116" s="204"/>
      <c r="C116" s="209"/>
      <c r="D116" s="209"/>
      <c r="E116" s="1401" t="s">
        <v>21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22">SUM(K117:K119)</f>
        <v>0</v>
      </c>
      <c r="L116" s="73">
        <f t="shared" si="22"/>
        <v>0</v>
      </c>
      <c r="M116" s="73">
        <f t="shared" si="22"/>
        <v>50000</v>
      </c>
      <c r="N116" s="73">
        <f t="shared" si="22"/>
        <v>0</v>
      </c>
      <c r="O116" s="73">
        <f t="shared" si="22"/>
        <v>0</v>
      </c>
      <c r="P116" s="73">
        <f t="shared" si="22"/>
        <v>0</v>
      </c>
      <c r="Q116" s="73">
        <f t="shared" si="22"/>
        <v>0</v>
      </c>
      <c r="R116" s="73">
        <f t="shared" si="22"/>
        <v>50000</v>
      </c>
    </row>
    <row r="117" spans="2:18" ht="54">
      <c r="B117" s="32"/>
      <c r="C117" s="33"/>
      <c r="D117" s="33"/>
      <c r="E117" s="34"/>
      <c r="F117" s="25">
        <v>84</v>
      </c>
      <c r="G117" s="14" t="s">
        <v>737</v>
      </c>
      <c r="H117" s="80" t="s">
        <v>696</v>
      </c>
      <c r="I117" s="16" t="s">
        <v>109</v>
      </c>
      <c r="J117" s="15"/>
      <c r="K117" s="15"/>
      <c r="L117" s="15"/>
      <c r="M117" s="79">
        <v>50000</v>
      </c>
      <c r="N117" s="15"/>
      <c r="O117" s="15"/>
      <c r="P117" s="15"/>
      <c r="Q117" s="15"/>
      <c r="R117" s="71">
        <f t="shared" ref="R117:R118" si="23">SUM(J117:Q117)</f>
        <v>50000</v>
      </c>
    </row>
    <row r="118" spans="2:18" ht="20.25" hidden="1" customHeight="1">
      <c r="B118" s="24"/>
      <c r="D118" s="21"/>
      <c r="E118" s="26"/>
      <c r="F118" s="25"/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23"/>
        <v>0</v>
      </c>
    </row>
    <row r="119" spans="2:18" ht="20.25" hidden="1" customHeight="1">
      <c r="B119" s="24"/>
      <c r="D119" s="21"/>
      <c r="E119" s="26"/>
      <c r="F119" s="25"/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ht="30.75" customHeight="1">
      <c r="B120" s="204"/>
      <c r="C120" s="1418" t="s">
        <v>24</v>
      </c>
      <c r="D120" s="1418"/>
      <c r="E120" s="1418"/>
      <c r="F120" s="1418"/>
      <c r="G120" s="1418"/>
      <c r="H120" s="1418"/>
      <c r="I120" s="1418"/>
      <c r="J120" s="73">
        <f>SUM(J121+J126+J131)</f>
        <v>0</v>
      </c>
      <c r="K120" s="73">
        <f t="shared" ref="K120:R120" si="24">SUM(K121+K126+K131)</f>
        <v>0</v>
      </c>
      <c r="L120" s="73">
        <f t="shared" si="24"/>
        <v>0</v>
      </c>
      <c r="M120" s="73">
        <f t="shared" si="24"/>
        <v>24192</v>
      </c>
      <c r="N120" s="73">
        <f t="shared" si="24"/>
        <v>0</v>
      </c>
      <c r="O120" s="73">
        <f t="shared" si="24"/>
        <v>0</v>
      </c>
      <c r="P120" s="73">
        <f t="shared" si="24"/>
        <v>0</v>
      </c>
      <c r="Q120" s="73">
        <f t="shared" si="24"/>
        <v>0</v>
      </c>
      <c r="R120" s="73">
        <f t="shared" si="24"/>
        <v>24192</v>
      </c>
    </row>
    <row r="121" spans="2:18" ht="58.5" hidden="1" customHeight="1">
      <c r="B121" s="204"/>
      <c r="C121" s="209"/>
      <c r="D121" s="1418" t="s">
        <v>23</v>
      </c>
      <c r="E121" s="1418"/>
      <c r="F121" s="1418"/>
      <c r="G121" s="1418"/>
      <c r="H121" s="1418"/>
      <c r="I121" s="1418"/>
      <c r="J121" s="73">
        <f>SUM(J122)</f>
        <v>0</v>
      </c>
      <c r="K121" s="73">
        <f t="shared" ref="K121:R121" si="25">SUM(K122)</f>
        <v>0</v>
      </c>
      <c r="L121" s="73">
        <f t="shared" si="25"/>
        <v>0</v>
      </c>
      <c r="M121" s="73">
        <f t="shared" si="25"/>
        <v>0</v>
      </c>
      <c r="N121" s="73">
        <f t="shared" si="25"/>
        <v>0</v>
      </c>
      <c r="O121" s="73">
        <f t="shared" si="25"/>
        <v>0</v>
      </c>
      <c r="P121" s="73">
        <f t="shared" si="25"/>
        <v>0</v>
      </c>
      <c r="Q121" s="73">
        <f t="shared" si="25"/>
        <v>0</v>
      </c>
      <c r="R121" s="73">
        <f t="shared" si="25"/>
        <v>0</v>
      </c>
    </row>
    <row r="122" spans="2:18" ht="39.75" hidden="1" customHeight="1">
      <c r="B122" s="204"/>
      <c r="C122" s="209"/>
      <c r="D122" s="209"/>
      <c r="E122" s="1401" t="s">
        <v>22</v>
      </c>
      <c r="F122" s="1401"/>
      <c r="G122" s="1401"/>
      <c r="H122" s="1401"/>
      <c r="I122" s="1401"/>
      <c r="J122" s="73">
        <f>SUM(J123:J125)</f>
        <v>0</v>
      </c>
      <c r="K122" s="73">
        <f t="shared" ref="K122:R122" si="26">SUM(K123:K125)</f>
        <v>0</v>
      </c>
      <c r="L122" s="73">
        <f t="shared" si="26"/>
        <v>0</v>
      </c>
      <c r="M122" s="73">
        <f t="shared" si="26"/>
        <v>0</v>
      </c>
      <c r="N122" s="73">
        <f t="shared" si="26"/>
        <v>0</v>
      </c>
      <c r="O122" s="73">
        <f t="shared" si="26"/>
        <v>0</v>
      </c>
      <c r="P122" s="73">
        <f t="shared" si="26"/>
        <v>0</v>
      </c>
      <c r="Q122" s="73">
        <f t="shared" si="26"/>
        <v>0</v>
      </c>
      <c r="R122" s="73">
        <f t="shared" si="26"/>
        <v>0</v>
      </c>
    </row>
    <row r="123" spans="2:18" ht="21.75" hidden="1" customHeight="1">
      <c r="B123" s="32"/>
      <c r="C123" s="33"/>
      <c r="D123" s="33"/>
      <c r="E123" s="34"/>
      <c r="F123" s="25"/>
      <c r="G123" s="14"/>
      <c r="H123" s="80"/>
      <c r="I123" s="117"/>
      <c r="J123" s="15"/>
      <c r="K123" s="15"/>
      <c r="L123" s="15"/>
      <c r="M123" s="15"/>
      <c r="N123" s="15"/>
      <c r="O123" s="15"/>
      <c r="P123" s="15"/>
      <c r="Q123" s="15"/>
      <c r="R123" s="71">
        <f t="shared" ref="R123:R124" si="27">SUM(J123:Q123)</f>
        <v>0</v>
      </c>
    </row>
    <row r="124" spans="2:18" ht="21.75" hidden="1" customHeight="1">
      <c r="B124" s="24"/>
      <c r="D124" s="21"/>
      <c r="E124" s="26"/>
      <c r="F124" s="25"/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 t="shared" si="27"/>
        <v>0</v>
      </c>
    </row>
    <row r="125" spans="2:18" ht="39" hidden="1" customHeight="1">
      <c r="B125" s="58"/>
      <c r="C125" s="59"/>
      <c r="D125" s="53"/>
      <c r="E125" s="19"/>
      <c r="F125" s="25"/>
      <c r="G125" s="14"/>
      <c r="H125" s="15"/>
      <c r="I125" s="16"/>
      <c r="J125" s="23"/>
      <c r="K125" s="23"/>
      <c r="L125" s="23"/>
      <c r="M125" s="23"/>
      <c r="N125" s="23"/>
      <c r="O125" s="23"/>
      <c r="P125" s="23"/>
      <c r="Q125" s="23"/>
      <c r="R125" s="71">
        <f>SUM(J125:Q125)</f>
        <v>0</v>
      </c>
    </row>
    <row r="126" spans="2:18" ht="60.75" hidden="1" customHeight="1">
      <c r="B126" s="204"/>
      <c r="C126" s="209"/>
      <c r="D126" s="1401" t="s">
        <v>26</v>
      </c>
      <c r="E126" s="1401"/>
      <c r="F126" s="1401"/>
      <c r="G126" s="1401"/>
      <c r="H126" s="1401"/>
      <c r="I126" s="1401"/>
      <c r="J126" s="73">
        <f>SUM(J127)</f>
        <v>0</v>
      </c>
      <c r="K126" s="73">
        <f t="shared" ref="K126:R126" si="28">SUM(K127)</f>
        <v>0</v>
      </c>
      <c r="L126" s="73">
        <f t="shared" si="28"/>
        <v>0</v>
      </c>
      <c r="M126" s="73">
        <f t="shared" si="28"/>
        <v>0</v>
      </c>
      <c r="N126" s="73">
        <f t="shared" si="28"/>
        <v>0</v>
      </c>
      <c r="O126" s="73">
        <f t="shared" si="28"/>
        <v>0</v>
      </c>
      <c r="P126" s="73">
        <f t="shared" si="28"/>
        <v>0</v>
      </c>
      <c r="Q126" s="73">
        <f t="shared" si="28"/>
        <v>0</v>
      </c>
      <c r="R126" s="73">
        <f t="shared" si="28"/>
        <v>0</v>
      </c>
    </row>
    <row r="127" spans="2:18" ht="42" hidden="1" customHeight="1">
      <c r="B127" s="204"/>
      <c r="C127" s="209"/>
      <c r="D127" s="209"/>
      <c r="E127" s="1401" t="s">
        <v>27</v>
      </c>
      <c r="F127" s="1401"/>
      <c r="G127" s="1401"/>
      <c r="H127" s="1401"/>
      <c r="I127" s="1401"/>
      <c r="J127" s="73">
        <f>SUM(J128:J130)</f>
        <v>0</v>
      </c>
      <c r="K127" s="73">
        <f t="shared" ref="K127:R127" si="29">SUM(K128:K130)</f>
        <v>0</v>
      </c>
      <c r="L127" s="73">
        <f t="shared" si="29"/>
        <v>0</v>
      </c>
      <c r="M127" s="73">
        <f t="shared" si="29"/>
        <v>0</v>
      </c>
      <c r="N127" s="73">
        <f t="shared" si="29"/>
        <v>0</v>
      </c>
      <c r="O127" s="73">
        <f t="shared" si="29"/>
        <v>0</v>
      </c>
      <c r="P127" s="73">
        <f t="shared" si="29"/>
        <v>0</v>
      </c>
      <c r="Q127" s="73">
        <f t="shared" si="29"/>
        <v>0</v>
      </c>
      <c r="R127" s="73">
        <f t="shared" si="29"/>
        <v>0</v>
      </c>
    </row>
    <row r="128" spans="2:18" ht="20.25" hidden="1" customHeight="1">
      <c r="B128" s="32"/>
      <c r="C128" s="33"/>
      <c r="D128" s="33"/>
      <c r="E128" s="34"/>
      <c r="F128" s="25"/>
      <c r="G128" s="14"/>
      <c r="H128" s="80"/>
      <c r="I128" s="117"/>
      <c r="J128" s="15"/>
      <c r="K128" s="15"/>
      <c r="L128" s="15"/>
      <c r="M128" s="15"/>
      <c r="N128" s="15"/>
      <c r="O128" s="15"/>
      <c r="P128" s="15"/>
      <c r="Q128" s="15"/>
      <c r="R128" s="71">
        <f t="shared" ref="R128:R129" si="30">SUM(J128:Q128)</f>
        <v>0</v>
      </c>
    </row>
    <row r="129" spans="2:18" ht="20.25" hidden="1" customHeight="1">
      <c r="B129" s="24"/>
      <c r="D129" s="21"/>
      <c r="E129" s="26"/>
      <c r="F129" s="25"/>
      <c r="G129" s="14"/>
      <c r="H129" s="15"/>
      <c r="I129" s="16"/>
      <c r="J129" s="23"/>
      <c r="K129" s="23"/>
      <c r="L129" s="23"/>
      <c r="M129" s="23"/>
      <c r="N129" s="23"/>
      <c r="O129" s="23"/>
      <c r="P129" s="23"/>
      <c r="Q129" s="23"/>
      <c r="R129" s="71">
        <f t="shared" si="30"/>
        <v>0</v>
      </c>
    </row>
    <row r="130" spans="2:18" ht="20.25" hidden="1" customHeight="1">
      <c r="B130" s="24"/>
      <c r="D130" s="21"/>
      <c r="E130" s="26"/>
      <c r="F130" s="25"/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>SUM(J130:Q130)</f>
        <v>0</v>
      </c>
    </row>
    <row r="131" spans="2:18" ht="36.75" customHeight="1">
      <c r="B131" s="204"/>
      <c r="C131" s="209"/>
      <c r="D131" s="1401" t="s">
        <v>28</v>
      </c>
      <c r="E131" s="1401"/>
      <c r="F131" s="1401"/>
      <c r="G131" s="1401"/>
      <c r="H131" s="1401"/>
      <c r="I131" s="1401"/>
      <c r="J131" s="73">
        <f>SUM(J132+J136)</f>
        <v>0</v>
      </c>
      <c r="K131" s="73">
        <f t="shared" ref="K131:R131" si="31">SUM(K132+K136)</f>
        <v>0</v>
      </c>
      <c r="L131" s="73">
        <f t="shared" si="31"/>
        <v>0</v>
      </c>
      <c r="M131" s="73">
        <f t="shared" si="31"/>
        <v>24192</v>
      </c>
      <c r="N131" s="73">
        <f t="shared" si="31"/>
        <v>0</v>
      </c>
      <c r="O131" s="73">
        <f t="shared" si="31"/>
        <v>0</v>
      </c>
      <c r="P131" s="73">
        <f t="shared" si="31"/>
        <v>0</v>
      </c>
      <c r="Q131" s="73">
        <f t="shared" si="31"/>
        <v>0</v>
      </c>
      <c r="R131" s="73">
        <f t="shared" si="31"/>
        <v>24192</v>
      </c>
    </row>
    <row r="132" spans="2:18" ht="33.75" hidden="1" customHeight="1">
      <c r="B132" s="204"/>
      <c r="C132" s="209"/>
      <c r="D132" s="209"/>
      <c r="E132" s="1401" t="s">
        <v>29</v>
      </c>
      <c r="F132" s="1401"/>
      <c r="G132" s="1401"/>
      <c r="H132" s="1401"/>
      <c r="I132" s="1401"/>
      <c r="J132" s="73">
        <f>SUM(J133:J135)</f>
        <v>0</v>
      </c>
      <c r="K132" s="73">
        <f t="shared" ref="K132:R132" si="32">SUM(K133:K135)</f>
        <v>0</v>
      </c>
      <c r="L132" s="73">
        <f t="shared" si="32"/>
        <v>0</v>
      </c>
      <c r="M132" s="73">
        <f t="shared" si="32"/>
        <v>0</v>
      </c>
      <c r="N132" s="73">
        <f t="shared" si="32"/>
        <v>0</v>
      </c>
      <c r="O132" s="73">
        <f t="shared" si="32"/>
        <v>0</v>
      </c>
      <c r="P132" s="73">
        <f t="shared" si="32"/>
        <v>0</v>
      </c>
      <c r="Q132" s="73">
        <f t="shared" si="32"/>
        <v>0</v>
      </c>
      <c r="R132" s="73">
        <f t="shared" si="32"/>
        <v>0</v>
      </c>
    </row>
    <row r="133" spans="2:18" ht="21" hidden="1" customHeight="1">
      <c r="B133" s="32"/>
      <c r="C133" s="33"/>
      <c r="D133" s="33"/>
      <c r="E133" s="34"/>
      <c r="F133" s="25"/>
      <c r="G133" s="14"/>
      <c r="H133" s="80"/>
      <c r="I133" s="117"/>
      <c r="J133" s="15"/>
      <c r="K133" s="15"/>
      <c r="L133" s="15"/>
      <c r="M133" s="15"/>
      <c r="N133" s="15"/>
      <c r="O133" s="15"/>
      <c r="P133" s="15"/>
      <c r="Q133" s="15"/>
      <c r="R133" s="71">
        <f t="shared" ref="R133:R134" si="33">SUM(J133:Q133)</f>
        <v>0</v>
      </c>
    </row>
    <row r="134" spans="2:18" ht="21" hidden="1" customHeight="1">
      <c r="B134" s="24"/>
      <c r="D134" s="21"/>
      <c r="E134" s="26"/>
      <c r="F134" s="25"/>
      <c r="G134" s="14"/>
      <c r="H134" s="15"/>
      <c r="I134" s="16"/>
      <c r="J134" s="23"/>
      <c r="K134" s="23"/>
      <c r="L134" s="23"/>
      <c r="M134" s="23"/>
      <c r="N134" s="23"/>
      <c r="O134" s="23"/>
      <c r="P134" s="23"/>
      <c r="Q134" s="23"/>
      <c r="R134" s="71">
        <f t="shared" si="33"/>
        <v>0</v>
      </c>
    </row>
    <row r="135" spans="2:18" ht="21" hidden="1" customHeight="1">
      <c r="B135" s="24"/>
      <c r="D135" s="21"/>
      <c r="E135" s="26"/>
      <c r="F135" s="25"/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>SUM(J135:Q135)</f>
        <v>0</v>
      </c>
    </row>
    <row r="136" spans="2:18" ht="33" customHeight="1">
      <c r="B136" s="204"/>
      <c r="C136" s="209"/>
      <c r="D136" s="209"/>
      <c r="E136" s="1418" t="s">
        <v>30</v>
      </c>
      <c r="F136" s="1418"/>
      <c r="G136" s="1418"/>
      <c r="H136" s="1418"/>
      <c r="I136" s="1418"/>
      <c r="J136" s="73">
        <f>SUM(J137:J139)</f>
        <v>0</v>
      </c>
      <c r="K136" s="73">
        <f t="shared" ref="K136:R136" si="34">SUM(K137:K139)</f>
        <v>0</v>
      </c>
      <c r="L136" s="73">
        <f t="shared" si="34"/>
        <v>0</v>
      </c>
      <c r="M136" s="73">
        <f t="shared" si="34"/>
        <v>24192</v>
      </c>
      <c r="N136" s="73">
        <f t="shared" si="34"/>
        <v>0</v>
      </c>
      <c r="O136" s="73">
        <f t="shared" si="34"/>
        <v>0</v>
      </c>
      <c r="P136" s="73">
        <f t="shared" si="34"/>
        <v>0</v>
      </c>
      <c r="Q136" s="73">
        <f t="shared" si="34"/>
        <v>0</v>
      </c>
      <c r="R136" s="73">
        <f t="shared" si="34"/>
        <v>24192</v>
      </c>
    </row>
    <row r="137" spans="2:18" ht="90">
      <c r="B137" s="32"/>
      <c r="C137" s="33"/>
      <c r="D137" s="33"/>
      <c r="E137" s="34"/>
      <c r="F137" s="25">
        <v>85</v>
      </c>
      <c r="G137" s="14" t="s">
        <v>738</v>
      </c>
      <c r="H137" s="80" t="s">
        <v>739</v>
      </c>
      <c r="I137" s="120" t="s">
        <v>858</v>
      </c>
      <c r="J137" s="23"/>
      <c r="K137" s="23"/>
      <c r="L137" s="23"/>
      <c r="M137" s="23">
        <v>4192</v>
      </c>
      <c r="N137" s="23"/>
      <c r="O137" s="23"/>
      <c r="P137" s="23"/>
      <c r="Q137" s="23"/>
      <c r="R137" s="71">
        <f>SUM(J137:Q137)</f>
        <v>4192</v>
      </c>
    </row>
    <row r="138" spans="2:18" ht="90">
      <c r="B138" s="48"/>
      <c r="C138" s="49"/>
      <c r="D138" s="49"/>
      <c r="E138" s="50"/>
      <c r="F138" s="25">
        <v>86</v>
      </c>
      <c r="G138" s="14" t="s">
        <v>740</v>
      </c>
      <c r="H138" s="80" t="s">
        <v>696</v>
      </c>
      <c r="I138" s="117" t="s">
        <v>857</v>
      </c>
      <c r="J138" s="15"/>
      <c r="K138" s="15"/>
      <c r="L138" s="15"/>
      <c r="M138" s="79">
        <v>20000</v>
      </c>
      <c r="N138" s="79"/>
      <c r="O138" s="15"/>
      <c r="P138" s="15"/>
      <c r="Q138" s="15"/>
      <c r="R138" s="71">
        <f t="shared" ref="R138:R139" si="35">SUM(J138:Q138)</f>
        <v>20000</v>
      </c>
    </row>
    <row r="139" spans="2:18" ht="23.25" hidden="1" customHeight="1">
      <c r="B139" s="17"/>
      <c r="C139" s="18"/>
      <c r="D139" s="18"/>
      <c r="E139" s="66"/>
      <c r="F139" s="25"/>
      <c r="G139" s="14"/>
      <c r="H139" s="80"/>
      <c r="I139" s="117"/>
      <c r="J139" s="15"/>
      <c r="K139" s="15"/>
      <c r="L139" s="15"/>
      <c r="M139" s="15"/>
      <c r="N139" s="15"/>
      <c r="O139" s="15"/>
      <c r="P139" s="15"/>
      <c r="Q139" s="15"/>
      <c r="R139" s="71">
        <f t="shared" si="35"/>
        <v>0</v>
      </c>
    </row>
    <row r="140" spans="2:18" s="12" customFormat="1" ht="18.75" customHeight="1">
      <c r="B140" s="41" t="s">
        <v>82</v>
      </c>
      <c r="C140" s="42"/>
      <c r="D140" s="43"/>
      <c r="E140" s="43"/>
      <c r="F140" s="43"/>
      <c r="G140" s="43"/>
      <c r="H140" s="181"/>
      <c r="I140" s="181"/>
      <c r="J140" s="169">
        <f>SUM(J141)</f>
        <v>0</v>
      </c>
      <c r="K140" s="169">
        <f t="shared" ref="K140:R141" si="36">SUM(K141)</f>
        <v>0</v>
      </c>
      <c r="L140" s="169">
        <f t="shared" si="36"/>
        <v>0</v>
      </c>
      <c r="M140" s="169">
        <f t="shared" si="36"/>
        <v>68000</v>
      </c>
      <c r="N140" s="169">
        <f t="shared" si="36"/>
        <v>0</v>
      </c>
      <c r="O140" s="169">
        <f t="shared" si="36"/>
        <v>0</v>
      </c>
      <c r="P140" s="169">
        <f t="shared" si="36"/>
        <v>0</v>
      </c>
      <c r="Q140" s="169">
        <f t="shared" si="36"/>
        <v>0</v>
      </c>
      <c r="R140" s="169">
        <f t="shared" si="36"/>
        <v>68000</v>
      </c>
    </row>
    <row r="141" spans="2:18" s="12" customFormat="1" ht="33.75" customHeight="1">
      <c r="B141" s="1404" t="s">
        <v>83</v>
      </c>
      <c r="C141" s="1405"/>
      <c r="D141" s="1405"/>
      <c r="E141" s="1405"/>
      <c r="F141" s="1405"/>
      <c r="G141" s="1405"/>
      <c r="H141" s="1405"/>
      <c r="I141" s="1405"/>
      <c r="J141" s="82">
        <f>SUM(J142)</f>
        <v>0</v>
      </c>
      <c r="K141" s="82">
        <f t="shared" si="36"/>
        <v>0</v>
      </c>
      <c r="L141" s="82">
        <f t="shared" si="36"/>
        <v>0</v>
      </c>
      <c r="M141" s="82">
        <f t="shared" si="36"/>
        <v>68000</v>
      </c>
      <c r="N141" s="82">
        <f t="shared" si="36"/>
        <v>0</v>
      </c>
      <c r="O141" s="82">
        <f t="shared" si="36"/>
        <v>0</v>
      </c>
      <c r="P141" s="82">
        <f t="shared" si="36"/>
        <v>0</v>
      </c>
      <c r="Q141" s="82">
        <f t="shared" si="36"/>
        <v>0</v>
      </c>
      <c r="R141" s="82">
        <f t="shared" si="36"/>
        <v>68000</v>
      </c>
    </row>
    <row r="142" spans="2:18" ht="33" customHeight="1">
      <c r="B142" s="204"/>
      <c r="C142" s="1401" t="s">
        <v>31</v>
      </c>
      <c r="D142" s="1401"/>
      <c r="E142" s="1401"/>
      <c r="F142" s="1401"/>
      <c r="G142" s="1401"/>
      <c r="H142" s="1401"/>
      <c r="I142" s="1401"/>
      <c r="J142" s="73">
        <f t="shared" ref="J142:R142" si="37">SUM(J143+J158)</f>
        <v>0</v>
      </c>
      <c r="K142" s="73">
        <f t="shared" si="37"/>
        <v>0</v>
      </c>
      <c r="L142" s="73">
        <f t="shared" si="37"/>
        <v>0</v>
      </c>
      <c r="M142" s="73">
        <f t="shared" si="37"/>
        <v>68000</v>
      </c>
      <c r="N142" s="73">
        <f t="shared" si="37"/>
        <v>0</v>
      </c>
      <c r="O142" s="73">
        <f t="shared" si="37"/>
        <v>0</v>
      </c>
      <c r="P142" s="73">
        <f t="shared" si="37"/>
        <v>0</v>
      </c>
      <c r="Q142" s="73">
        <f t="shared" si="37"/>
        <v>0</v>
      </c>
      <c r="R142" s="73">
        <f t="shared" si="37"/>
        <v>68000</v>
      </c>
    </row>
    <row r="143" spans="2:18" ht="34.5" customHeight="1">
      <c r="B143" s="204"/>
      <c r="C143" s="209"/>
      <c r="D143" s="1401" t="s">
        <v>32</v>
      </c>
      <c r="E143" s="1401"/>
      <c r="F143" s="1401"/>
      <c r="G143" s="1401"/>
      <c r="H143" s="1401"/>
      <c r="I143" s="1401"/>
      <c r="J143" s="73">
        <f>SUM(J144)</f>
        <v>0</v>
      </c>
      <c r="K143" s="73">
        <f t="shared" ref="K143:R143" si="38">SUM(K144)</f>
        <v>0</v>
      </c>
      <c r="L143" s="73">
        <f t="shared" si="38"/>
        <v>0</v>
      </c>
      <c r="M143" s="73">
        <f t="shared" si="38"/>
        <v>68000</v>
      </c>
      <c r="N143" s="73">
        <f t="shared" si="38"/>
        <v>0</v>
      </c>
      <c r="O143" s="73">
        <f t="shared" si="38"/>
        <v>0</v>
      </c>
      <c r="P143" s="73">
        <f t="shared" si="38"/>
        <v>0</v>
      </c>
      <c r="Q143" s="73">
        <f t="shared" si="38"/>
        <v>0</v>
      </c>
      <c r="R143" s="73">
        <f t="shared" si="38"/>
        <v>68000</v>
      </c>
    </row>
    <row r="144" spans="2:18">
      <c r="B144" s="204"/>
      <c r="C144" s="209"/>
      <c r="D144" s="209"/>
      <c r="E144" s="30" t="s">
        <v>33</v>
      </c>
      <c r="F144" s="27"/>
      <c r="G144" s="27"/>
      <c r="H144" s="13"/>
      <c r="I144" s="47"/>
      <c r="J144" s="73">
        <f>SUM(J145:J157)</f>
        <v>0</v>
      </c>
      <c r="K144" s="73">
        <f t="shared" ref="K144:R144" si="39">SUM(K145:K157)</f>
        <v>0</v>
      </c>
      <c r="L144" s="73">
        <f t="shared" si="39"/>
        <v>0</v>
      </c>
      <c r="M144" s="73">
        <f t="shared" si="39"/>
        <v>68000</v>
      </c>
      <c r="N144" s="73">
        <f t="shared" si="39"/>
        <v>0</v>
      </c>
      <c r="O144" s="73">
        <f t="shared" si="39"/>
        <v>0</v>
      </c>
      <c r="P144" s="73">
        <f t="shared" si="39"/>
        <v>0</v>
      </c>
      <c r="Q144" s="73">
        <f t="shared" si="39"/>
        <v>0</v>
      </c>
      <c r="R144" s="73">
        <f t="shared" si="39"/>
        <v>68000</v>
      </c>
    </row>
    <row r="145" spans="2:18" ht="72">
      <c r="B145" s="32"/>
      <c r="C145" s="33"/>
      <c r="D145" s="33"/>
      <c r="E145" s="34"/>
      <c r="F145" s="25">
        <v>87</v>
      </c>
      <c r="G145" s="14" t="s">
        <v>741</v>
      </c>
      <c r="H145" s="200" t="s">
        <v>657</v>
      </c>
      <c r="I145" s="120" t="s">
        <v>859</v>
      </c>
      <c r="J145" s="79"/>
      <c r="K145" s="79"/>
      <c r="L145" s="79"/>
      <c r="M145" s="79">
        <v>15000</v>
      </c>
      <c r="N145" s="79"/>
      <c r="O145" s="79"/>
      <c r="P145" s="79"/>
      <c r="Q145" s="79"/>
      <c r="R145" s="79">
        <f>SUM(J145:Q145)</f>
        <v>15000</v>
      </c>
    </row>
    <row r="146" spans="2:18" ht="126">
      <c r="B146" s="24"/>
      <c r="D146" s="21"/>
      <c r="E146" s="26"/>
      <c r="F146" s="25">
        <v>88</v>
      </c>
      <c r="G146" s="14" t="s">
        <v>742</v>
      </c>
      <c r="H146" s="15" t="s">
        <v>661</v>
      </c>
      <c r="I146" s="120" t="s">
        <v>300</v>
      </c>
      <c r="J146" s="23"/>
      <c r="K146" s="23"/>
      <c r="L146" s="23"/>
      <c r="M146" s="23">
        <v>20000</v>
      </c>
      <c r="N146" s="23"/>
      <c r="O146" s="23"/>
      <c r="P146" s="23"/>
      <c r="Q146" s="23"/>
      <c r="R146" s="79">
        <f>SUM(J146:Q146)</f>
        <v>20000</v>
      </c>
    </row>
    <row r="147" spans="2:18" ht="108">
      <c r="B147" s="58"/>
      <c r="C147" s="59"/>
      <c r="D147" s="53"/>
      <c r="E147" s="19"/>
      <c r="F147" s="25">
        <v>89</v>
      </c>
      <c r="G147" s="14" t="s">
        <v>743</v>
      </c>
      <c r="H147" s="15" t="s">
        <v>667</v>
      </c>
      <c r="I147" s="120" t="s">
        <v>820</v>
      </c>
      <c r="J147" s="79"/>
      <c r="K147" s="79"/>
      <c r="L147" s="79"/>
      <c r="M147" s="79">
        <v>5000</v>
      </c>
      <c r="N147" s="79"/>
      <c r="O147" s="79"/>
      <c r="P147" s="79"/>
      <c r="Q147" s="79"/>
      <c r="R147" s="79">
        <f>SUM(J147:Q147)</f>
        <v>5000</v>
      </c>
    </row>
    <row r="148" spans="2:18" ht="108">
      <c r="B148" s="24"/>
      <c r="D148" s="21"/>
      <c r="E148" s="26"/>
      <c r="F148" s="126">
        <v>90</v>
      </c>
      <c r="G148" s="14" t="s">
        <v>744</v>
      </c>
      <c r="H148" s="15" t="s">
        <v>667</v>
      </c>
      <c r="I148" s="137" t="s">
        <v>860</v>
      </c>
      <c r="J148" s="79"/>
      <c r="K148" s="79"/>
      <c r="L148" s="79"/>
      <c r="M148" s="79">
        <v>5000</v>
      </c>
      <c r="N148" s="79"/>
      <c r="O148" s="79"/>
      <c r="P148" s="79"/>
      <c r="Q148" s="79"/>
      <c r="R148" s="79">
        <f t="shared" ref="R148:R156" si="40">SUM(J148:Q148)</f>
        <v>5000</v>
      </c>
    </row>
    <row r="149" spans="2:18" ht="90">
      <c r="B149" s="24"/>
      <c r="D149" s="21"/>
      <c r="E149" s="26"/>
      <c r="F149" s="25">
        <v>91</v>
      </c>
      <c r="G149" s="14" t="s">
        <v>745</v>
      </c>
      <c r="H149" s="80" t="s">
        <v>682</v>
      </c>
      <c r="I149" s="137" t="s">
        <v>861</v>
      </c>
      <c r="J149" s="79"/>
      <c r="K149" s="79"/>
      <c r="L149" s="79"/>
      <c r="M149" s="79">
        <v>5000</v>
      </c>
      <c r="N149" s="79"/>
      <c r="O149" s="79"/>
      <c r="P149" s="79"/>
      <c r="Q149" s="79"/>
      <c r="R149" s="79">
        <f t="shared" si="40"/>
        <v>5000</v>
      </c>
    </row>
    <row r="150" spans="2:18" ht="108">
      <c r="B150" s="24"/>
      <c r="D150" s="21"/>
      <c r="E150" s="26"/>
      <c r="F150" s="25">
        <v>92</v>
      </c>
      <c r="G150" s="14" t="s">
        <v>746</v>
      </c>
      <c r="H150" s="80" t="s">
        <v>687</v>
      </c>
      <c r="I150" s="120" t="s">
        <v>645</v>
      </c>
      <c r="J150" s="79"/>
      <c r="K150" s="79"/>
      <c r="L150" s="79"/>
      <c r="M150" s="79">
        <v>8000</v>
      </c>
      <c r="N150" s="79"/>
      <c r="O150" s="79"/>
      <c r="P150" s="79"/>
      <c r="Q150" s="79"/>
      <c r="R150" s="79">
        <f t="shared" si="40"/>
        <v>8000</v>
      </c>
    </row>
    <row r="151" spans="2:18" ht="33.75" customHeight="1">
      <c r="B151" s="24"/>
      <c r="D151" s="21"/>
      <c r="E151" s="26"/>
      <c r="F151" s="25">
        <v>93</v>
      </c>
      <c r="G151" s="14" t="s">
        <v>747</v>
      </c>
      <c r="H151" s="80" t="s">
        <v>687</v>
      </c>
      <c r="I151" s="137" t="s">
        <v>862</v>
      </c>
      <c r="J151" s="79"/>
      <c r="K151" s="79"/>
      <c r="L151" s="79"/>
      <c r="M151" s="79">
        <v>10000</v>
      </c>
      <c r="N151" s="79"/>
      <c r="O151" s="79"/>
      <c r="P151" s="79"/>
      <c r="Q151" s="79"/>
      <c r="R151" s="79">
        <f t="shared" si="40"/>
        <v>10000</v>
      </c>
    </row>
    <row r="152" spans="2:18" hidden="1">
      <c r="B152" s="24"/>
      <c r="D152" s="21"/>
      <c r="E152" s="26"/>
      <c r="F152" s="25"/>
      <c r="G152" s="14"/>
      <c r="H152" s="80"/>
      <c r="I152" s="137"/>
      <c r="J152" s="79"/>
      <c r="K152" s="79"/>
      <c r="L152" s="79"/>
      <c r="M152" s="79"/>
      <c r="N152" s="79"/>
      <c r="O152" s="79"/>
      <c r="P152" s="79"/>
      <c r="Q152" s="79"/>
      <c r="R152" s="79">
        <f t="shared" si="40"/>
        <v>0</v>
      </c>
    </row>
    <row r="153" spans="2:18" hidden="1">
      <c r="B153" s="24"/>
      <c r="D153" s="21"/>
      <c r="E153" s="26"/>
      <c r="F153" s="25"/>
      <c r="G153" s="14"/>
      <c r="H153" s="80"/>
      <c r="I153" s="137"/>
      <c r="J153" s="79"/>
      <c r="K153" s="79"/>
      <c r="L153" s="79"/>
      <c r="M153" s="79"/>
      <c r="N153" s="79"/>
      <c r="O153" s="79"/>
      <c r="P153" s="79"/>
      <c r="Q153" s="79"/>
      <c r="R153" s="79">
        <f t="shared" si="40"/>
        <v>0</v>
      </c>
    </row>
    <row r="154" spans="2:18" hidden="1">
      <c r="B154" s="24"/>
      <c r="D154" s="21"/>
      <c r="E154" s="26"/>
      <c r="F154" s="25"/>
      <c r="G154" s="14"/>
      <c r="H154" s="80"/>
      <c r="I154" s="137"/>
      <c r="J154" s="79"/>
      <c r="K154" s="79"/>
      <c r="L154" s="79"/>
      <c r="M154" s="79"/>
      <c r="N154" s="79"/>
      <c r="O154" s="79"/>
      <c r="P154" s="79"/>
      <c r="Q154" s="79"/>
      <c r="R154" s="79">
        <f t="shared" si="40"/>
        <v>0</v>
      </c>
    </row>
    <row r="155" spans="2:18" hidden="1">
      <c r="B155" s="24"/>
      <c r="D155" s="21"/>
      <c r="E155" s="26"/>
      <c r="F155" s="25"/>
      <c r="G155" s="14"/>
      <c r="H155" s="80"/>
      <c r="I155" s="137"/>
      <c r="J155" s="79"/>
      <c r="K155" s="79"/>
      <c r="L155" s="79"/>
      <c r="M155" s="79"/>
      <c r="N155" s="79"/>
      <c r="O155" s="79"/>
      <c r="P155" s="79"/>
      <c r="Q155" s="79"/>
      <c r="R155" s="79">
        <f t="shared" si="40"/>
        <v>0</v>
      </c>
    </row>
    <row r="156" spans="2:18" hidden="1">
      <c r="B156" s="48"/>
      <c r="C156" s="49"/>
      <c r="D156" s="49"/>
      <c r="E156" s="50"/>
      <c r="F156" s="25"/>
      <c r="G156" s="14"/>
      <c r="H156" s="80"/>
      <c r="I156" s="117"/>
      <c r="J156" s="79"/>
      <c r="K156" s="79"/>
      <c r="L156" s="79"/>
      <c r="M156" s="79"/>
      <c r="N156" s="79"/>
      <c r="O156" s="79"/>
      <c r="P156" s="79"/>
      <c r="Q156" s="79"/>
      <c r="R156" s="79">
        <f t="shared" si="40"/>
        <v>0</v>
      </c>
    </row>
    <row r="157" spans="2:18" hidden="1">
      <c r="B157" s="48"/>
      <c r="C157" s="49"/>
      <c r="D157" s="49"/>
      <c r="E157" s="50"/>
      <c r="F157" s="25"/>
      <c r="G157" s="14"/>
      <c r="H157" s="80"/>
      <c r="I157" s="117"/>
      <c r="J157" s="79"/>
      <c r="K157" s="79"/>
      <c r="L157" s="79"/>
      <c r="M157" s="79"/>
      <c r="N157" s="79"/>
      <c r="O157" s="79"/>
      <c r="P157" s="79"/>
      <c r="Q157" s="79"/>
      <c r="R157" s="79">
        <f>SUM(J157:Q157)</f>
        <v>0</v>
      </c>
    </row>
    <row r="158" spans="2:18" ht="21" hidden="1" customHeight="1">
      <c r="B158" s="204"/>
      <c r="C158" s="209"/>
      <c r="D158" s="1419" t="s">
        <v>34</v>
      </c>
      <c r="E158" s="1419"/>
      <c r="F158" s="1419"/>
      <c r="G158" s="1419"/>
      <c r="H158" s="1419"/>
      <c r="I158" s="1419"/>
      <c r="J158" s="73">
        <f>SUM(J159)</f>
        <v>0</v>
      </c>
      <c r="K158" s="73">
        <f t="shared" ref="K158:Q158" si="41">SUM(K159)</f>
        <v>0</v>
      </c>
      <c r="L158" s="73">
        <f t="shared" si="41"/>
        <v>0</v>
      </c>
      <c r="M158" s="73">
        <f t="shared" si="41"/>
        <v>0</v>
      </c>
      <c r="N158" s="73">
        <f t="shared" si="41"/>
        <v>0</v>
      </c>
      <c r="O158" s="73">
        <f t="shared" si="41"/>
        <v>0</v>
      </c>
      <c r="P158" s="73">
        <f t="shared" si="41"/>
        <v>0</v>
      </c>
      <c r="Q158" s="73">
        <f t="shared" si="41"/>
        <v>0</v>
      </c>
      <c r="R158" s="73">
        <f>SUM(R159)</f>
        <v>0</v>
      </c>
    </row>
    <row r="159" spans="2:18" ht="21" hidden="1" customHeight="1">
      <c r="B159" s="204"/>
      <c r="C159" s="209"/>
      <c r="D159" s="209"/>
      <c r="E159" s="1418" t="s">
        <v>35</v>
      </c>
      <c r="F159" s="1418"/>
      <c r="G159" s="1418"/>
      <c r="H159" s="1418"/>
      <c r="I159" s="1418"/>
      <c r="J159" s="73">
        <f>SUM(J160:J165)</f>
        <v>0</v>
      </c>
      <c r="K159" s="73">
        <f t="shared" ref="K159:R159" si="42">SUM(K160:K165)</f>
        <v>0</v>
      </c>
      <c r="L159" s="73">
        <f t="shared" si="42"/>
        <v>0</v>
      </c>
      <c r="M159" s="73">
        <f t="shared" si="42"/>
        <v>0</v>
      </c>
      <c r="N159" s="73">
        <f t="shared" si="42"/>
        <v>0</v>
      </c>
      <c r="O159" s="73">
        <f t="shared" si="42"/>
        <v>0</v>
      </c>
      <c r="P159" s="73">
        <f t="shared" si="42"/>
        <v>0</v>
      </c>
      <c r="Q159" s="73">
        <f t="shared" si="42"/>
        <v>0</v>
      </c>
      <c r="R159" s="73">
        <f t="shared" si="42"/>
        <v>0</v>
      </c>
    </row>
    <row r="160" spans="2:18" hidden="1">
      <c r="B160" s="32"/>
      <c r="C160" s="33"/>
      <c r="D160" s="33"/>
      <c r="E160" s="34"/>
      <c r="F160" s="25"/>
      <c r="G160" s="14"/>
      <c r="H160" s="80"/>
      <c r="I160" s="117"/>
      <c r="J160" s="79"/>
      <c r="K160" s="79"/>
      <c r="L160" s="79"/>
      <c r="M160" s="79"/>
      <c r="N160" s="79"/>
      <c r="O160" s="79"/>
      <c r="P160" s="79"/>
      <c r="Q160" s="79"/>
      <c r="R160" s="79">
        <f>SUM(J160:Q160)</f>
        <v>0</v>
      </c>
    </row>
    <row r="161" spans="2:18" hidden="1">
      <c r="B161" s="48"/>
      <c r="C161" s="49"/>
      <c r="D161" s="49"/>
      <c r="E161" s="50"/>
      <c r="F161" s="25"/>
      <c r="G161" s="14"/>
      <c r="H161" s="80"/>
      <c r="I161" s="117"/>
      <c r="J161" s="79"/>
      <c r="K161" s="79"/>
      <c r="L161" s="79"/>
      <c r="M161" s="79"/>
      <c r="N161" s="79"/>
      <c r="O161" s="79"/>
      <c r="P161" s="79"/>
      <c r="Q161" s="79"/>
      <c r="R161" s="79">
        <f t="shared" ref="R161:R165" si="43">SUM(J161:Q161)</f>
        <v>0</v>
      </c>
    </row>
    <row r="162" spans="2:18" hidden="1">
      <c r="B162" s="48"/>
      <c r="C162" s="49"/>
      <c r="D162" s="49"/>
      <c r="E162" s="50"/>
      <c r="F162" s="25"/>
      <c r="G162" s="14"/>
      <c r="H162" s="80"/>
      <c r="I162" s="117"/>
      <c r="J162" s="79"/>
      <c r="K162" s="79"/>
      <c r="L162" s="79"/>
      <c r="M162" s="79"/>
      <c r="N162" s="79"/>
      <c r="O162" s="79"/>
      <c r="P162" s="79"/>
      <c r="Q162" s="79"/>
      <c r="R162" s="79">
        <f t="shared" si="43"/>
        <v>0</v>
      </c>
    </row>
    <row r="163" spans="2:18" ht="25.5" hidden="1" customHeight="1">
      <c r="B163" s="48"/>
      <c r="C163" s="49"/>
      <c r="D163" s="49"/>
      <c r="E163" s="50"/>
      <c r="F163" s="25"/>
      <c r="G163" s="14"/>
      <c r="H163" s="80"/>
      <c r="I163" s="117"/>
      <c r="J163" s="79"/>
      <c r="K163" s="79"/>
      <c r="L163" s="79"/>
      <c r="M163" s="79"/>
      <c r="N163" s="79"/>
      <c r="O163" s="79"/>
      <c r="P163" s="79"/>
      <c r="Q163" s="79"/>
      <c r="R163" s="79">
        <f t="shared" si="43"/>
        <v>0</v>
      </c>
    </row>
    <row r="164" spans="2:18" ht="25.5" hidden="1" customHeight="1">
      <c r="B164" s="48"/>
      <c r="C164" s="49"/>
      <c r="D164" s="49"/>
      <c r="E164" s="50"/>
      <c r="F164" s="25"/>
      <c r="G164" s="14"/>
      <c r="H164" s="80"/>
      <c r="I164" s="117"/>
      <c r="J164" s="79"/>
      <c r="K164" s="79"/>
      <c r="L164" s="79"/>
      <c r="M164" s="79"/>
      <c r="N164" s="79"/>
      <c r="O164" s="79"/>
      <c r="P164" s="79"/>
      <c r="Q164" s="79"/>
      <c r="R164" s="79">
        <f t="shared" si="43"/>
        <v>0</v>
      </c>
    </row>
    <row r="165" spans="2:18" ht="25.5" hidden="1" customHeight="1">
      <c r="B165" s="17"/>
      <c r="C165" s="18"/>
      <c r="D165" s="18"/>
      <c r="E165" s="66"/>
      <c r="F165" s="25"/>
      <c r="G165" s="14"/>
      <c r="H165" s="80"/>
      <c r="I165" s="117"/>
      <c r="J165" s="79"/>
      <c r="K165" s="79"/>
      <c r="L165" s="79"/>
      <c r="M165" s="79"/>
      <c r="N165" s="79"/>
      <c r="O165" s="79"/>
      <c r="P165" s="79"/>
      <c r="Q165" s="79"/>
      <c r="R165" s="79">
        <f t="shared" si="43"/>
        <v>0</v>
      </c>
    </row>
    <row r="166" spans="2:18" s="12" customFormat="1" ht="33.75" customHeight="1">
      <c r="B166" s="1402" t="s">
        <v>85</v>
      </c>
      <c r="C166" s="1403"/>
      <c r="D166" s="1403"/>
      <c r="E166" s="1403"/>
      <c r="F166" s="1403"/>
      <c r="G166" s="1403"/>
      <c r="H166" s="1403"/>
      <c r="I166" s="1403"/>
      <c r="J166" s="169">
        <f>SUM(J167)</f>
        <v>0</v>
      </c>
      <c r="K166" s="169">
        <f t="shared" ref="K166:R167" si="44">SUM(K167)</f>
        <v>0</v>
      </c>
      <c r="L166" s="169">
        <f t="shared" si="44"/>
        <v>0</v>
      </c>
      <c r="M166" s="169">
        <f t="shared" si="44"/>
        <v>62000</v>
      </c>
      <c r="N166" s="169">
        <f t="shared" si="44"/>
        <v>0</v>
      </c>
      <c r="O166" s="169">
        <f t="shared" si="44"/>
        <v>0</v>
      </c>
      <c r="P166" s="169">
        <f t="shared" si="44"/>
        <v>0</v>
      </c>
      <c r="Q166" s="169">
        <f t="shared" si="44"/>
        <v>0</v>
      </c>
      <c r="R166" s="169">
        <f t="shared" si="44"/>
        <v>62000</v>
      </c>
    </row>
    <row r="167" spans="2:18" s="12" customFormat="1" ht="49.5" customHeight="1">
      <c r="B167" s="1420" t="s">
        <v>86</v>
      </c>
      <c r="C167" s="1421"/>
      <c r="D167" s="1421"/>
      <c r="E167" s="1421"/>
      <c r="F167" s="1421"/>
      <c r="G167" s="1421"/>
      <c r="H167" s="1421"/>
      <c r="I167" s="1421"/>
      <c r="J167" s="82">
        <f>SUM(J168)</f>
        <v>0</v>
      </c>
      <c r="K167" s="82">
        <f t="shared" si="44"/>
        <v>0</v>
      </c>
      <c r="L167" s="82">
        <f t="shared" si="44"/>
        <v>0</v>
      </c>
      <c r="M167" s="82">
        <f t="shared" si="44"/>
        <v>62000</v>
      </c>
      <c r="N167" s="82">
        <f t="shared" si="44"/>
        <v>0</v>
      </c>
      <c r="O167" s="82">
        <f t="shared" si="44"/>
        <v>0</v>
      </c>
      <c r="P167" s="82">
        <f t="shared" si="44"/>
        <v>0</v>
      </c>
      <c r="Q167" s="82">
        <f t="shared" si="44"/>
        <v>0</v>
      </c>
      <c r="R167" s="82">
        <f t="shared" si="44"/>
        <v>62000</v>
      </c>
    </row>
    <row r="168" spans="2:18" ht="36.75" customHeight="1">
      <c r="B168" s="204"/>
      <c r="C168" s="1401" t="s">
        <v>36</v>
      </c>
      <c r="D168" s="1401"/>
      <c r="E168" s="1401"/>
      <c r="F168" s="1401"/>
      <c r="G168" s="1401"/>
      <c r="H168" s="1401"/>
      <c r="I168" s="1401"/>
      <c r="J168" s="73">
        <f t="shared" ref="J168:R168" si="45">SUM(J169+J174+J179)</f>
        <v>0</v>
      </c>
      <c r="K168" s="73">
        <f t="shared" si="45"/>
        <v>0</v>
      </c>
      <c r="L168" s="73">
        <f t="shared" si="45"/>
        <v>0</v>
      </c>
      <c r="M168" s="73">
        <f t="shared" si="45"/>
        <v>62000</v>
      </c>
      <c r="N168" s="73">
        <f t="shared" si="45"/>
        <v>0</v>
      </c>
      <c r="O168" s="73">
        <f t="shared" si="45"/>
        <v>0</v>
      </c>
      <c r="P168" s="73">
        <f t="shared" si="45"/>
        <v>0</v>
      </c>
      <c r="Q168" s="73">
        <f t="shared" si="45"/>
        <v>0</v>
      </c>
      <c r="R168" s="73">
        <f t="shared" si="45"/>
        <v>62000</v>
      </c>
    </row>
    <row r="169" spans="2:18" ht="54.75" hidden="1" customHeight="1">
      <c r="B169" s="204"/>
      <c r="C169" s="209"/>
      <c r="D169" s="1401" t="s">
        <v>37</v>
      </c>
      <c r="E169" s="1401"/>
      <c r="F169" s="1401"/>
      <c r="G169" s="1401"/>
      <c r="H169" s="1401"/>
      <c r="I169" s="1426"/>
      <c r="J169" s="73">
        <f>SUM(J170)</f>
        <v>0</v>
      </c>
      <c r="K169" s="73">
        <f t="shared" ref="K169:R169" si="46">SUM(K170)</f>
        <v>0</v>
      </c>
      <c r="L169" s="73">
        <f t="shared" si="46"/>
        <v>0</v>
      </c>
      <c r="M169" s="73">
        <f t="shared" si="46"/>
        <v>0</v>
      </c>
      <c r="N169" s="73">
        <f t="shared" si="46"/>
        <v>0</v>
      </c>
      <c r="O169" s="73">
        <f t="shared" si="46"/>
        <v>0</v>
      </c>
      <c r="P169" s="73">
        <f t="shared" si="46"/>
        <v>0</v>
      </c>
      <c r="Q169" s="73">
        <f t="shared" si="46"/>
        <v>0</v>
      </c>
      <c r="R169" s="73">
        <f t="shared" si="46"/>
        <v>0</v>
      </c>
    </row>
    <row r="170" spans="2:18" ht="38.25" hidden="1" customHeight="1">
      <c r="B170" s="204"/>
      <c r="C170" s="209"/>
      <c r="D170" s="209"/>
      <c r="E170" s="1401" t="s">
        <v>38</v>
      </c>
      <c r="F170" s="1401"/>
      <c r="G170" s="1401"/>
      <c r="H170" s="1401"/>
      <c r="I170" s="1426"/>
      <c r="J170" s="73">
        <f>SUM(J171:J173)</f>
        <v>0</v>
      </c>
      <c r="K170" s="73">
        <f t="shared" ref="K170:R170" si="47">SUM(K171:K173)</f>
        <v>0</v>
      </c>
      <c r="L170" s="73">
        <f t="shared" si="47"/>
        <v>0</v>
      </c>
      <c r="M170" s="73">
        <f t="shared" si="47"/>
        <v>0</v>
      </c>
      <c r="N170" s="73">
        <f t="shared" si="47"/>
        <v>0</v>
      </c>
      <c r="O170" s="73">
        <f t="shared" si="47"/>
        <v>0</v>
      </c>
      <c r="P170" s="73">
        <f t="shared" si="47"/>
        <v>0</v>
      </c>
      <c r="Q170" s="73">
        <f t="shared" si="47"/>
        <v>0</v>
      </c>
      <c r="R170" s="73">
        <f t="shared" si="47"/>
        <v>0</v>
      </c>
    </row>
    <row r="171" spans="2:18" ht="22.5" hidden="1" customHeight="1">
      <c r="B171" s="32"/>
      <c r="C171" s="33"/>
      <c r="D171" s="33"/>
      <c r="E171" s="34"/>
      <c r="F171" s="25"/>
      <c r="G171" s="14"/>
      <c r="H171" s="80"/>
      <c r="I171" s="117"/>
      <c r="J171" s="79"/>
      <c r="K171" s="79"/>
      <c r="L171" s="79"/>
      <c r="M171" s="79"/>
      <c r="N171" s="79"/>
      <c r="O171" s="79"/>
      <c r="P171" s="79"/>
      <c r="Q171" s="79"/>
      <c r="R171" s="79">
        <f t="shared" ref="R171" si="48">SUM(J171:Q171)</f>
        <v>0</v>
      </c>
    </row>
    <row r="172" spans="2:18" ht="22.5" hidden="1" customHeight="1">
      <c r="B172" s="24"/>
      <c r="D172" s="21"/>
      <c r="E172" s="26"/>
      <c r="F172" s="25"/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9">
        <f>SUM(J172:Q172)</f>
        <v>0</v>
      </c>
    </row>
    <row r="173" spans="2:18" ht="22.5" hidden="1" customHeight="1">
      <c r="B173" s="24"/>
      <c r="D173" s="21"/>
      <c r="E173" s="26"/>
      <c r="F173" s="25"/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9">
        <f>SUM(J173:Q173)</f>
        <v>0</v>
      </c>
    </row>
    <row r="174" spans="2:18" ht="54" hidden="1" customHeight="1">
      <c r="B174" s="204"/>
      <c r="C174" s="209"/>
      <c r="D174" s="1401" t="s">
        <v>39</v>
      </c>
      <c r="E174" s="1401"/>
      <c r="F174" s="1401"/>
      <c r="G174" s="1401"/>
      <c r="H174" s="1401"/>
      <c r="I174" s="1426"/>
      <c r="J174" s="73">
        <f>SUM(J175)</f>
        <v>0</v>
      </c>
      <c r="K174" s="73">
        <f t="shared" ref="K174:R174" si="49">SUM(K175)</f>
        <v>0</v>
      </c>
      <c r="L174" s="73">
        <f t="shared" si="49"/>
        <v>0</v>
      </c>
      <c r="M174" s="73">
        <f t="shared" si="49"/>
        <v>0</v>
      </c>
      <c r="N174" s="73">
        <f t="shared" si="49"/>
        <v>0</v>
      </c>
      <c r="O174" s="73">
        <f t="shared" si="49"/>
        <v>0</v>
      </c>
      <c r="P174" s="73">
        <f t="shared" si="49"/>
        <v>0</v>
      </c>
      <c r="Q174" s="73">
        <f t="shared" si="49"/>
        <v>0</v>
      </c>
      <c r="R174" s="73">
        <f t="shared" si="49"/>
        <v>0</v>
      </c>
    </row>
    <row r="175" spans="2:18" ht="34.5" hidden="1" customHeight="1">
      <c r="B175" s="204"/>
      <c r="C175" s="209"/>
      <c r="D175" s="209"/>
      <c r="E175" s="1401" t="s">
        <v>40</v>
      </c>
      <c r="F175" s="1401"/>
      <c r="G175" s="1401"/>
      <c r="H175" s="1401"/>
      <c r="I175" s="1426"/>
      <c r="J175" s="73">
        <f>SUM(J176:J178)</f>
        <v>0</v>
      </c>
      <c r="K175" s="73">
        <f t="shared" ref="K175:R175" si="50">SUM(K176:K178)</f>
        <v>0</v>
      </c>
      <c r="L175" s="73">
        <f t="shared" si="50"/>
        <v>0</v>
      </c>
      <c r="M175" s="73">
        <f t="shared" si="50"/>
        <v>0</v>
      </c>
      <c r="N175" s="73">
        <f t="shared" si="50"/>
        <v>0</v>
      </c>
      <c r="O175" s="73">
        <f t="shared" si="50"/>
        <v>0</v>
      </c>
      <c r="P175" s="73">
        <f t="shared" si="50"/>
        <v>0</v>
      </c>
      <c r="Q175" s="73">
        <f t="shared" si="50"/>
        <v>0</v>
      </c>
      <c r="R175" s="73">
        <f t="shared" si="50"/>
        <v>0</v>
      </c>
    </row>
    <row r="176" spans="2:18" ht="24.75" hidden="1" customHeight="1">
      <c r="B176" s="32"/>
      <c r="C176" s="33"/>
      <c r="D176" s="33"/>
      <c r="E176" s="34"/>
      <c r="F176" s="25"/>
      <c r="G176" s="14"/>
      <c r="H176" s="80"/>
      <c r="I176" s="117"/>
      <c r="J176" s="79"/>
      <c r="K176" s="79"/>
      <c r="L176" s="79"/>
      <c r="M176" s="79"/>
      <c r="N176" s="79"/>
      <c r="O176" s="79"/>
      <c r="P176" s="79"/>
      <c r="Q176" s="79"/>
      <c r="R176" s="79">
        <f t="shared" ref="R176:R177" si="51">SUM(J176:Q176)</f>
        <v>0</v>
      </c>
    </row>
    <row r="177" spans="2:18" ht="24.75" hidden="1" customHeight="1">
      <c r="B177" s="24"/>
      <c r="D177" s="21"/>
      <c r="E177" s="26"/>
      <c r="F177" s="25"/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9">
        <f t="shared" si="51"/>
        <v>0</v>
      </c>
    </row>
    <row r="178" spans="2:18" ht="34.5" hidden="1" customHeight="1">
      <c r="B178" s="58"/>
      <c r="C178" s="59"/>
      <c r="D178" s="53"/>
      <c r="E178" s="19"/>
      <c r="F178" s="25"/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9">
        <f>SUM(J178:Q178)</f>
        <v>0</v>
      </c>
    </row>
    <row r="179" spans="2:18" ht="31.5" customHeight="1">
      <c r="B179" s="204"/>
      <c r="C179" s="209"/>
      <c r="D179" s="1401" t="s">
        <v>41</v>
      </c>
      <c r="E179" s="1401"/>
      <c r="F179" s="1401"/>
      <c r="G179" s="1401"/>
      <c r="H179" s="1401"/>
      <c r="I179" s="1401"/>
      <c r="J179" s="73">
        <f>SUM(J180)</f>
        <v>0</v>
      </c>
      <c r="K179" s="73">
        <f t="shared" ref="K179:R179" si="52">SUM(K180)</f>
        <v>0</v>
      </c>
      <c r="L179" s="73">
        <f t="shared" si="52"/>
        <v>0</v>
      </c>
      <c r="M179" s="73">
        <f t="shared" si="52"/>
        <v>62000</v>
      </c>
      <c r="N179" s="73">
        <f t="shared" si="52"/>
        <v>0</v>
      </c>
      <c r="O179" s="73">
        <f t="shared" si="52"/>
        <v>0</v>
      </c>
      <c r="P179" s="73">
        <f t="shared" si="52"/>
        <v>0</v>
      </c>
      <c r="Q179" s="73">
        <f t="shared" si="52"/>
        <v>0</v>
      </c>
      <c r="R179" s="73">
        <f t="shared" si="52"/>
        <v>62000</v>
      </c>
    </row>
    <row r="180" spans="2:18" ht="34.5" customHeight="1">
      <c r="B180" s="204"/>
      <c r="C180" s="209"/>
      <c r="D180" s="209"/>
      <c r="E180" s="1401" t="s">
        <v>42</v>
      </c>
      <c r="F180" s="1401"/>
      <c r="G180" s="1401"/>
      <c r="H180" s="1401"/>
      <c r="I180" s="1401"/>
      <c r="J180" s="73">
        <f>SUM(J181:J190)</f>
        <v>0</v>
      </c>
      <c r="K180" s="73">
        <f t="shared" ref="K180:Q180" si="53">SUM(K181:K190)</f>
        <v>0</v>
      </c>
      <c r="L180" s="73">
        <f t="shared" si="53"/>
        <v>0</v>
      </c>
      <c r="M180" s="73">
        <f t="shared" si="53"/>
        <v>62000</v>
      </c>
      <c r="N180" s="73">
        <f t="shared" si="53"/>
        <v>0</v>
      </c>
      <c r="O180" s="73">
        <f t="shared" si="53"/>
        <v>0</v>
      </c>
      <c r="P180" s="73">
        <f t="shared" si="53"/>
        <v>0</v>
      </c>
      <c r="Q180" s="73">
        <f t="shared" si="53"/>
        <v>0</v>
      </c>
      <c r="R180" s="73">
        <f>SUM(R181:R190)</f>
        <v>62000</v>
      </c>
    </row>
    <row r="181" spans="2:18" ht="54">
      <c r="B181" s="32"/>
      <c r="C181" s="33"/>
      <c r="D181" s="33"/>
      <c r="E181" s="34"/>
      <c r="F181" s="25">
        <v>94</v>
      </c>
      <c r="G181" s="193" t="s">
        <v>748</v>
      </c>
      <c r="H181" s="15" t="s">
        <v>648</v>
      </c>
      <c r="I181" s="120" t="s">
        <v>854</v>
      </c>
      <c r="J181" s="79"/>
      <c r="K181" s="79"/>
      <c r="L181" s="79"/>
      <c r="M181" s="79">
        <v>10000</v>
      </c>
      <c r="N181" s="79"/>
      <c r="O181" s="79"/>
      <c r="P181" s="79"/>
      <c r="Q181" s="79"/>
      <c r="R181" s="79">
        <f t="shared" ref="R181:R189" si="54">SUM(J181:Q181)</f>
        <v>10000</v>
      </c>
    </row>
    <row r="182" spans="2:18" ht="54">
      <c r="B182" s="58"/>
      <c r="C182" s="59"/>
      <c r="D182" s="53"/>
      <c r="E182" s="19"/>
      <c r="F182" s="25">
        <v>95</v>
      </c>
      <c r="G182" s="14" t="s">
        <v>751</v>
      </c>
      <c r="H182" s="80" t="s">
        <v>654</v>
      </c>
      <c r="I182" s="120" t="s">
        <v>852</v>
      </c>
      <c r="J182" s="23"/>
      <c r="K182" s="23"/>
      <c r="L182" s="23"/>
      <c r="M182" s="23">
        <v>8000</v>
      </c>
      <c r="N182" s="23"/>
      <c r="O182" s="23"/>
      <c r="P182" s="23"/>
      <c r="Q182" s="23"/>
      <c r="R182" s="79">
        <f t="shared" si="54"/>
        <v>8000</v>
      </c>
    </row>
    <row r="183" spans="2:18" ht="90">
      <c r="B183" s="24"/>
      <c r="D183" s="21"/>
      <c r="E183" s="26"/>
      <c r="F183" s="126">
        <v>96</v>
      </c>
      <c r="G183" s="192" t="s">
        <v>752</v>
      </c>
      <c r="H183" s="199" t="s">
        <v>657</v>
      </c>
      <c r="I183" s="194" t="s">
        <v>863</v>
      </c>
      <c r="J183" s="141"/>
      <c r="K183" s="141"/>
      <c r="L183" s="141"/>
      <c r="M183" s="141">
        <v>15000</v>
      </c>
      <c r="N183" s="141"/>
      <c r="O183" s="141"/>
      <c r="P183" s="141"/>
      <c r="Q183" s="141"/>
      <c r="R183" s="225">
        <f t="shared" si="54"/>
        <v>15000</v>
      </c>
    </row>
    <row r="184" spans="2:18" ht="90">
      <c r="B184" s="24"/>
      <c r="D184" s="21"/>
      <c r="E184" s="26"/>
      <c r="F184" s="25">
        <v>97</v>
      </c>
      <c r="G184" s="14" t="s">
        <v>755</v>
      </c>
      <c r="H184" s="80" t="s">
        <v>672</v>
      </c>
      <c r="I184" s="81" t="s">
        <v>864</v>
      </c>
      <c r="J184" s="23"/>
      <c r="K184" s="23"/>
      <c r="L184" s="23"/>
      <c r="M184" s="23">
        <v>9000</v>
      </c>
      <c r="N184" s="23"/>
      <c r="O184" s="23"/>
      <c r="P184" s="23"/>
      <c r="Q184" s="23"/>
      <c r="R184" s="79">
        <f t="shared" si="54"/>
        <v>9000</v>
      </c>
    </row>
    <row r="185" spans="2:18" ht="90">
      <c r="B185" s="24"/>
      <c r="D185" s="21"/>
      <c r="E185" s="26"/>
      <c r="F185" s="25">
        <v>98</v>
      </c>
      <c r="G185" s="14" t="s">
        <v>757</v>
      </c>
      <c r="H185" s="80" t="s">
        <v>682</v>
      </c>
      <c r="I185" s="81" t="s">
        <v>865</v>
      </c>
      <c r="J185" s="23"/>
      <c r="K185" s="23"/>
      <c r="L185" s="23"/>
      <c r="M185" s="23">
        <v>10000</v>
      </c>
      <c r="N185" s="23"/>
      <c r="O185" s="23"/>
      <c r="P185" s="23"/>
      <c r="Q185" s="23"/>
      <c r="R185" s="79">
        <f t="shared" si="54"/>
        <v>10000</v>
      </c>
    </row>
    <row r="186" spans="2:18" ht="54">
      <c r="B186" s="24"/>
      <c r="D186" s="21"/>
      <c r="E186" s="26"/>
      <c r="F186" s="25">
        <v>99</v>
      </c>
      <c r="G186" s="14" t="s">
        <v>759</v>
      </c>
      <c r="H186" s="80" t="s">
        <v>696</v>
      </c>
      <c r="I186" s="120" t="s">
        <v>866</v>
      </c>
      <c r="J186" s="23"/>
      <c r="K186" s="23"/>
      <c r="L186" s="23"/>
      <c r="M186" s="23">
        <v>10000</v>
      </c>
      <c r="N186" s="23"/>
      <c r="O186" s="23"/>
      <c r="P186" s="23"/>
      <c r="Q186" s="23"/>
      <c r="R186" s="79">
        <f t="shared" si="54"/>
        <v>10000</v>
      </c>
    </row>
    <row r="187" spans="2:18" hidden="1">
      <c r="B187" s="24"/>
      <c r="D187" s="21"/>
      <c r="E187" s="26"/>
      <c r="F187" s="25"/>
      <c r="G187" s="14"/>
      <c r="H187" s="80"/>
      <c r="I187" s="81"/>
      <c r="J187" s="23"/>
      <c r="K187" s="23"/>
      <c r="L187" s="23"/>
      <c r="M187" s="23"/>
      <c r="N187" s="23"/>
      <c r="O187" s="23"/>
      <c r="P187" s="23"/>
      <c r="Q187" s="23"/>
      <c r="R187" s="79">
        <f t="shared" si="54"/>
        <v>0</v>
      </c>
    </row>
    <row r="188" spans="2:18" hidden="1">
      <c r="B188" s="24"/>
      <c r="D188" s="21"/>
      <c r="E188" s="26"/>
      <c r="F188" s="25"/>
      <c r="G188" s="14"/>
      <c r="H188" s="80"/>
      <c r="I188" s="81"/>
      <c r="J188" s="23"/>
      <c r="K188" s="23"/>
      <c r="L188" s="23"/>
      <c r="M188" s="23"/>
      <c r="N188" s="23"/>
      <c r="O188" s="23"/>
      <c r="P188" s="23"/>
      <c r="Q188" s="23"/>
      <c r="R188" s="79">
        <f t="shared" si="54"/>
        <v>0</v>
      </c>
    </row>
    <row r="189" spans="2:18" ht="20.25" hidden="1" customHeight="1">
      <c r="B189" s="24"/>
      <c r="D189" s="21"/>
      <c r="E189" s="26"/>
      <c r="F189" s="25"/>
      <c r="G189" s="14"/>
      <c r="H189" s="80"/>
      <c r="I189" s="81"/>
      <c r="J189" s="23"/>
      <c r="K189" s="23"/>
      <c r="L189" s="23"/>
      <c r="M189" s="23"/>
      <c r="N189" s="23"/>
      <c r="O189" s="23"/>
      <c r="P189" s="23"/>
      <c r="Q189" s="23"/>
      <c r="R189" s="79">
        <f t="shared" si="54"/>
        <v>0</v>
      </c>
    </row>
    <row r="190" spans="2:18" ht="20.25" hidden="1" customHeight="1">
      <c r="B190" s="24"/>
      <c r="D190" s="21"/>
      <c r="E190" s="26"/>
      <c r="F190" s="25"/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9">
        <f>SUM(J190:Q190)</f>
        <v>0</v>
      </c>
    </row>
    <row r="191" spans="2:18" s="12" customFormat="1" ht="32.25" customHeight="1">
      <c r="B191" s="1402" t="s">
        <v>87</v>
      </c>
      <c r="C191" s="1403"/>
      <c r="D191" s="1403"/>
      <c r="E191" s="1403"/>
      <c r="F191" s="1403"/>
      <c r="G191" s="1403"/>
      <c r="H191" s="1403"/>
      <c r="I191" s="1403"/>
      <c r="J191" s="169">
        <f>SUM(J192)</f>
        <v>0</v>
      </c>
      <c r="K191" s="169">
        <f t="shared" ref="K191:Q192" si="55">SUM(K192)</f>
        <v>0</v>
      </c>
      <c r="L191" s="169">
        <f t="shared" si="55"/>
        <v>0</v>
      </c>
      <c r="M191" s="169">
        <f t="shared" si="55"/>
        <v>0</v>
      </c>
      <c r="N191" s="169">
        <f t="shared" si="55"/>
        <v>0</v>
      </c>
      <c r="O191" s="169">
        <f t="shared" si="55"/>
        <v>0</v>
      </c>
      <c r="P191" s="169">
        <f t="shared" si="55"/>
        <v>0</v>
      </c>
      <c r="Q191" s="169">
        <f t="shared" si="55"/>
        <v>0</v>
      </c>
      <c r="R191" s="169">
        <f>SUM(R192)</f>
        <v>0</v>
      </c>
    </row>
    <row r="192" spans="2:18" s="12" customFormat="1" ht="33" customHeight="1">
      <c r="B192" s="1404" t="s">
        <v>88</v>
      </c>
      <c r="C192" s="1405"/>
      <c r="D192" s="1405"/>
      <c r="E192" s="1405"/>
      <c r="F192" s="1405"/>
      <c r="G192" s="1405"/>
      <c r="H192" s="1405"/>
      <c r="I192" s="1405"/>
      <c r="J192" s="82">
        <f>SUM(J193)</f>
        <v>0</v>
      </c>
      <c r="K192" s="82">
        <f>SUM(K193)</f>
        <v>0</v>
      </c>
      <c r="L192" s="82">
        <f t="shared" si="55"/>
        <v>0</v>
      </c>
      <c r="M192" s="82">
        <f t="shared" si="55"/>
        <v>0</v>
      </c>
      <c r="N192" s="82">
        <f t="shared" si="55"/>
        <v>0</v>
      </c>
      <c r="O192" s="82">
        <f t="shared" si="55"/>
        <v>0</v>
      </c>
      <c r="P192" s="82">
        <f t="shared" si="55"/>
        <v>0</v>
      </c>
      <c r="Q192" s="82">
        <f t="shared" si="55"/>
        <v>0</v>
      </c>
      <c r="R192" s="82">
        <f>SUM(R193)</f>
        <v>0</v>
      </c>
    </row>
    <row r="193" spans="2:18" ht="54" hidden="1" customHeight="1">
      <c r="B193" s="204"/>
      <c r="C193" s="1401" t="s">
        <v>43</v>
      </c>
      <c r="D193" s="1401"/>
      <c r="E193" s="1401"/>
      <c r="F193" s="1401"/>
      <c r="G193" s="1401"/>
      <c r="H193" s="1401"/>
      <c r="I193" s="1401"/>
      <c r="J193" s="73">
        <f>SUM(J194+J203)</f>
        <v>0</v>
      </c>
      <c r="K193" s="73">
        <f t="shared" ref="K193:O193" si="56">SUM(K194+K203)</f>
        <v>0</v>
      </c>
      <c r="L193" s="73">
        <f>SUM(L194+L203)</f>
        <v>0</v>
      </c>
      <c r="M193" s="73">
        <f t="shared" si="56"/>
        <v>0</v>
      </c>
      <c r="N193" s="73">
        <f>SUM(N194+N203)</f>
        <v>0</v>
      </c>
      <c r="O193" s="73">
        <f t="shared" si="56"/>
        <v>0</v>
      </c>
      <c r="P193" s="73">
        <f>SUM(P194+P203)</f>
        <v>0</v>
      </c>
      <c r="Q193" s="73">
        <f>SUM(Q194+Q203)</f>
        <v>0</v>
      </c>
      <c r="R193" s="73">
        <f>SUM(R194+R203)</f>
        <v>0</v>
      </c>
    </row>
    <row r="194" spans="2:18" ht="43.5" hidden="1" customHeight="1">
      <c r="B194" s="204"/>
      <c r="C194" s="209"/>
      <c r="D194" s="1401" t="s">
        <v>44</v>
      </c>
      <c r="E194" s="1401"/>
      <c r="F194" s="1401"/>
      <c r="G194" s="1401"/>
      <c r="H194" s="1401"/>
      <c r="I194" s="1401"/>
      <c r="J194" s="73">
        <f>SUM(J195+J199)</f>
        <v>0</v>
      </c>
      <c r="K194" s="73">
        <f t="shared" ref="K194:Q194" si="57">SUM(K195+K199)</f>
        <v>0</v>
      </c>
      <c r="L194" s="73">
        <f t="shared" si="57"/>
        <v>0</v>
      </c>
      <c r="M194" s="73">
        <f t="shared" si="57"/>
        <v>0</v>
      </c>
      <c r="N194" s="73">
        <f t="shared" si="57"/>
        <v>0</v>
      </c>
      <c r="O194" s="73">
        <f t="shared" si="57"/>
        <v>0</v>
      </c>
      <c r="P194" s="73">
        <f t="shared" si="57"/>
        <v>0</v>
      </c>
      <c r="Q194" s="73">
        <f t="shared" si="57"/>
        <v>0</v>
      </c>
      <c r="R194" s="73">
        <f>SUM(R195+R199)</f>
        <v>0</v>
      </c>
    </row>
    <row r="195" spans="2:18" ht="35.25" hidden="1" customHeight="1">
      <c r="B195" s="204"/>
      <c r="C195" s="209"/>
      <c r="D195" s="209"/>
      <c r="E195" s="1401" t="s">
        <v>45</v>
      </c>
      <c r="F195" s="1401"/>
      <c r="G195" s="1401"/>
      <c r="H195" s="1401"/>
      <c r="I195" s="1401"/>
      <c r="J195" s="73">
        <f>SUM(J196:J198)</f>
        <v>0</v>
      </c>
      <c r="K195" s="73">
        <f t="shared" ref="K195:Q195" si="58">SUM(K196:K198)</f>
        <v>0</v>
      </c>
      <c r="L195" s="73">
        <f t="shared" si="58"/>
        <v>0</v>
      </c>
      <c r="M195" s="73">
        <f t="shared" si="58"/>
        <v>0</v>
      </c>
      <c r="N195" s="73">
        <f t="shared" si="58"/>
        <v>0</v>
      </c>
      <c r="O195" s="73">
        <f t="shared" si="58"/>
        <v>0</v>
      </c>
      <c r="P195" s="73">
        <f t="shared" si="58"/>
        <v>0</v>
      </c>
      <c r="Q195" s="73">
        <f t="shared" si="58"/>
        <v>0</v>
      </c>
      <c r="R195" s="73">
        <f>SUM(R196:R198)</f>
        <v>0</v>
      </c>
    </row>
    <row r="196" spans="2:18" ht="19.5" hidden="1" customHeight="1">
      <c r="B196" s="32"/>
      <c r="C196" s="33"/>
      <c r="D196" s="33"/>
      <c r="E196" s="34"/>
      <c r="F196" s="25"/>
      <c r="G196" s="14"/>
      <c r="H196" s="80"/>
      <c r="I196" s="117"/>
      <c r="J196" s="79"/>
      <c r="K196" s="79"/>
      <c r="L196" s="79"/>
      <c r="M196" s="79"/>
      <c r="N196" s="79"/>
      <c r="O196" s="79"/>
      <c r="P196" s="79"/>
      <c r="Q196" s="79"/>
      <c r="R196" s="79">
        <f t="shared" ref="R196:R197" si="59">SUM(J196:Q196)</f>
        <v>0</v>
      </c>
    </row>
    <row r="197" spans="2:18" ht="19.5" hidden="1" customHeight="1">
      <c r="B197" s="24"/>
      <c r="D197" s="21"/>
      <c r="E197" s="26"/>
      <c r="F197" s="25"/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9">
        <f t="shared" si="59"/>
        <v>0</v>
      </c>
    </row>
    <row r="198" spans="2:18" ht="19.5" hidden="1" customHeight="1">
      <c r="B198" s="58"/>
      <c r="C198" s="59"/>
      <c r="D198" s="53"/>
      <c r="E198" s="19"/>
      <c r="F198" s="25"/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9">
        <f>SUM(J198:Q198)</f>
        <v>0</v>
      </c>
    </row>
    <row r="199" spans="2:18" ht="34.5" hidden="1" customHeight="1">
      <c r="B199" s="204"/>
      <c r="C199" s="209"/>
      <c r="D199" s="209"/>
      <c r="E199" s="1401" t="s">
        <v>46</v>
      </c>
      <c r="F199" s="1401"/>
      <c r="G199" s="1401"/>
      <c r="H199" s="1401"/>
      <c r="I199" s="1401"/>
      <c r="J199" s="73">
        <f>SUM(J200:J202)</f>
        <v>0</v>
      </c>
      <c r="K199" s="73">
        <f t="shared" ref="K199:R199" si="60">SUM(K200:K202)</f>
        <v>0</v>
      </c>
      <c r="L199" s="73">
        <f t="shared" si="60"/>
        <v>0</v>
      </c>
      <c r="M199" s="73">
        <f t="shared" si="60"/>
        <v>0</v>
      </c>
      <c r="N199" s="73">
        <f t="shared" si="60"/>
        <v>0</v>
      </c>
      <c r="O199" s="73">
        <f t="shared" si="60"/>
        <v>0</v>
      </c>
      <c r="P199" s="73">
        <f t="shared" si="60"/>
        <v>0</v>
      </c>
      <c r="Q199" s="73">
        <f t="shared" si="60"/>
        <v>0</v>
      </c>
      <c r="R199" s="73">
        <f t="shared" si="60"/>
        <v>0</v>
      </c>
    </row>
    <row r="200" spans="2:18" ht="19.5" hidden="1" customHeight="1">
      <c r="B200" s="32"/>
      <c r="C200" s="33"/>
      <c r="D200" s="33"/>
      <c r="E200" s="34"/>
      <c r="F200" s="25"/>
      <c r="G200" s="14"/>
      <c r="H200" s="80"/>
      <c r="I200" s="117"/>
      <c r="J200" s="79"/>
      <c r="K200" s="79"/>
      <c r="L200" s="79"/>
      <c r="M200" s="79"/>
      <c r="N200" s="79"/>
      <c r="O200" s="79"/>
      <c r="P200" s="79"/>
      <c r="Q200" s="79"/>
      <c r="R200" s="79">
        <f t="shared" ref="R200:R201" si="61">SUM(J200:Q200)</f>
        <v>0</v>
      </c>
    </row>
    <row r="201" spans="2:18" ht="19.5" hidden="1" customHeight="1">
      <c r="B201" s="24"/>
      <c r="D201" s="21"/>
      <c r="E201" s="26"/>
      <c r="F201" s="25"/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9">
        <f t="shared" si="61"/>
        <v>0</v>
      </c>
    </row>
    <row r="202" spans="2:18" ht="19.5" hidden="1" customHeight="1">
      <c r="B202" s="58"/>
      <c r="C202" s="59"/>
      <c r="D202" s="53"/>
      <c r="E202" s="19"/>
      <c r="F202" s="25"/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9">
        <f>SUM(J202:Q202)</f>
        <v>0</v>
      </c>
    </row>
    <row r="203" spans="2:18" ht="34.5" hidden="1" customHeight="1">
      <c r="B203" s="204"/>
      <c r="C203" s="209"/>
      <c r="D203" s="1418" t="s">
        <v>47</v>
      </c>
      <c r="E203" s="1418"/>
      <c r="F203" s="1418"/>
      <c r="G203" s="1418"/>
      <c r="H203" s="1418"/>
      <c r="I203" s="1418"/>
      <c r="J203" s="73">
        <f>SUM(J204)</f>
        <v>0</v>
      </c>
      <c r="K203" s="73">
        <f t="shared" ref="K203:R203" si="62">SUM(K204)</f>
        <v>0</v>
      </c>
      <c r="L203" s="73">
        <f t="shared" si="62"/>
        <v>0</v>
      </c>
      <c r="M203" s="73">
        <f t="shared" si="62"/>
        <v>0</v>
      </c>
      <c r="N203" s="73">
        <f t="shared" si="62"/>
        <v>0</v>
      </c>
      <c r="O203" s="73">
        <f t="shared" si="62"/>
        <v>0</v>
      </c>
      <c r="P203" s="73">
        <f t="shared" si="62"/>
        <v>0</v>
      </c>
      <c r="Q203" s="73">
        <f t="shared" si="62"/>
        <v>0</v>
      </c>
      <c r="R203" s="73">
        <f t="shared" si="62"/>
        <v>0</v>
      </c>
    </row>
    <row r="204" spans="2:18" ht="61.5" hidden="1" customHeight="1">
      <c r="B204" s="204"/>
      <c r="C204" s="209"/>
      <c r="D204" s="209"/>
      <c r="E204" s="1401" t="s">
        <v>48</v>
      </c>
      <c r="F204" s="1401"/>
      <c r="G204" s="1401"/>
      <c r="H204" s="1401"/>
      <c r="I204" s="1401"/>
      <c r="J204" s="73">
        <f>SUM(J205:J207)</f>
        <v>0</v>
      </c>
      <c r="K204" s="73">
        <f t="shared" ref="K204:P204" si="63">SUM(K205:K207)</f>
        <v>0</v>
      </c>
      <c r="L204" s="73">
        <f t="shared" si="63"/>
        <v>0</v>
      </c>
      <c r="M204" s="73">
        <f t="shared" si="63"/>
        <v>0</v>
      </c>
      <c r="N204" s="73">
        <f t="shared" si="63"/>
        <v>0</v>
      </c>
      <c r="O204" s="73">
        <f t="shared" si="63"/>
        <v>0</v>
      </c>
      <c r="P204" s="73">
        <f t="shared" si="63"/>
        <v>0</v>
      </c>
      <c r="Q204" s="73">
        <f>SUM(Q205:Q207)</f>
        <v>0</v>
      </c>
      <c r="R204" s="73">
        <f>SUM(R205:R207)</f>
        <v>0</v>
      </c>
    </row>
    <row r="205" spans="2:18" ht="21.75" hidden="1" customHeight="1">
      <c r="B205" s="32"/>
      <c r="C205" s="33"/>
      <c r="D205" s="33"/>
      <c r="E205" s="34"/>
      <c r="F205" s="25"/>
      <c r="G205" s="14"/>
      <c r="H205" s="80"/>
      <c r="I205" s="117"/>
      <c r="J205" s="79"/>
      <c r="K205" s="79"/>
      <c r="L205" s="79"/>
      <c r="M205" s="79"/>
      <c r="N205" s="79"/>
      <c r="O205" s="79"/>
      <c r="P205" s="79"/>
      <c r="Q205" s="79"/>
      <c r="R205" s="79">
        <f t="shared" ref="R205:R206" si="64">SUM(J205:Q205)</f>
        <v>0</v>
      </c>
    </row>
    <row r="206" spans="2:18" ht="21.75" hidden="1" customHeight="1">
      <c r="B206" s="24"/>
      <c r="D206" s="21"/>
      <c r="E206" s="26"/>
      <c r="F206" s="25"/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9">
        <f t="shared" si="64"/>
        <v>0</v>
      </c>
    </row>
    <row r="207" spans="2:18" ht="21.75" hidden="1" customHeight="1">
      <c r="B207" s="24"/>
      <c r="D207" s="21"/>
      <c r="E207" s="26"/>
      <c r="F207" s="25"/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9">
        <f>SUM(J207:Q207)</f>
        <v>0</v>
      </c>
    </row>
    <row r="208" spans="2:18" s="12" customFormat="1" ht="33" customHeight="1">
      <c r="B208" s="1402" t="s">
        <v>90</v>
      </c>
      <c r="C208" s="1403"/>
      <c r="D208" s="1403"/>
      <c r="E208" s="1403"/>
      <c r="F208" s="1403"/>
      <c r="G208" s="1403"/>
      <c r="H208" s="1403"/>
      <c r="I208" s="1403"/>
      <c r="J208" s="169">
        <f>SUM(J209)</f>
        <v>0</v>
      </c>
      <c r="K208" s="169">
        <f t="shared" ref="K208:R209" si="65">SUM(K209)</f>
        <v>0</v>
      </c>
      <c r="L208" s="169">
        <f t="shared" si="65"/>
        <v>0</v>
      </c>
      <c r="M208" s="169">
        <f t="shared" si="65"/>
        <v>0</v>
      </c>
      <c r="N208" s="169">
        <f t="shared" si="65"/>
        <v>0</v>
      </c>
      <c r="O208" s="169">
        <f t="shared" si="65"/>
        <v>0</v>
      </c>
      <c r="P208" s="169">
        <f t="shared" si="65"/>
        <v>0</v>
      </c>
      <c r="Q208" s="169">
        <f t="shared" si="65"/>
        <v>0</v>
      </c>
      <c r="R208" s="169">
        <f t="shared" si="65"/>
        <v>0</v>
      </c>
    </row>
    <row r="209" spans="2:18" s="12" customFormat="1" ht="48" customHeight="1">
      <c r="B209" s="1404" t="s">
        <v>91</v>
      </c>
      <c r="C209" s="1405"/>
      <c r="D209" s="1405"/>
      <c r="E209" s="1405"/>
      <c r="F209" s="1405"/>
      <c r="G209" s="1405"/>
      <c r="H209" s="1405"/>
      <c r="I209" s="1405"/>
      <c r="J209" s="82">
        <f>SUM(J210)</f>
        <v>0</v>
      </c>
      <c r="K209" s="82">
        <f t="shared" si="65"/>
        <v>0</v>
      </c>
      <c r="L209" s="82">
        <f t="shared" si="65"/>
        <v>0</v>
      </c>
      <c r="M209" s="82">
        <f t="shared" si="65"/>
        <v>0</v>
      </c>
      <c r="N209" s="82">
        <f t="shared" si="65"/>
        <v>0</v>
      </c>
      <c r="O209" s="82">
        <f t="shared" si="65"/>
        <v>0</v>
      </c>
      <c r="P209" s="82">
        <f t="shared" si="65"/>
        <v>0</v>
      </c>
      <c r="Q209" s="82">
        <f t="shared" si="65"/>
        <v>0</v>
      </c>
      <c r="R209" s="82">
        <f>SUM(R210)</f>
        <v>0</v>
      </c>
    </row>
    <row r="210" spans="2:18" ht="59.25" hidden="1" customHeight="1">
      <c r="B210" s="204"/>
      <c r="C210" s="1401" t="s">
        <v>49</v>
      </c>
      <c r="D210" s="1401"/>
      <c r="E210" s="1401"/>
      <c r="F210" s="1401"/>
      <c r="G210" s="1401"/>
      <c r="H210" s="1401"/>
      <c r="I210" s="1401"/>
      <c r="J210" s="73">
        <f>SUM(J211+J216)</f>
        <v>0</v>
      </c>
      <c r="K210" s="73">
        <f t="shared" ref="K210:R210" si="66">SUM(K211+K216)</f>
        <v>0</v>
      </c>
      <c r="L210" s="73">
        <f t="shared" si="66"/>
        <v>0</v>
      </c>
      <c r="M210" s="73">
        <f t="shared" si="66"/>
        <v>0</v>
      </c>
      <c r="N210" s="73">
        <f t="shared" si="66"/>
        <v>0</v>
      </c>
      <c r="O210" s="73">
        <f t="shared" si="66"/>
        <v>0</v>
      </c>
      <c r="P210" s="73">
        <f t="shared" si="66"/>
        <v>0</v>
      </c>
      <c r="Q210" s="73">
        <f t="shared" si="66"/>
        <v>0</v>
      </c>
      <c r="R210" s="73">
        <f t="shared" si="66"/>
        <v>0</v>
      </c>
    </row>
    <row r="211" spans="2:18" ht="39.75" hidden="1" customHeight="1">
      <c r="B211" s="204"/>
      <c r="C211" s="209"/>
      <c r="D211" s="1418" t="s">
        <v>50</v>
      </c>
      <c r="E211" s="1418"/>
      <c r="F211" s="1418"/>
      <c r="G211" s="1418"/>
      <c r="H211" s="1418"/>
      <c r="I211" s="1418"/>
      <c r="J211" s="73">
        <f>SUM(J212)</f>
        <v>0</v>
      </c>
      <c r="K211" s="73">
        <f t="shared" ref="K211:R211" si="67">SUM(K212)</f>
        <v>0</v>
      </c>
      <c r="L211" s="73">
        <f t="shared" si="67"/>
        <v>0</v>
      </c>
      <c r="M211" s="73">
        <f t="shared" si="67"/>
        <v>0</v>
      </c>
      <c r="N211" s="73">
        <f t="shared" si="67"/>
        <v>0</v>
      </c>
      <c r="O211" s="73">
        <f t="shared" si="67"/>
        <v>0</v>
      </c>
      <c r="P211" s="73">
        <f t="shared" si="67"/>
        <v>0</v>
      </c>
      <c r="Q211" s="73">
        <f t="shared" si="67"/>
        <v>0</v>
      </c>
      <c r="R211" s="73">
        <f t="shared" si="67"/>
        <v>0</v>
      </c>
    </row>
    <row r="212" spans="2:18" ht="38.25" hidden="1" customHeight="1">
      <c r="B212" s="204"/>
      <c r="C212" s="209"/>
      <c r="D212" s="209"/>
      <c r="E212" s="1418" t="s">
        <v>51</v>
      </c>
      <c r="F212" s="1418"/>
      <c r="G212" s="1418"/>
      <c r="H212" s="1418"/>
      <c r="I212" s="1418"/>
      <c r="J212" s="73">
        <f>SUM(J213:J215)</f>
        <v>0</v>
      </c>
      <c r="K212" s="73">
        <f t="shared" ref="K212:R212" si="68">SUM(K213:K215)</f>
        <v>0</v>
      </c>
      <c r="L212" s="73">
        <f t="shared" si="68"/>
        <v>0</v>
      </c>
      <c r="M212" s="73">
        <f t="shared" si="68"/>
        <v>0</v>
      </c>
      <c r="N212" s="73">
        <f t="shared" si="68"/>
        <v>0</v>
      </c>
      <c r="O212" s="73">
        <f t="shared" si="68"/>
        <v>0</v>
      </c>
      <c r="P212" s="73">
        <f t="shared" si="68"/>
        <v>0</v>
      </c>
      <c r="Q212" s="73">
        <f t="shared" si="68"/>
        <v>0</v>
      </c>
      <c r="R212" s="73">
        <f t="shared" si="68"/>
        <v>0</v>
      </c>
    </row>
    <row r="213" spans="2:18" hidden="1">
      <c r="B213" s="32"/>
      <c r="C213" s="33"/>
      <c r="D213" s="33"/>
      <c r="E213" s="34"/>
      <c r="F213" s="25"/>
      <c r="G213" s="14"/>
      <c r="H213" s="80"/>
      <c r="I213" s="117"/>
      <c r="J213" s="79"/>
      <c r="K213" s="79"/>
      <c r="L213" s="79"/>
      <c r="M213" s="79"/>
      <c r="N213" s="79"/>
      <c r="O213" s="79"/>
      <c r="P213" s="79"/>
      <c r="Q213" s="79"/>
      <c r="R213" s="79">
        <f t="shared" ref="R213:R214" si="69">SUM(J213:Q213)</f>
        <v>0</v>
      </c>
    </row>
    <row r="214" spans="2:18" hidden="1">
      <c r="B214" s="24"/>
      <c r="D214" s="21"/>
      <c r="E214" s="26"/>
      <c r="F214" s="25"/>
      <c r="G214" s="14"/>
      <c r="H214" s="15"/>
      <c r="I214" s="16"/>
      <c r="J214" s="23"/>
      <c r="K214" s="23"/>
      <c r="L214" s="23"/>
      <c r="M214" s="23"/>
      <c r="N214" s="23"/>
      <c r="O214" s="23"/>
      <c r="P214" s="23"/>
      <c r="Q214" s="23"/>
      <c r="R214" s="79">
        <f t="shared" si="69"/>
        <v>0</v>
      </c>
    </row>
    <row r="215" spans="2:18" ht="33.75" hidden="1" customHeight="1">
      <c r="B215" s="58"/>
      <c r="C215" s="59"/>
      <c r="D215" s="53"/>
      <c r="E215" s="19"/>
      <c r="F215" s="25"/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9">
        <f>SUM(J215:Q215)</f>
        <v>0</v>
      </c>
    </row>
    <row r="216" spans="2:18" ht="55.5" hidden="1" customHeight="1">
      <c r="B216" s="204"/>
      <c r="C216" s="209"/>
      <c r="D216" s="1418" t="s">
        <v>52</v>
      </c>
      <c r="E216" s="1418"/>
      <c r="F216" s="1418"/>
      <c r="G216" s="1418"/>
      <c r="H216" s="1418"/>
      <c r="I216" s="1418"/>
      <c r="J216" s="73">
        <f t="shared" ref="J216:R216" si="70">SUM(J217+J223+J229)</f>
        <v>0</v>
      </c>
      <c r="K216" s="73">
        <f t="shared" si="70"/>
        <v>0</v>
      </c>
      <c r="L216" s="73">
        <f t="shared" si="70"/>
        <v>0</v>
      </c>
      <c r="M216" s="73">
        <f t="shared" si="70"/>
        <v>0</v>
      </c>
      <c r="N216" s="73">
        <f t="shared" si="70"/>
        <v>0</v>
      </c>
      <c r="O216" s="73">
        <f t="shared" si="70"/>
        <v>0</v>
      </c>
      <c r="P216" s="73">
        <f t="shared" si="70"/>
        <v>0</v>
      </c>
      <c r="Q216" s="73">
        <f t="shared" si="70"/>
        <v>0</v>
      </c>
      <c r="R216" s="73">
        <f t="shared" si="70"/>
        <v>0</v>
      </c>
    </row>
    <row r="217" spans="2:18" hidden="1">
      <c r="B217" s="204"/>
      <c r="C217" s="209"/>
      <c r="D217" s="209"/>
      <c r="E217" s="30" t="s">
        <v>53</v>
      </c>
      <c r="F217" s="27"/>
      <c r="G217" s="27"/>
      <c r="H217" s="13"/>
      <c r="I217" s="47"/>
      <c r="J217" s="73">
        <f>SUM(J218:J222)</f>
        <v>0</v>
      </c>
      <c r="K217" s="73">
        <f>SUM(K218:K222)</f>
        <v>0</v>
      </c>
      <c r="L217" s="73">
        <f t="shared" ref="L217:Q217" si="71">SUM(L218:L222)</f>
        <v>0</v>
      </c>
      <c r="M217" s="73">
        <f t="shared" si="71"/>
        <v>0</v>
      </c>
      <c r="N217" s="73">
        <f t="shared" si="71"/>
        <v>0</v>
      </c>
      <c r="O217" s="73">
        <f t="shared" si="71"/>
        <v>0</v>
      </c>
      <c r="P217" s="73">
        <f t="shared" si="71"/>
        <v>0</v>
      </c>
      <c r="Q217" s="73">
        <f t="shared" si="71"/>
        <v>0</v>
      </c>
      <c r="R217" s="73">
        <f>SUM(R218:R222)</f>
        <v>0</v>
      </c>
    </row>
    <row r="218" spans="2:18" ht="19.5" hidden="1" customHeight="1">
      <c r="B218" s="32"/>
      <c r="C218" s="33"/>
      <c r="D218" s="33"/>
      <c r="E218" s="34"/>
      <c r="F218" s="25"/>
      <c r="G218" s="14"/>
      <c r="H218" s="80"/>
      <c r="I218" s="117"/>
      <c r="J218" s="79"/>
      <c r="K218" s="79"/>
      <c r="L218" s="79"/>
      <c r="M218" s="79"/>
      <c r="N218" s="79"/>
      <c r="O218" s="79"/>
      <c r="P218" s="79"/>
      <c r="Q218" s="79"/>
      <c r="R218" s="79">
        <f t="shared" ref="R218:R221" si="72">SUM(J218:Q218)</f>
        <v>0</v>
      </c>
    </row>
    <row r="219" spans="2:18" ht="19.5" hidden="1" customHeight="1">
      <c r="B219" s="24"/>
      <c r="D219" s="21"/>
      <c r="E219" s="26"/>
      <c r="F219" s="25"/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9">
        <f t="shared" si="72"/>
        <v>0</v>
      </c>
    </row>
    <row r="220" spans="2:18" ht="19.5" hidden="1" customHeight="1">
      <c r="B220" s="24"/>
      <c r="D220" s="21"/>
      <c r="E220" s="26"/>
      <c r="F220" s="25"/>
      <c r="G220" s="14"/>
      <c r="H220" s="15"/>
      <c r="I220" s="16"/>
      <c r="J220" s="23"/>
      <c r="K220" s="23"/>
      <c r="L220" s="23"/>
      <c r="M220" s="23"/>
      <c r="N220" s="23"/>
      <c r="O220" s="23"/>
      <c r="P220" s="23"/>
      <c r="Q220" s="23"/>
      <c r="R220" s="79">
        <f t="shared" si="72"/>
        <v>0</v>
      </c>
    </row>
    <row r="221" spans="2:18" ht="22.5" hidden="1" customHeight="1">
      <c r="B221" s="48"/>
      <c r="C221" s="49"/>
      <c r="D221" s="49"/>
      <c r="E221" s="50"/>
      <c r="F221" s="25"/>
      <c r="G221" s="14"/>
      <c r="H221" s="80"/>
      <c r="I221" s="117"/>
      <c r="J221" s="79"/>
      <c r="K221" s="79"/>
      <c r="L221" s="79"/>
      <c r="M221" s="79"/>
      <c r="N221" s="79"/>
      <c r="O221" s="79"/>
      <c r="P221" s="79"/>
      <c r="Q221" s="79"/>
      <c r="R221" s="79">
        <f t="shared" si="72"/>
        <v>0</v>
      </c>
    </row>
    <row r="222" spans="2:18" ht="22.5" hidden="1" customHeight="1">
      <c r="B222" s="24"/>
      <c r="D222" s="21"/>
      <c r="E222" s="26"/>
      <c r="F222" s="25"/>
      <c r="G222" s="14"/>
      <c r="H222" s="15"/>
      <c r="I222" s="16"/>
      <c r="J222" s="23"/>
      <c r="K222" s="23"/>
      <c r="L222" s="23"/>
      <c r="M222" s="23"/>
      <c r="N222" s="23"/>
      <c r="O222" s="23"/>
      <c r="P222" s="23"/>
      <c r="Q222" s="23"/>
      <c r="R222" s="79">
        <f>SUM(J222:Q222)</f>
        <v>0</v>
      </c>
    </row>
    <row r="223" spans="2:18" hidden="1">
      <c r="B223" s="204"/>
      <c r="C223" s="209"/>
      <c r="D223" s="209"/>
      <c r="E223" s="30" t="s">
        <v>54</v>
      </c>
      <c r="F223" s="27"/>
      <c r="G223" s="27"/>
      <c r="H223" s="13"/>
      <c r="I223" s="47"/>
      <c r="J223" s="73">
        <f>SUM(J224:J228)</f>
        <v>0</v>
      </c>
      <c r="K223" s="73">
        <f t="shared" ref="K223:R223" si="73">SUM(K224:K228)</f>
        <v>0</v>
      </c>
      <c r="L223" s="73">
        <f t="shared" si="73"/>
        <v>0</v>
      </c>
      <c r="M223" s="73">
        <f t="shared" si="73"/>
        <v>0</v>
      </c>
      <c r="N223" s="73">
        <f t="shared" si="73"/>
        <v>0</v>
      </c>
      <c r="O223" s="73">
        <f t="shared" si="73"/>
        <v>0</v>
      </c>
      <c r="P223" s="73">
        <f t="shared" si="73"/>
        <v>0</v>
      </c>
      <c r="Q223" s="73">
        <f t="shared" si="73"/>
        <v>0</v>
      </c>
      <c r="R223" s="73">
        <f t="shared" si="73"/>
        <v>0</v>
      </c>
    </row>
    <row r="224" spans="2:18" ht="22.5" hidden="1" customHeight="1">
      <c r="B224" s="32"/>
      <c r="C224" s="33"/>
      <c r="D224" s="33"/>
      <c r="E224" s="34"/>
      <c r="F224" s="25"/>
      <c r="G224" s="14"/>
      <c r="H224" s="80"/>
      <c r="I224" s="117"/>
      <c r="J224" s="79"/>
      <c r="K224" s="79"/>
      <c r="L224" s="79"/>
      <c r="M224" s="79"/>
      <c r="N224" s="79"/>
      <c r="O224" s="79"/>
      <c r="P224" s="79"/>
      <c r="Q224" s="79"/>
      <c r="R224" s="79">
        <f t="shared" ref="R224:R227" si="74">SUM(J224:Q224)</f>
        <v>0</v>
      </c>
    </row>
    <row r="225" spans="2:18" ht="22.5" hidden="1" customHeight="1">
      <c r="B225" s="24"/>
      <c r="D225" s="21"/>
      <c r="E225" s="26"/>
      <c r="F225" s="25"/>
      <c r="G225" s="14"/>
      <c r="H225" s="15"/>
      <c r="I225" s="16"/>
      <c r="J225" s="23"/>
      <c r="K225" s="23"/>
      <c r="L225" s="23"/>
      <c r="M225" s="23"/>
      <c r="N225" s="23"/>
      <c r="O225" s="23"/>
      <c r="P225" s="23"/>
      <c r="Q225" s="23"/>
      <c r="R225" s="79">
        <f t="shared" si="74"/>
        <v>0</v>
      </c>
    </row>
    <row r="226" spans="2:18" ht="22.5" hidden="1" customHeight="1">
      <c r="B226" s="24"/>
      <c r="D226" s="21"/>
      <c r="E226" s="26"/>
      <c r="F226" s="25"/>
      <c r="G226" s="14"/>
      <c r="H226" s="15"/>
      <c r="I226" s="16"/>
      <c r="J226" s="23"/>
      <c r="K226" s="23"/>
      <c r="L226" s="23"/>
      <c r="M226" s="23"/>
      <c r="N226" s="23"/>
      <c r="O226" s="23"/>
      <c r="P226" s="23"/>
      <c r="Q226" s="23"/>
      <c r="R226" s="79">
        <f t="shared" si="74"/>
        <v>0</v>
      </c>
    </row>
    <row r="227" spans="2:18" ht="22.5" hidden="1" customHeight="1">
      <c r="B227" s="48"/>
      <c r="C227" s="49"/>
      <c r="D227" s="49"/>
      <c r="E227" s="50"/>
      <c r="F227" s="25"/>
      <c r="G227" s="14"/>
      <c r="H227" s="80"/>
      <c r="I227" s="117"/>
      <c r="J227" s="79"/>
      <c r="K227" s="79"/>
      <c r="L227" s="79"/>
      <c r="M227" s="79"/>
      <c r="N227" s="79"/>
      <c r="O227" s="79"/>
      <c r="P227" s="79"/>
      <c r="Q227" s="79"/>
      <c r="R227" s="79">
        <f t="shared" si="74"/>
        <v>0</v>
      </c>
    </row>
    <row r="228" spans="2:18" ht="22.5" hidden="1" customHeight="1">
      <c r="B228" s="24"/>
      <c r="D228" s="21"/>
      <c r="E228" s="26"/>
      <c r="F228" s="25"/>
      <c r="G228" s="14"/>
      <c r="H228" s="15"/>
      <c r="I228" s="16"/>
      <c r="J228" s="23"/>
      <c r="K228" s="23"/>
      <c r="L228" s="23"/>
      <c r="M228" s="23"/>
      <c r="N228" s="23"/>
      <c r="O228" s="23"/>
      <c r="P228" s="23"/>
      <c r="Q228" s="23"/>
      <c r="R228" s="79">
        <f>SUM(J228:Q228)</f>
        <v>0</v>
      </c>
    </row>
    <row r="229" spans="2:18" ht="37.5" hidden="1" customHeight="1">
      <c r="B229" s="204"/>
      <c r="C229" s="209"/>
      <c r="D229" s="209"/>
      <c r="E229" s="1401" t="s">
        <v>89</v>
      </c>
      <c r="F229" s="1401"/>
      <c r="G229" s="1401"/>
      <c r="H229" s="1401"/>
      <c r="I229" s="1401"/>
      <c r="J229" s="73">
        <f t="shared" ref="J229:R229" si="75">SUM(J230:J234)</f>
        <v>0</v>
      </c>
      <c r="K229" s="73">
        <f t="shared" si="75"/>
        <v>0</v>
      </c>
      <c r="L229" s="73">
        <f t="shared" si="75"/>
        <v>0</v>
      </c>
      <c r="M229" s="73">
        <f t="shared" si="75"/>
        <v>0</v>
      </c>
      <c r="N229" s="73">
        <f t="shared" si="75"/>
        <v>0</v>
      </c>
      <c r="O229" s="73">
        <f t="shared" si="75"/>
        <v>0</v>
      </c>
      <c r="P229" s="73">
        <f t="shared" si="75"/>
        <v>0</v>
      </c>
      <c r="Q229" s="73">
        <f t="shared" si="75"/>
        <v>0</v>
      </c>
      <c r="R229" s="73">
        <f t="shared" si="75"/>
        <v>0</v>
      </c>
    </row>
    <row r="230" spans="2:18" ht="22.5" hidden="1" customHeight="1">
      <c r="B230" s="32"/>
      <c r="C230" s="33"/>
      <c r="D230" s="33"/>
      <c r="E230" s="34"/>
      <c r="F230" s="25"/>
      <c r="G230" s="14"/>
      <c r="H230" s="80"/>
      <c r="I230" s="117"/>
      <c r="J230" s="79"/>
      <c r="K230" s="79"/>
      <c r="L230" s="79"/>
      <c r="M230" s="79"/>
      <c r="N230" s="79"/>
      <c r="O230" s="79"/>
      <c r="P230" s="79"/>
      <c r="Q230" s="79"/>
      <c r="R230" s="79">
        <f t="shared" ref="R230:R233" si="76">SUM(J230:Q230)</f>
        <v>0</v>
      </c>
    </row>
    <row r="231" spans="2:18" ht="22.5" hidden="1" customHeight="1">
      <c r="B231" s="24"/>
      <c r="D231" s="21"/>
      <c r="E231" s="26"/>
      <c r="F231" s="25"/>
      <c r="G231" s="14"/>
      <c r="H231" s="15"/>
      <c r="I231" s="16"/>
      <c r="J231" s="23"/>
      <c r="K231" s="23"/>
      <c r="L231" s="23"/>
      <c r="M231" s="23"/>
      <c r="N231" s="23"/>
      <c r="O231" s="23"/>
      <c r="P231" s="23"/>
      <c r="Q231" s="23"/>
      <c r="R231" s="79">
        <f t="shared" si="76"/>
        <v>0</v>
      </c>
    </row>
    <row r="232" spans="2:18" ht="22.5" hidden="1" customHeight="1">
      <c r="B232" s="24"/>
      <c r="D232" s="21"/>
      <c r="E232" s="26"/>
      <c r="F232" s="25"/>
      <c r="G232" s="14"/>
      <c r="H232" s="15"/>
      <c r="I232" s="16"/>
      <c r="J232" s="23"/>
      <c r="K232" s="23"/>
      <c r="L232" s="23"/>
      <c r="M232" s="23"/>
      <c r="N232" s="23"/>
      <c r="O232" s="23"/>
      <c r="P232" s="23"/>
      <c r="Q232" s="23"/>
      <c r="R232" s="79">
        <f t="shared" si="76"/>
        <v>0</v>
      </c>
    </row>
    <row r="233" spans="2:18" ht="22.5" hidden="1" customHeight="1">
      <c r="B233" s="48"/>
      <c r="C233" s="49"/>
      <c r="D233" s="49"/>
      <c r="E233" s="50"/>
      <c r="F233" s="25"/>
      <c r="G233" s="14"/>
      <c r="H233" s="80"/>
      <c r="I233" s="117"/>
      <c r="J233" s="79"/>
      <c r="K233" s="79"/>
      <c r="L233" s="79"/>
      <c r="M233" s="79"/>
      <c r="N233" s="79"/>
      <c r="O233" s="79"/>
      <c r="P233" s="79"/>
      <c r="Q233" s="79"/>
      <c r="R233" s="79">
        <f t="shared" si="76"/>
        <v>0</v>
      </c>
    </row>
    <row r="234" spans="2:18" ht="22.5" hidden="1" customHeight="1">
      <c r="B234" s="58"/>
      <c r="C234" s="59"/>
      <c r="D234" s="53"/>
      <c r="E234" s="19"/>
      <c r="F234" s="25"/>
      <c r="G234" s="14"/>
      <c r="H234" s="15"/>
      <c r="I234" s="16"/>
      <c r="J234" s="23"/>
      <c r="K234" s="23"/>
      <c r="L234" s="23"/>
      <c r="M234" s="23"/>
      <c r="N234" s="23"/>
      <c r="O234" s="23"/>
      <c r="P234" s="23"/>
      <c r="Q234" s="23"/>
      <c r="R234" s="79">
        <f>SUM(J234:Q234)</f>
        <v>0</v>
      </c>
    </row>
    <row r="235" spans="2:18" s="12" customFormat="1" ht="31.5" customHeight="1">
      <c r="B235" s="1402" t="s">
        <v>92</v>
      </c>
      <c r="C235" s="1403"/>
      <c r="D235" s="1403"/>
      <c r="E235" s="1403"/>
      <c r="F235" s="1403"/>
      <c r="G235" s="1403"/>
      <c r="H235" s="1403"/>
      <c r="I235" s="1403"/>
      <c r="J235" s="169">
        <f>SUM(J236)</f>
        <v>0</v>
      </c>
      <c r="K235" s="169">
        <f t="shared" ref="K235:R236" si="77">SUM(K236)</f>
        <v>0</v>
      </c>
      <c r="L235" s="169">
        <f t="shared" si="77"/>
        <v>0</v>
      </c>
      <c r="M235" s="169">
        <f t="shared" si="77"/>
        <v>15000</v>
      </c>
      <c r="N235" s="169">
        <f t="shared" si="77"/>
        <v>0</v>
      </c>
      <c r="O235" s="169">
        <f t="shared" si="77"/>
        <v>0</v>
      </c>
      <c r="P235" s="169">
        <f t="shared" si="77"/>
        <v>0</v>
      </c>
      <c r="Q235" s="169">
        <f t="shared" si="77"/>
        <v>0</v>
      </c>
      <c r="R235" s="169">
        <f t="shared" si="77"/>
        <v>15000</v>
      </c>
    </row>
    <row r="236" spans="2:18" s="12" customFormat="1" ht="49.5" customHeight="1">
      <c r="B236" s="1404" t="s">
        <v>93</v>
      </c>
      <c r="C236" s="1405"/>
      <c r="D236" s="1405"/>
      <c r="E236" s="1405"/>
      <c r="F236" s="1405"/>
      <c r="G236" s="1405"/>
      <c r="H236" s="1405"/>
      <c r="I236" s="1405"/>
      <c r="J236" s="82">
        <f>SUM(J237)</f>
        <v>0</v>
      </c>
      <c r="K236" s="82">
        <f t="shared" si="77"/>
        <v>0</v>
      </c>
      <c r="L236" s="82">
        <f t="shared" si="77"/>
        <v>0</v>
      </c>
      <c r="M236" s="82">
        <f t="shared" si="77"/>
        <v>15000</v>
      </c>
      <c r="N236" s="82">
        <f t="shared" si="77"/>
        <v>0</v>
      </c>
      <c r="O236" s="82">
        <f t="shared" si="77"/>
        <v>0</v>
      </c>
      <c r="P236" s="82">
        <f t="shared" si="77"/>
        <v>0</v>
      </c>
      <c r="Q236" s="82">
        <f t="shared" si="77"/>
        <v>0</v>
      </c>
      <c r="R236" s="82">
        <f>SUM(R237)</f>
        <v>15000</v>
      </c>
    </row>
    <row r="237" spans="2:18" ht="31.5" customHeight="1">
      <c r="B237" s="204"/>
      <c r="C237" s="1401" t="s">
        <v>55</v>
      </c>
      <c r="D237" s="1401"/>
      <c r="E237" s="1401"/>
      <c r="F237" s="1401"/>
      <c r="G237" s="1401"/>
      <c r="H237" s="1401"/>
      <c r="I237" s="1426"/>
      <c r="J237" s="186">
        <f>SUM(J238+J255)</f>
        <v>0</v>
      </c>
      <c r="K237" s="73">
        <f t="shared" ref="K237:Q237" si="78">SUM(K238+K255)</f>
        <v>0</v>
      </c>
      <c r="L237" s="73">
        <f t="shared" si="78"/>
        <v>0</v>
      </c>
      <c r="M237" s="73">
        <f t="shared" si="78"/>
        <v>15000</v>
      </c>
      <c r="N237" s="73">
        <f t="shared" si="78"/>
        <v>0</v>
      </c>
      <c r="O237" s="73">
        <f t="shared" si="78"/>
        <v>0</v>
      </c>
      <c r="P237" s="73">
        <f t="shared" si="78"/>
        <v>0</v>
      </c>
      <c r="Q237" s="73">
        <f t="shared" si="78"/>
        <v>0</v>
      </c>
      <c r="R237" s="73">
        <f>SUM(R238+R255)</f>
        <v>15000</v>
      </c>
    </row>
    <row r="238" spans="2:18" ht="47.25" customHeight="1">
      <c r="B238" s="204"/>
      <c r="C238" s="209"/>
      <c r="D238" s="1401" t="s">
        <v>77</v>
      </c>
      <c r="E238" s="1401"/>
      <c r="F238" s="1401"/>
      <c r="G238" s="1401"/>
      <c r="H238" s="1401"/>
      <c r="I238" s="1401"/>
      <c r="J238" s="73">
        <f>SUM(J239+J243+J247+J251)</f>
        <v>0</v>
      </c>
      <c r="K238" s="73">
        <f t="shared" ref="K238:R238" si="79">SUM(K239+K243+K247+K251)</f>
        <v>0</v>
      </c>
      <c r="L238" s="73">
        <f t="shared" si="79"/>
        <v>0</v>
      </c>
      <c r="M238" s="73">
        <f t="shared" si="79"/>
        <v>15000</v>
      </c>
      <c r="N238" s="73">
        <f t="shared" si="79"/>
        <v>0</v>
      </c>
      <c r="O238" s="73">
        <f t="shared" si="79"/>
        <v>0</v>
      </c>
      <c r="P238" s="73">
        <f t="shared" si="79"/>
        <v>0</v>
      </c>
      <c r="Q238" s="73">
        <f t="shared" si="79"/>
        <v>0</v>
      </c>
      <c r="R238" s="73">
        <f t="shared" si="79"/>
        <v>15000</v>
      </c>
    </row>
    <row r="239" spans="2:18" ht="40.5" hidden="1" customHeight="1">
      <c r="B239" s="204"/>
      <c r="C239" s="209"/>
      <c r="D239" s="209"/>
      <c r="E239" s="1401" t="s">
        <v>56</v>
      </c>
      <c r="F239" s="1401"/>
      <c r="G239" s="1401"/>
      <c r="H239" s="1401"/>
      <c r="I239" s="1401"/>
      <c r="J239" s="73">
        <f>SUM(J240:J242)</f>
        <v>0</v>
      </c>
      <c r="K239" s="73">
        <f t="shared" ref="K239:R239" si="80">SUM(K240:K242)</f>
        <v>0</v>
      </c>
      <c r="L239" s="73">
        <f t="shared" si="80"/>
        <v>0</v>
      </c>
      <c r="M239" s="73">
        <f t="shared" si="80"/>
        <v>0</v>
      </c>
      <c r="N239" s="73">
        <f t="shared" si="80"/>
        <v>0</v>
      </c>
      <c r="O239" s="73">
        <f t="shared" si="80"/>
        <v>0</v>
      </c>
      <c r="P239" s="73">
        <f t="shared" si="80"/>
        <v>0</v>
      </c>
      <c r="Q239" s="73">
        <f t="shared" si="80"/>
        <v>0</v>
      </c>
      <c r="R239" s="73">
        <f t="shared" si="80"/>
        <v>0</v>
      </c>
    </row>
    <row r="240" spans="2:18" ht="20.25" hidden="1" customHeight="1">
      <c r="B240" s="32"/>
      <c r="C240" s="33"/>
      <c r="D240" s="33"/>
      <c r="E240" s="34"/>
      <c r="F240" s="25"/>
      <c r="G240" s="14"/>
      <c r="H240" s="80"/>
      <c r="I240" s="117"/>
      <c r="J240" s="79"/>
      <c r="K240" s="79"/>
      <c r="L240" s="79"/>
      <c r="M240" s="79"/>
      <c r="N240" s="79"/>
      <c r="O240" s="79"/>
      <c r="P240" s="79"/>
      <c r="Q240" s="79"/>
      <c r="R240" s="79">
        <f t="shared" ref="R240:R241" si="81">SUM(J240:Q240)</f>
        <v>0</v>
      </c>
    </row>
    <row r="241" spans="2:18" ht="20.25" hidden="1" customHeight="1">
      <c r="B241" s="24"/>
      <c r="D241" s="21"/>
      <c r="E241" s="26"/>
      <c r="F241" s="25"/>
      <c r="G241" s="14"/>
      <c r="H241" s="15"/>
      <c r="I241" s="16"/>
      <c r="J241" s="23"/>
      <c r="K241" s="23"/>
      <c r="L241" s="23"/>
      <c r="M241" s="23"/>
      <c r="N241" s="23"/>
      <c r="O241" s="23"/>
      <c r="P241" s="23"/>
      <c r="Q241" s="23"/>
      <c r="R241" s="79">
        <f t="shared" si="81"/>
        <v>0</v>
      </c>
    </row>
    <row r="242" spans="2:18" ht="20.25" hidden="1" customHeight="1">
      <c r="B242" s="24"/>
      <c r="D242" s="21"/>
      <c r="E242" s="26"/>
      <c r="F242" s="25"/>
      <c r="G242" s="14"/>
      <c r="H242" s="15"/>
      <c r="I242" s="16"/>
      <c r="J242" s="23"/>
      <c r="K242" s="23"/>
      <c r="L242" s="23"/>
      <c r="M242" s="23"/>
      <c r="N242" s="23"/>
      <c r="O242" s="23"/>
      <c r="P242" s="23"/>
      <c r="Q242" s="23"/>
      <c r="R242" s="79">
        <f>SUM(J242:Q242)</f>
        <v>0</v>
      </c>
    </row>
    <row r="243" spans="2:18" ht="40.5" hidden="1" customHeight="1">
      <c r="B243" s="204"/>
      <c r="C243" s="209"/>
      <c r="D243" s="209"/>
      <c r="E243" s="1401" t="s">
        <v>57</v>
      </c>
      <c r="F243" s="1401"/>
      <c r="G243" s="1401"/>
      <c r="H243" s="1401"/>
      <c r="I243" s="1401"/>
      <c r="J243" s="73">
        <f>SUM(J244:J246)</f>
        <v>0</v>
      </c>
      <c r="K243" s="73">
        <f t="shared" ref="K243:R243" si="82">SUM(K244:K246)</f>
        <v>0</v>
      </c>
      <c r="L243" s="73">
        <f t="shared" si="82"/>
        <v>0</v>
      </c>
      <c r="M243" s="73">
        <f t="shared" si="82"/>
        <v>0</v>
      </c>
      <c r="N243" s="73">
        <f t="shared" si="82"/>
        <v>0</v>
      </c>
      <c r="O243" s="73">
        <f t="shared" si="82"/>
        <v>0</v>
      </c>
      <c r="P243" s="73">
        <f t="shared" si="82"/>
        <v>0</v>
      </c>
      <c r="Q243" s="73">
        <f t="shared" si="82"/>
        <v>0</v>
      </c>
      <c r="R243" s="73">
        <f t="shared" si="82"/>
        <v>0</v>
      </c>
    </row>
    <row r="244" spans="2:18" ht="21" hidden="1" customHeight="1">
      <c r="B244" s="32"/>
      <c r="C244" s="33"/>
      <c r="D244" s="33"/>
      <c r="E244" s="34"/>
      <c r="F244" s="25"/>
      <c r="G244" s="14"/>
      <c r="H244" s="80"/>
      <c r="I244" s="117"/>
      <c r="J244" s="79"/>
      <c r="K244" s="79"/>
      <c r="L244" s="79"/>
      <c r="M244" s="79"/>
      <c r="N244" s="79"/>
      <c r="O244" s="79"/>
      <c r="P244" s="79"/>
      <c r="Q244" s="79"/>
      <c r="R244" s="79">
        <f t="shared" ref="R244:R245" si="83">SUM(J244:Q244)</f>
        <v>0</v>
      </c>
    </row>
    <row r="245" spans="2:18" ht="21" hidden="1" customHeight="1">
      <c r="B245" s="24"/>
      <c r="D245" s="21"/>
      <c r="E245" s="26"/>
      <c r="F245" s="25"/>
      <c r="G245" s="14"/>
      <c r="H245" s="15"/>
      <c r="I245" s="16"/>
      <c r="J245" s="23"/>
      <c r="K245" s="23"/>
      <c r="L245" s="23"/>
      <c r="M245" s="23"/>
      <c r="N245" s="23"/>
      <c r="O245" s="23"/>
      <c r="P245" s="23"/>
      <c r="Q245" s="23"/>
      <c r="R245" s="79">
        <f t="shared" si="83"/>
        <v>0</v>
      </c>
    </row>
    <row r="246" spans="2:18" ht="21" hidden="1" customHeight="1">
      <c r="B246" s="24"/>
      <c r="D246" s="21"/>
      <c r="E246" s="26"/>
      <c r="F246" s="25"/>
      <c r="G246" s="14"/>
      <c r="H246" s="15"/>
      <c r="I246" s="16"/>
      <c r="J246" s="23"/>
      <c r="K246" s="23"/>
      <c r="L246" s="23"/>
      <c r="M246" s="23"/>
      <c r="N246" s="23"/>
      <c r="O246" s="23"/>
      <c r="P246" s="23"/>
      <c r="Q246" s="23"/>
      <c r="R246" s="79">
        <f>SUM(J246:Q246)</f>
        <v>0</v>
      </c>
    </row>
    <row r="247" spans="2:18" hidden="1">
      <c r="B247" s="204"/>
      <c r="C247" s="209"/>
      <c r="D247" s="209"/>
      <c r="E247" s="30" t="s">
        <v>58</v>
      </c>
      <c r="F247" s="27"/>
      <c r="G247" s="27"/>
      <c r="H247" s="13"/>
      <c r="I247" s="47"/>
      <c r="J247" s="73">
        <f>SUM(J248:J250)</f>
        <v>0</v>
      </c>
      <c r="K247" s="73">
        <f t="shared" ref="K247:R247" si="84">SUM(K248:K250)</f>
        <v>0</v>
      </c>
      <c r="L247" s="73">
        <f t="shared" si="84"/>
        <v>0</v>
      </c>
      <c r="M247" s="73">
        <f t="shared" si="84"/>
        <v>0</v>
      </c>
      <c r="N247" s="73">
        <f t="shared" si="84"/>
        <v>0</v>
      </c>
      <c r="O247" s="73">
        <f t="shared" si="84"/>
        <v>0</v>
      </c>
      <c r="P247" s="73">
        <f t="shared" si="84"/>
        <v>0</v>
      </c>
      <c r="Q247" s="73">
        <f t="shared" si="84"/>
        <v>0</v>
      </c>
      <c r="R247" s="73">
        <f t="shared" si="84"/>
        <v>0</v>
      </c>
    </row>
    <row r="248" spans="2:18" ht="24.75" hidden="1" customHeight="1">
      <c r="B248" s="32"/>
      <c r="C248" s="33"/>
      <c r="D248" s="33"/>
      <c r="E248" s="34"/>
      <c r="F248" s="25"/>
      <c r="G248" s="14"/>
      <c r="H248" s="80"/>
      <c r="I248" s="117"/>
      <c r="J248" s="79"/>
      <c r="K248" s="79"/>
      <c r="L248" s="79"/>
      <c r="M248" s="79"/>
      <c r="N248" s="79"/>
      <c r="O248" s="79"/>
      <c r="P248" s="79"/>
      <c r="Q248" s="79"/>
      <c r="R248" s="79">
        <f t="shared" ref="R248:R249" si="85">SUM(J248:Q248)</f>
        <v>0</v>
      </c>
    </row>
    <row r="249" spans="2:18" ht="24.75" hidden="1" customHeight="1">
      <c r="B249" s="24"/>
      <c r="D249" s="21"/>
      <c r="E249" s="26"/>
      <c r="F249" s="25"/>
      <c r="G249" s="14"/>
      <c r="H249" s="15"/>
      <c r="I249" s="16"/>
      <c r="J249" s="23"/>
      <c r="K249" s="23"/>
      <c r="L249" s="23"/>
      <c r="M249" s="23"/>
      <c r="N249" s="23"/>
      <c r="O249" s="23"/>
      <c r="P249" s="23"/>
      <c r="Q249" s="23"/>
      <c r="R249" s="79">
        <f t="shared" si="85"/>
        <v>0</v>
      </c>
    </row>
    <row r="250" spans="2:18" ht="24.75" hidden="1" customHeight="1">
      <c r="B250" s="58"/>
      <c r="C250" s="59"/>
      <c r="D250" s="53"/>
      <c r="E250" s="19"/>
      <c r="F250" s="25"/>
      <c r="G250" s="14"/>
      <c r="H250" s="15"/>
      <c r="I250" s="16"/>
      <c r="J250" s="23"/>
      <c r="K250" s="23"/>
      <c r="L250" s="23"/>
      <c r="M250" s="23"/>
      <c r="N250" s="23"/>
      <c r="O250" s="23"/>
      <c r="P250" s="23"/>
      <c r="Q250" s="23"/>
      <c r="R250" s="79">
        <f>SUM(J250:Q250)</f>
        <v>0</v>
      </c>
    </row>
    <row r="251" spans="2:18" ht="30.75" customHeight="1">
      <c r="B251" s="204"/>
      <c r="C251" s="209"/>
      <c r="D251" s="209"/>
      <c r="E251" s="1418" t="s">
        <v>59</v>
      </c>
      <c r="F251" s="1418"/>
      <c r="G251" s="1418"/>
      <c r="H251" s="1418"/>
      <c r="I251" s="1418"/>
      <c r="J251" s="73">
        <f>SUM(J252:J254)</f>
        <v>0</v>
      </c>
      <c r="K251" s="73">
        <f t="shared" ref="K251:R251" si="86">SUM(K252:K254)</f>
        <v>0</v>
      </c>
      <c r="L251" s="73">
        <f t="shared" si="86"/>
        <v>0</v>
      </c>
      <c r="M251" s="73">
        <f t="shared" si="86"/>
        <v>15000</v>
      </c>
      <c r="N251" s="73">
        <f t="shared" si="86"/>
        <v>0</v>
      </c>
      <c r="O251" s="73">
        <f t="shared" si="86"/>
        <v>0</v>
      </c>
      <c r="P251" s="73">
        <f t="shared" si="86"/>
        <v>0</v>
      </c>
      <c r="Q251" s="73">
        <f t="shared" si="86"/>
        <v>0</v>
      </c>
      <c r="R251" s="73">
        <f t="shared" si="86"/>
        <v>15000</v>
      </c>
    </row>
    <row r="252" spans="2:18" ht="36">
      <c r="B252" s="32"/>
      <c r="C252" s="33"/>
      <c r="D252" s="33"/>
      <c r="E252" s="34"/>
      <c r="F252" s="25">
        <v>100</v>
      </c>
      <c r="G252" s="14" t="s">
        <v>760</v>
      </c>
      <c r="H252" s="80" t="s">
        <v>696</v>
      </c>
      <c r="I252" s="120" t="s">
        <v>867</v>
      </c>
      <c r="J252" s="79"/>
      <c r="K252" s="79"/>
      <c r="L252" s="79"/>
      <c r="M252" s="79">
        <v>15000</v>
      </c>
      <c r="N252" s="79"/>
      <c r="O252" s="79"/>
      <c r="P252" s="79"/>
      <c r="Q252" s="79"/>
      <c r="R252" s="79">
        <f t="shared" ref="R252:R253" si="87">SUM(J252:Q252)</f>
        <v>15000</v>
      </c>
    </row>
    <row r="253" spans="2:18" ht="22.5" hidden="1" customHeight="1">
      <c r="B253" s="24"/>
      <c r="D253" s="21"/>
      <c r="E253" s="26"/>
      <c r="F253" s="25"/>
      <c r="G253" s="14"/>
      <c r="H253" s="15"/>
      <c r="I253" s="16"/>
      <c r="J253" s="23"/>
      <c r="K253" s="23"/>
      <c r="L253" s="23"/>
      <c r="M253" s="23"/>
      <c r="N253" s="23"/>
      <c r="O253" s="23"/>
      <c r="P253" s="23"/>
      <c r="Q253" s="23"/>
      <c r="R253" s="79">
        <f t="shared" si="87"/>
        <v>0</v>
      </c>
    </row>
    <row r="254" spans="2:18" ht="22.5" hidden="1" customHeight="1">
      <c r="B254" s="24"/>
      <c r="D254" s="21"/>
      <c r="E254" s="26"/>
      <c r="F254" s="25"/>
      <c r="G254" s="14"/>
      <c r="H254" s="15"/>
      <c r="I254" s="16"/>
      <c r="J254" s="23"/>
      <c r="K254" s="23"/>
      <c r="L254" s="23"/>
      <c r="M254" s="23"/>
      <c r="N254" s="23"/>
      <c r="O254" s="23"/>
      <c r="P254" s="23"/>
      <c r="Q254" s="23"/>
      <c r="R254" s="79">
        <f>SUM(J254:Q254)</f>
        <v>0</v>
      </c>
    </row>
    <row r="255" spans="2:18" ht="33.75" hidden="1" customHeight="1">
      <c r="B255" s="204"/>
      <c r="C255" s="209"/>
      <c r="D255" s="1401" t="s">
        <v>60</v>
      </c>
      <c r="E255" s="1401"/>
      <c r="F255" s="1401"/>
      <c r="G255" s="1401"/>
      <c r="H255" s="1401"/>
      <c r="I255" s="1401"/>
      <c r="J255" s="73">
        <f>SUM(J256)</f>
        <v>0</v>
      </c>
      <c r="K255" s="73">
        <f t="shared" ref="K255:R255" si="88">SUM(K256)</f>
        <v>0</v>
      </c>
      <c r="L255" s="73">
        <f t="shared" si="88"/>
        <v>0</v>
      </c>
      <c r="M255" s="73">
        <f t="shared" si="88"/>
        <v>0</v>
      </c>
      <c r="N255" s="73">
        <f t="shared" si="88"/>
        <v>0</v>
      </c>
      <c r="O255" s="73">
        <f t="shared" si="88"/>
        <v>0</v>
      </c>
      <c r="P255" s="73">
        <f t="shared" si="88"/>
        <v>0</v>
      </c>
      <c r="Q255" s="73">
        <f t="shared" si="88"/>
        <v>0</v>
      </c>
      <c r="R255" s="73">
        <f t="shared" si="88"/>
        <v>0</v>
      </c>
    </row>
    <row r="256" spans="2:18" hidden="1">
      <c r="B256" s="204"/>
      <c r="C256" s="209"/>
      <c r="D256" s="209"/>
      <c r="E256" s="30" t="s">
        <v>61</v>
      </c>
      <c r="F256" s="27"/>
      <c r="G256" s="27"/>
      <c r="H256" s="13"/>
      <c r="I256" s="47"/>
      <c r="J256" s="73">
        <f>SUM(J257:J259)</f>
        <v>0</v>
      </c>
      <c r="K256" s="73">
        <f t="shared" ref="K256:Q256" si="89">SUM(K257:K259)</f>
        <v>0</v>
      </c>
      <c r="L256" s="73">
        <f t="shared" si="89"/>
        <v>0</v>
      </c>
      <c r="M256" s="73">
        <f t="shared" si="89"/>
        <v>0</v>
      </c>
      <c r="N256" s="73">
        <f t="shared" si="89"/>
        <v>0</v>
      </c>
      <c r="O256" s="73">
        <f t="shared" si="89"/>
        <v>0</v>
      </c>
      <c r="P256" s="73">
        <f t="shared" si="89"/>
        <v>0</v>
      </c>
      <c r="Q256" s="73">
        <f t="shared" si="89"/>
        <v>0</v>
      </c>
      <c r="R256" s="73">
        <f>SUM(R257:R259)</f>
        <v>0</v>
      </c>
    </row>
    <row r="257" spans="2:18" ht="22.5" hidden="1" customHeight="1">
      <c r="B257" s="32"/>
      <c r="C257" s="33"/>
      <c r="D257" s="33"/>
      <c r="E257" s="34"/>
      <c r="F257" s="25"/>
      <c r="G257" s="14"/>
      <c r="H257" s="80"/>
      <c r="I257" s="117"/>
      <c r="J257" s="79"/>
      <c r="K257" s="79"/>
      <c r="L257" s="79"/>
      <c r="M257" s="79"/>
      <c r="N257" s="79"/>
      <c r="O257" s="79"/>
      <c r="P257" s="79"/>
      <c r="Q257" s="79"/>
      <c r="R257" s="79">
        <f>SUM(J257:Q257)</f>
        <v>0</v>
      </c>
    </row>
    <row r="258" spans="2:18" ht="22.5" hidden="1" customHeight="1">
      <c r="B258" s="24"/>
      <c r="D258" s="21"/>
      <c r="E258" s="26"/>
      <c r="F258" s="25"/>
      <c r="G258" s="14"/>
      <c r="H258" s="15"/>
      <c r="I258" s="16"/>
      <c r="J258" s="23"/>
      <c r="K258" s="23"/>
      <c r="L258" s="23"/>
      <c r="M258" s="23"/>
      <c r="N258" s="23"/>
      <c r="O258" s="23"/>
      <c r="P258" s="23"/>
      <c r="Q258" s="23"/>
      <c r="R258" s="79">
        <f>SUM(J258:Q258)</f>
        <v>0</v>
      </c>
    </row>
    <row r="259" spans="2:18" ht="21" hidden="1" customHeight="1">
      <c r="B259" s="24"/>
      <c r="D259" s="21"/>
      <c r="E259" s="26"/>
      <c r="F259" s="25"/>
      <c r="G259" s="14"/>
      <c r="H259" s="15"/>
      <c r="I259" s="16"/>
      <c r="J259" s="23"/>
      <c r="K259" s="23"/>
      <c r="L259" s="23"/>
      <c r="M259" s="23"/>
      <c r="N259" s="23"/>
      <c r="O259" s="23"/>
      <c r="P259" s="23"/>
      <c r="Q259" s="23"/>
      <c r="R259" s="79">
        <f>SUM(J259:Q259)</f>
        <v>0</v>
      </c>
    </row>
    <row r="260" spans="2:18" s="12" customFormat="1" ht="18.75" customHeight="1">
      <c r="B260" s="41" t="s">
        <v>94</v>
      </c>
      <c r="C260" s="42"/>
      <c r="D260" s="43"/>
      <c r="E260" s="43"/>
      <c r="F260" s="43"/>
      <c r="G260" s="43"/>
      <c r="H260" s="181"/>
      <c r="I260" s="181"/>
      <c r="J260" s="169">
        <f>SUM(J261)</f>
        <v>0</v>
      </c>
      <c r="K260" s="169">
        <f t="shared" ref="K260:R261" si="90">SUM(K261)</f>
        <v>16000</v>
      </c>
      <c r="L260" s="169">
        <f t="shared" si="90"/>
        <v>132000</v>
      </c>
      <c r="M260" s="169">
        <f t="shared" si="90"/>
        <v>481000</v>
      </c>
      <c r="N260" s="169">
        <f t="shared" si="90"/>
        <v>0</v>
      </c>
      <c r="O260" s="169">
        <f t="shared" si="90"/>
        <v>0</v>
      </c>
      <c r="P260" s="169">
        <f t="shared" si="90"/>
        <v>0</v>
      </c>
      <c r="Q260" s="169">
        <f t="shared" si="90"/>
        <v>0</v>
      </c>
      <c r="R260" s="169">
        <f t="shared" si="90"/>
        <v>629000</v>
      </c>
    </row>
    <row r="261" spans="2:18" s="12" customFormat="1" ht="60" customHeight="1">
      <c r="B261" s="1404" t="s">
        <v>95</v>
      </c>
      <c r="C261" s="1405"/>
      <c r="D261" s="1405"/>
      <c r="E261" s="1405"/>
      <c r="F261" s="1405"/>
      <c r="G261" s="1405"/>
      <c r="H261" s="1405"/>
      <c r="I261" s="1405"/>
      <c r="J261" s="82">
        <f>SUM(J262)</f>
        <v>0</v>
      </c>
      <c r="K261" s="82">
        <f t="shared" si="90"/>
        <v>16000</v>
      </c>
      <c r="L261" s="82">
        <f t="shared" si="90"/>
        <v>132000</v>
      </c>
      <c r="M261" s="82">
        <f t="shared" si="90"/>
        <v>481000</v>
      </c>
      <c r="N261" s="82">
        <f t="shared" si="90"/>
        <v>0</v>
      </c>
      <c r="O261" s="82">
        <f t="shared" si="90"/>
        <v>0</v>
      </c>
      <c r="P261" s="82">
        <f t="shared" si="90"/>
        <v>0</v>
      </c>
      <c r="Q261" s="82">
        <f t="shared" si="90"/>
        <v>0</v>
      </c>
      <c r="R261" s="82">
        <f t="shared" si="90"/>
        <v>629000</v>
      </c>
    </row>
    <row r="262" spans="2:18" ht="36" customHeight="1">
      <c r="B262" s="204"/>
      <c r="C262" s="1401" t="s">
        <v>62</v>
      </c>
      <c r="D262" s="1401"/>
      <c r="E262" s="1401"/>
      <c r="F262" s="1401"/>
      <c r="G262" s="1401"/>
      <c r="H262" s="1401"/>
      <c r="I262" s="1401"/>
      <c r="J262" s="73">
        <f t="shared" ref="J262:R262" si="91">SUM(J263+J268)</f>
        <v>0</v>
      </c>
      <c r="K262" s="73">
        <f t="shared" si="91"/>
        <v>16000</v>
      </c>
      <c r="L262" s="73">
        <f t="shared" si="91"/>
        <v>132000</v>
      </c>
      <c r="M262" s="73">
        <f t="shared" si="91"/>
        <v>481000</v>
      </c>
      <c r="N262" s="73">
        <f t="shared" si="91"/>
        <v>0</v>
      </c>
      <c r="O262" s="73">
        <f t="shared" si="91"/>
        <v>0</v>
      </c>
      <c r="P262" s="73">
        <f t="shared" si="91"/>
        <v>0</v>
      </c>
      <c r="Q262" s="73">
        <f t="shared" si="91"/>
        <v>0</v>
      </c>
      <c r="R262" s="73">
        <f t="shared" si="91"/>
        <v>629000</v>
      </c>
    </row>
    <row r="263" spans="2:18" hidden="1">
      <c r="B263" s="204"/>
      <c r="C263" s="209"/>
      <c r="D263" s="30" t="s">
        <v>63</v>
      </c>
      <c r="E263" s="210"/>
      <c r="F263" s="27"/>
      <c r="G263" s="27"/>
      <c r="H263" s="13"/>
      <c r="I263" s="47"/>
      <c r="J263" s="73">
        <f>SUM(J264)</f>
        <v>0</v>
      </c>
      <c r="K263" s="73">
        <f t="shared" ref="K263:R263" si="92">SUM(K264)</f>
        <v>0</v>
      </c>
      <c r="L263" s="73">
        <f t="shared" si="92"/>
        <v>0</v>
      </c>
      <c r="M263" s="73">
        <f t="shared" si="92"/>
        <v>0</v>
      </c>
      <c r="N263" s="73">
        <f t="shared" si="92"/>
        <v>0</v>
      </c>
      <c r="O263" s="73">
        <f t="shared" si="92"/>
        <v>0</v>
      </c>
      <c r="P263" s="73">
        <f t="shared" si="92"/>
        <v>0</v>
      </c>
      <c r="Q263" s="73">
        <f t="shared" si="92"/>
        <v>0</v>
      </c>
      <c r="R263" s="73">
        <f t="shared" si="92"/>
        <v>0</v>
      </c>
    </row>
    <row r="264" spans="2:18" ht="31.5" hidden="1" customHeight="1">
      <c r="B264" s="204"/>
      <c r="C264" s="209"/>
      <c r="D264" s="209"/>
      <c r="E264" s="1418" t="s">
        <v>64</v>
      </c>
      <c r="F264" s="1418"/>
      <c r="G264" s="1418"/>
      <c r="H264" s="1418"/>
      <c r="I264" s="1418"/>
      <c r="J264" s="73">
        <f>SUM(J265:J267)</f>
        <v>0</v>
      </c>
      <c r="K264" s="73">
        <f t="shared" ref="K264:R264" si="93">SUM(K265:K267)</f>
        <v>0</v>
      </c>
      <c r="L264" s="73">
        <f t="shared" si="93"/>
        <v>0</v>
      </c>
      <c r="M264" s="73">
        <f t="shared" si="93"/>
        <v>0</v>
      </c>
      <c r="N264" s="73">
        <f t="shared" si="93"/>
        <v>0</v>
      </c>
      <c r="O264" s="73">
        <f t="shared" si="93"/>
        <v>0</v>
      </c>
      <c r="P264" s="73">
        <f t="shared" si="93"/>
        <v>0</v>
      </c>
      <c r="Q264" s="73">
        <f t="shared" si="93"/>
        <v>0</v>
      </c>
      <c r="R264" s="73">
        <f t="shared" si="93"/>
        <v>0</v>
      </c>
    </row>
    <row r="265" spans="2:18" ht="23.25" hidden="1" customHeight="1">
      <c r="B265" s="32"/>
      <c r="C265" s="33"/>
      <c r="D265" s="33"/>
      <c r="E265" s="34"/>
      <c r="F265" s="25"/>
      <c r="G265" s="14"/>
      <c r="H265" s="80"/>
      <c r="I265" s="117"/>
      <c r="J265" s="79"/>
      <c r="K265" s="79"/>
      <c r="L265" s="79"/>
      <c r="M265" s="79"/>
      <c r="N265" s="79"/>
      <c r="O265" s="79"/>
      <c r="P265" s="79"/>
      <c r="Q265" s="79"/>
      <c r="R265" s="79">
        <f t="shared" ref="R265:R266" si="94">SUM(J265:Q265)</f>
        <v>0</v>
      </c>
    </row>
    <row r="266" spans="2:18" ht="23.25" hidden="1" customHeight="1">
      <c r="B266" s="24"/>
      <c r="D266" s="21"/>
      <c r="E266" s="26"/>
      <c r="F266" s="25"/>
      <c r="G266" s="14"/>
      <c r="H266" s="15"/>
      <c r="I266" s="16"/>
      <c r="J266" s="23"/>
      <c r="K266" s="23"/>
      <c r="L266" s="23"/>
      <c r="M266" s="23"/>
      <c r="N266" s="23"/>
      <c r="O266" s="23"/>
      <c r="P266" s="23"/>
      <c r="Q266" s="23"/>
      <c r="R266" s="79">
        <f t="shared" si="94"/>
        <v>0</v>
      </c>
    </row>
    <row r="267" spans="2:18" ht="23.25" hidden="1" customHeight="1">
      <c r="B267" s="58"/>
      <c r="C267" s="59"/>
      <c r="D267" s="53"/>
      <c r="E267" s="19"/>
      <c r="F267" s="25"/>
      <c r="G267" s="14"/>
      <c r="H267" s="15"/>
      <c r="I267" s="16"/>
      <c r="J267" s="23"/>
      <c r="K267" s="23"/>
      <c r="L267" s="23"/>
      <c r="M267" s="23"/>
      <c r="N267" s="23"/>
      <c r="O267" s="23"/>
      <c r="P267" s="23"/>
      <c r="Q267" s="23"/>
      <c r="R267" s="79">
        <f>SUM(J267:Q267)</f>
        <v>0</v>
      </c>
    </row>
    <row r="268" spans="2:18" ht="36" customHeight="1">
      <c r="B268" s="204"/>
      <c r="C268" s="209"/>
      <c r="D268" s="1401" t="s">
        <v>65</v>
      </c>
      <c r="E268" s="1401"/>
      <c r="F268" s="1401"/>
      <c r="G268" s="1401"/>
      <c r="H268" s="1401"/>
      <c r="I268" s="1401"/>
      <c r="J268" s="73">
        <f>SUM(J269+J286)</f>
        <v>0</v>
      </c>
      <c r="K268" s="73">
        <f t="shared" ref="K268:R268" si="95">SUM(K269+K286)</f>
        <v>16000</v>
      </c>
      <c r="L268" s="73">
        <f t="shared" si="95"/>
        <v>132000</v>
      </c>
      <c r="M268" s="73">
        <f t="shared" si="95"/>
        <v>481000</v>
      </c>
      <c r="N268" s="73">
        <f t="shared" si="95"/>
        <v>0</v>
      </c>
      <c r="O268" s="73">
        <f>SUM(O269+O286)</f>
        <v>0</v>
      </c>
      <c r="P268" s="73">
        <f t="shared" si="95"/>
        <v>0</v>
      </c>
      <c r="Q268" s="73">
        <f t="shared" si="95"/>
        <v>0</v>
      </c>
      <c r="R268" s="73">
        <f t="shared" si="95"/>
        <v>629000</v>
      </c>
    </row>
    <row r="269" spans="2:18">
      <c r="B269" s="204"/>
      <c r="C269" s="209"/>
      <c r="D269" s="209"/>
      <c r="E269" s="30" t="s">
        <v>66</v>
      </c>
      <c r="F269" s="27"/>
      <c r="G269" s="27"/>
      <c r="H269" s="13"/>
      <c r="I269" s="47"/>
      <c r="J269" s="73">
        <f>SUM(J270:J285)</f>
        <v>0</v>
      </c>
      <c r="K269" s="73">
        <f t="shared" ref="K269:R269" si="96">SUM(K270:K285)</f>
        <v>16000</v>
      </c>
      <c r="L269" s="73">
        <f t="shared" si="96"/>
        <v>132000</v>
      </c>
      <c r="M269" s="73">
        <f t="shared" si="96"/>
        <v>481000</v>
      </c>
      <c r="N269" s="73">
        <f t="shared" si="96"/>
        <v>0</v>
      </c>
      <c r="O269" s="73">
        <f t="shared" si="96"/>
        <v>0</v>
      </c>
      <c r="P269" s="73">
        <f t="shared" si="96"/>
        <v>0</v>
      </c>
      <c r="Q269" s="73">
        <f t="shared" si="96"/>
        <v>0</v>
      </c>
      <c r="R269" s="73">
        <f t="shared" si="96"/>
        <v>629000</v>
      </c>
    </row>
    <row r="270" spans="2:18" ht="72">
      <c r="B270" s="32"/>
      <c r="C270" s="33"/>
      <c r="D270" s="33"/>
      <c r="E270" s="34"/>
      <c r="F270" s="25">
        <v>101</v>
      </c>
      <c r="G270" s="14" t="s">
        <v>761</v>
      </c>
      <c r="H270" s="80" t="s">
        <v>657</v>
      </c>
      <c r="I270" s="16" t="s">
        <v>109</v>
      </c>
      <c r="J270" s="79"/>
      <c r="K270" s="79"/>
      <c r="L270" s="79"/>
      <c r="M270" s="79">
        <v>20000</v>
      </c>
      <c r="N270" s="79"/>
      <c r="O270" s="79"/>
      <c r="P270" s="79"/>
      <c r="Q270" s="79"/>
      <c r="R270" s="79">
        <f t="shared" ref="R270:R284" si="97">SUM(J270:Q270)</f>
        <v>20000</v>
      </c>
    </row>
    <row r="271" spans="2:18" ht="90">
      <c r="B271" s="24"/>
      <c r="D271" s="21"/>
      <c r="E271" s="26"/>
      <c r="F271" s="25">
        <v>102</v>
      </c>
      <c r="G271" s="14" t="s">
        <v>768</v>
      </c>
      <c r="H271" s="80" t="s">
        <v>648</v>
      </c>
      <c r="I271" s="16" t="s">
        <v>109</v>
      </c>
      <c r="J271" s="79"/>
      <c r="K271" s="79"/>
      <c r="L271" s="79">
        <v>20000</v>
      </c>
      <c r="M271" s="79">
        <v>40000</v>
      </c>
      <c r="N271" s="79"/>
      <c r="O271" s="79"/>
      <c r="P271" s="79"/>
      <c r="Q271" s="79"/>
      <c r="R271" s="79">
        <f t="shared" ref="R271:R279" si="98">SUM(J271:Q271)</f>
        <v>60000</v>
      </c>
    </row>
    <row r="272" spans="2:18" ht="108">
      <c r="B272" s="24"/>
      <c r="D272" s="21"/>
      <c r="E272" s="26"/>
      <c r="F272" s="25">
        <v>103</v>
      </c>
      <c r="G272" s="14" t="s">
        <v>769</v>
      </c>
      <c r="H272" s="15" t="s">
        <v>654</v>
      </c>
      <c r="I272" s="16" t="s">
        <v>109</v>
      </c>
      <c r="J272" s="23"/>
      <c r="K272" s="23"/>
      <c r="L272" s="23">
        <v>20000</v>
      </c>
      <c r="M272" s="23">
        <v>20000</v>
      </c>
      <c r="N272" s="23"/>
      <c r="O272" s="23"/>
      <c r="P272" s="23"/>
      <c r="Q272" s="23"/>
      <c r="R272" s="79">
        <f t="shared" si="98"/>
        <v>40000</v>
      </c>
    </row>
    <row r="273" spans="2:18" ht="108">
      <c r="B273" s="58"/>
      <c r="C273" s="59"/>
      <c r="D273" s="53"/>
      <c r="E273" s="19"/>
      <c r="F273" s="25">
        <v>104</v>
      </c>
      <c r="G273" s="14" t="s">
        <v>770</v>
      </c>
      <c r="H273" s="15" t="s">
        <v>657</v>
      </c>
      <c r="I273" s="16" t="s">
        <v>109</v>
      </c>
      <c r="J273" s="23"/>
      <c r="K273" s="23"/>
      <c r="L273" s="23">
        <v>44000</v>
      </c>
      <c r="M273" s="23">
        <v>100000</v>
      </c>
      <c r="N273" s="23"/>
      <c r="O273" s="23"/>
      <c r="P273" s="23"/>
      <c r="Q273" s="23"/>
      <c r="R273" s="79">
        <f t="shared" si="98"/>
        <v>144000</v>
      </c>
    </row>
    <row r="274" spans="2:18" ht="108">
      <c r="B274" s="24"/>
      <c r="D274" s="21"/>
      <c r="E274" s="26"/>
      <c r="F274" s="126">
        <v>105</v>
      </c>
      <c r="G274" s="14" t="s">
        <v>771</v>
      </c>
      <c r="H274" s="15" t="s">
        <v>661</v>
      </c>
      <c r="I274" s="16" t="s">
        <v>109</v>
      </c>
      <c r="J274" s="23"/>
      <c r="K274" s="23"/>
      <c r="L274" s="23">
        <v>33000</v>
      </c>
      <c r="M274" s="23">
        <v>100000</v>
      </c>
      <c r="N274" s="23"/>
      <c r="O274" s="23"/>
      <c r="P274" s="23"/>
      <c r="Q274" s="23"/>
      <c r="R274" s="79">
        <f t="shared" si="98"/>
        <v>133000</v>
      </c>
    </row>
    <row r="275" spans="2:18" ht="108">
      <c r="B275" s="24"/>
      <c r="D275" s="21"/>
      <c r="E275" s="26"/>
      <c r="F275" s="25">
        <v>106</v>
      </c>
      <c r="G275" s="14" t="s">
        <v>772</v>
      </c>
      <c r="H275" s="15" t="s">
        <v>667</v>
      </c>
      <c r="I275" s="16" t="s">
        <v>109</v>
      </c>
      <c r="J275" s="23"/>
      <c r="K275" s="23"/>
      <c r="L275" s="23">
        <v>6000</v>
      </c>
      <c r="M275" s="23">
        <v>10000</v>
      </c>
      <c r="N275" s="23"/>
      <c r="O275" s="23"/>
      <c r="P275" s="23"/>
      <c r="Q275" s="23"/>
      <c r="R275" s="79">
        <f t="shared" si="98"/>
        <v>16000</v>
      </c>
    </row>
    <row r="276" spans="2:18" ht="126">
      <c r="B276" s="24"/>
      <c r="D276" s="21"/>
      <c r="E276" s="26"/>
      <c r="F276" s="25">
        <v>107</v>
      </c>
      <c r="G276" s="14" t="s">
        <v>773</v>
      </c>
      <c r="H276" s="15" t="s">
        <v>672</v>
      </c>
      <c r="I276" s="16" t="s">
        <v>109</v>
      </c>
      <c r="J276" s="23"/>
      <c r="K276" s="23"/>
      <c r="L276" s="23"/>
      <c r="M276" s="23">
        <v>25000</v>
      </c>
      <c r="N276" s="23"/>
      <c r="O276" s="23"/>
      <c r="P276" s="23"/>
      <c r="Q276" s="23"/>
      <c r="R276" s="79">
        <f t="shared" si="98"/>
        <v>25000</v>
      </c>
    </row>
    <row r="277" spans="2:18" ht="108">
      <c r="B277" s="24"/>
      <c r="D277" s="21"/>
      <c r="E277" s="26"/>
      <c r="F277" s="25">
        <v>108</v>
      </c>
      <c r="G277" s="14" t="s">
        <v>774</v>
      </c>
      <c r="H277" s="15" t="s">
        <v>713</v>
      </c>
      <c r="I277" s="16" t="s">
        <v>109</v>
      </c>
      <c r="J277" s="23"/>
      <c r="K277" s="23"/>
      <c r="L277" s="23"/>
      <c r="M277" s="23">
        <v>15000</v>
      </c>
      <c r="N277" s="23"/>
      <c r="O277" s="23"/>
      <c r="P277" s="23"/>
      <c r="Q277" s="23"/>
      <c r="R277" s="79">
        <f t="shared" si="98"/>
        <v>15000</v>
      </c>
    </row>
    <row r="278" spans="2:18" ht="162">
      <c r="B278" s="24"/>
      <c r="D278" s="21"/>
      <c r="E278" s="26"/>
      <c r="F278" s="25">
        <v>109</v>
      </c>
      <c r="G278" s="14" t="s">
        <v>775</v>
      </c>
      <c r="H278" s="15" t="s">
        <v>687</v>
      </c>
      <c r="I278" s="16" t="s">
        <v>109</v>
      </c>
      <c r="J278" s="23"/>
      <c r="K278" s="23"/>
      <c r="L278" s="23">
        <v>5000</v>
      </c>
      <c r="M278" s="23">
        <v>15000</v>
      </c>
      <c r="N278" s="23"/>
      <c r="O278" s="23"/>
      <c r="P278" s="23"/>
      <c r="Q278" s="23"/>
      <c r="R278" s="79">
        <f t="shared" si="98"/>
        <v>20000</v>
      </c>
    </row>
    <row r="279" spans="2:18" ht="108">
      <c r="B279" s="24"/>
      <c r="D279" s="21"/>
      <c r="E279" s="26"/>
      <c r="F279" s="25">
        <v>110</v>
      </c>
      <c r="G279" s="14" t="s">
        <v>776</v>
      </c>
      <c r="H279" s="15" t="s">
        <v>682</v>
      </c>
      <c r="I279" s="16" t="s">
        <v>109</v>
      </c>
      <c r="J279" s="23"/>
      <c r="K279" s="23"/>
      <c r="L279" s="23">
        <v>4000</v>
      </c>
      <c r="M279" s="23">
        <v>80000</v>
      </c>
      <c r="N279" s="23"/>
      <c r="O279" s="23"/>
      <c r="P279" s="23"/>
      <c r="Q279" s="23"/>
      <c r="R279" s="79">
        <f t="shared" si="98"/>
        <v>84000</v>
      </c>
    </row>
    <row r="280" spans="2:18" ht="54">
      <c r="B280" s="24"/>
      <c r="D280" s="21"/>
      <c r="E280" s="26"/>
      <c r="F280" s="25">
        <v>111</v>
      </c>
      <c r="G280" s="14" t="s">
        <v>779</v>
      </c>
      <c r="H280" s="15" t="s">
        <v>696</v>
      </c>
      <c r="I280" s="16" t="s">
        <v>109</v>
      </c>
      <c r="J280" s="23"/>
      <c r="K280" s="23"/>
      <c r="L280" s="23"/>
      <c r="M280" s="23">
        <v>18000</v>
      </c>
      <c r="N280" s="23"/>
      <c r="O280" s="23"/>
      <c r="P280" s="23"/>
      <c r="Q280" s="23"/>
      <c r="R280" s="79">
        <f t="shared" ref="R280" si="99">SUM(J280:Q280)</f>
        <v>18000</v>
      </c>
    </row>
    <row r="281" spans="2:18" ht="54">
      <c r="B281" s="48"/>
      <c r="C281" s="49"/>
      <c r="D281" s="49"/>
      <c r="E281" s="50"/>
      <c r="F281" s="25">
        <v>112</v>
      </c>
      <c r="G281" s="14" t="s">
        <v>762</v>
      </c>
      <c r="H281" s="80" t="s">
        <v>696</v>
      </c>
      <c r="I281" s="16" t="s">
        <v>109</v>
      </c>
      <c r="J281" s="79"/>
      <c r="K281" s="79">
        <v>16000</v>
      </c>
      <c r="L281" s="79"/>
      <c r="M281" s="79">
        <v>14000</v>
      </c>
      <c r="N281" s="79"/>
      <c r="O281" s="79"/>
      <c r="P281" s="79"/>
      <c r="Q281" s="79"/>
      <c r="R281" s="79">
        <f t="shared" si="97"/>
        <v>30000</v>
      </c>
    </row>
    <row r="282" spans="2:18" ht="54">
      <c r="B282" s="48"/>
      <c r="C282" s="49"/>
      <c r="D282" s="49"/>
      <c r="E282" s="50"/>
      <c r="F282" s="25">
        <v>113</v>
      </c>
      <c r="G282" s="14" t="s">
        <v>763</v>
      </c>
      <c r="H282" s="80" t="s">
        <v>696</v>
      </c>
      <c r="I282" s="16" t="s">
        <v>109</v>
      </c>
      <c r="J282" s="79"/>
      <c r="K282" s="79"/>
      <c r="L282" s="79"/>
      <c r="M282" s="79">
        <v>12000</v>
      </c>
      <c r="N282" s="79"/>
      <c r="O282" s="79"/>
      <c r="P282" s="79"/>
      <c r="Q282" s="79"/>
      <c r="R282" s="79">
        <f t="shared" si="97"/>
        <v>12000</v>
      </c>
    </row>
    <row r="283" spans="2:18" ht="30" customHeight="1">
      <c r="B283" s="17"/>
      <c r="C283" s="18"/>
      <c r="D283" s="18"/>
      <c r="E283" s="66"/>
      <c r="F283" s="25">
        <v>114</v>
      </c>
      <c r="G283" s="14" t="s">
        <v>764</v>
      </c>
      <c r="H283" s="80" t="s">
        <v>696</v>
      </c>
      <c r="I283" s="16" t="s">
        <v>109</v>
      </c>
      <c r="J283" s="79"/>
      <c r="K283" s="79"/>
      <c r="L283" s="79"/>
      <c r="M283" s="79">
        <v>12000</v>
      </c>
      <c r="N283" s="79"/>
      <c r="O283" s="79"/>
      <c r="P283" s="79"/>
      <c r="Q283" s="79"/>
      <c r="R283" s="79">
        <f t="shared" si="97"/>
        <v>12000</v>
      </c>
    </row>
    <row r="284" spans="2:18" hidden="1">
      <c r="B284" s="24"/>
      <c r="D284" s="21"/>
      <c r="E284" s="26"/>
      <c r="F284" s="126">
        <v>115</v>
      </c>
      <c r="G284" s="14"/>
      <c r="H284" s="15"/>
      <c r="I284" s="16"/>
      <c r="J284" s="23"/>
      <c r="K284" s="23"/>
      <c r="L284" s="23"/>
      <c r="M284" s="23"/>
      <c r="N284" s="23"/>
      <c r="O284" s="23"/>
      <c r="P284" s="23"/>
      <c r="Q284" s="23"/>
      <c r="R284" s="79">
        <f t="shared" si="97"/>
        <v>0</v>
      </c>
    </row>
    <row r="285" spans="2:18" hidden="1">
      <c r="B285" s="24"/>
      <c r="D285" s="21"/>
      <c r="E285" s="26"/>
      <c r="F285" s="25">
        <v>116</v>
      </c>
      <c r="G285" s="14"/>
      <c r="H285" s="15"/>
      <c r="I285" s="16"/>
      <c r="J285" s="23"/>
      <c r="K285" s="23"/>
      <c r="L285" s="23"/>
      <c r="M285" s="23"/>
      <c r="N285" s="23"/>
      <c r="O285" s="23"/>
      <c r="P285" s="23"/>
      <c r="Q285" s="23"/>
      <c r="R285" s="79">
        <f>SUM(J285:Q285)</f>
        <v>0</v>
      </c>
    </row>
    <row r="286" spans="2:18" hidden="1">
      <c r="B286" s="204"/>
      <c r="C286" s="209"/>
      <c r="D286" s="209"/>
      <c r="E286" s="30" t="s">
        <v>67</v>
      </c>
      <c r="F286" s="25">
        <v>117</v>
      </c>
      <c r="G286" s="27"/>
      <c r="H286" s="13"/>
      <c r="I286" s="47"/>
      <c r="J286" s="73">
        <f>SUM(J287:J289)</f>
        <v>0</v>
      </c>
      <c r="K286" s="73">
        <f t="shared" ref="K286:Q286" si="100">SUM(K287:K289)</f>
        <v>0</v>
      </c>
      <c r="L286" s="73">
        <f t="shared" si="100"/>
        <v>0</v>
      </c>
      <c r="M286" s="73">
        <f t="shared" si="100"/>
        <v>0</v>
      </c>
      <c r="N286" s="73">
        <f t="shared" si="100"/>
        <v>0</v>
      </c>
      <c r="O286" s="73">
        <f t="shared" si="100"/>
        <v>0</v>
      </c>
      <c r="P286" s="73">
        <f t="shared" si="100"/>
        <v>0</v>
      </c>
      <c r="Q286" s="73">
        <f t="shared" si="100"/>
        <v>0</v>
      </c>
      <c r="R286" s="73">
        <f>SUM(R287:R289)</f>
        <v>0</v>
      </c>
    </row>
    <row r="287" spans="2:18" ht="21" hidden="1" customHeight="1">
      <c r="B287" s="32"/>
      <c r="C287" s="33"/>
      <c r="D287" s="33"/>
      <c r="E287" s="34"/>
      <c r="F287" s="25">
        <v>118</v>
      </c>
      <c r="G287" s="14"/>
      <c r="H287" s="80"/>
      <c r="I287" s="117"/>
      <c r="J287" s="79"/>
      <c r="K287" s="79"/>
      <c r="L287" s="79"/>
      <c r="M287" s="79"/>
      <c r="N287" s="79"/>
      <c r="O287" s="79"/>
      <c r="P287" s="79"/>
      <c r="Q287" s="79"/>
      <c r="R287" s="79">
        <f t="shared" ref="R287:R288" si="101">SUM(J287:Q287)</f>
        <v>0</v>
      </c>
    </row>
    <row r="288" spans="2:18" ht="21" hidden="1" customHeight="1">
      <c r="B288" s="24"/>
      <c r="D288" s="21"/>
      <c r="E288" s="26"/>
      <c r="F288" s="25">
        <v>119</v>
      </c>
      <c r="G288" s="14"/>
      <c r="H288" s="15"/>
      <c r="I288" s="16"/>
      <c r="J288" s="23"/>
      <c r="K288" s="23"/>
      <c r="L288" s="23"/>
      <c r="M288" s="23"/>
      <c r="N288" s="23"/>
      <c r="O288" s="23"/>
      <c r="P288" s="23"/>
      <c r="Q288" s="23"/>
      <c r="R288" s="79">
        <f t="shared" si="101"/>
        <v>0</v>
      </c>
    </row>
    <row r="289" spans="2:18" ht="21" hidden="1" customHeight="1">
      <c r="B289" s="24"/>
      <c r="D289" s="21"/>
      <c r="E289" s="26"/>
      <c r="F289" s="25">
        <v>120</v>
      </c>
      <c r="G289" s="14"/>
      <c r="H289" s="15"/>
      <c r="I289" s="16"/>
      <c r="J289" s="23"/>
      <c r="K289" s="23"/>
      <c r="L289" s="23"/>
      <c r="M289" s="23"/>
      <c r="N289" s="23"/>
      <c r="O289" s="23"/>
      <c r="P289" s="23"/>
      <c r="Q289" s="23"/>
      <c r="R289" s="79">
        <f>SUM(J289:Q289)</f>
        <v>0</v>
      </c>
    </row>
    <row r="290" spans="2:18" s="12" customFormat="1" ht="18.75" customHeight="1">
      <c r="B290" s="41" t="s">
        <v>96</v>
      </c>
      <c r="C290" s="42"/>
      <c r="D290" s="43"/>
      <c r="E290" s="43"/>
      <c r="F290" s="43"/>
      <c r="G290" s="43"/>
      <c r="H290" s="181"/>
      <c r="I290" s="181"/>
      <c r="J290" s="169">
        <f>SUM(J291)</f>
        <v>0</v>
      </c>
      <c r="K290" s="169">
        <f t="shared" ref="K290:R291" si="102">SUM(K291)</f>
        <v>0</v>
      </c>
      <c r="L290" s="169">
        <f t="shared" si="102"/>
        <v>292083</v>
      </c>
      <c r="M290" s="169">
        <f t="shared" si="102"/>
        <v>1616224</v>
      </c>
      <c r="N290" s="169">
        <f t="shared" si="102"/>
        <v>372720</v>
      </c>
      <c r="O290" s="169">
        <f t="shared" si="102"/>
        <v>0</v>
      </c>
      <c r="P290" s="169">
        <f t="shared" si="102"/>
        <v>0</v>
      </c>
      <c r="Q290" s="169">
        <f t="shared" si="102"/>
        <v>0</v>
      </c>
      <c r="R290" s="169">
        <f t="shared" si="102"/>
        <v>2281027</v>
      </c>
    </row>
    <row r="291" spans="2:18" s="12" customFormat="1" ht="46.5" customHeight="1">
      <c r="B291" s="1404" t="s">
        <v>97</v>
      </c>
      <c r="C291" s="1405"/>
      <c r="D291" s="1405"/>
      <c r="E291" s="1405"/>
      <c r="F291" s="1405"/>
      <c r="G291" s="1405"/>
      <c r="H291" s="1405"/>
      <c r="I291" s="1405"/>
      <c r="J291" s="82">
        <f>SUM(J292)</f>
        <v>0</v>
      </c>
      <c r="K291" s="82">
        <f t="shared" si="102"/>
        <v>0</v>
      </c>
      <c r="L291" s="82">
        <f t="shared" si="102"/>
        <v>292083</v>
      </c>
      <c r="M291" s="82">
        <f t="shared" si="102"/>
        <v>1616224</v>
      </c>
      <c r="N291" s="82">
        <f t="shared" si="102"/>
        <v>372720</v>
      </c>
      <c r="O291" s="82">
        <f t="shared" si="102"/>
        <v>0</v>
      </c>
      <c r="P291" s="82">
        <f t="shared" si="102"/>
        <v>0</v>
      </c>
      <c r="Q291" s="82">
        <f t="shared" si="102"/>
        <v>0</v>
      </c>
      <c r="R291" s="82">
        <f t="shared" si="102"/>
        <v>2281027</v>
      </c>
    </row>
    <row r="292" spans="2:18" ht="32.25" customHeight="1">
      <c r="B292" s="204"/>
      <c r="C292" s="1401" t="s">
        <v>68</v>
      </c>
      <c r="D292" s="1401"/>
      <c r="E292" s="1401"/>
      <c r="F292" s="1401"/>
      <c r="G292" s="1401"/>
      <c r="H292" s="1401"/>
      <c r="I292" s="1401"/>
      <c r="J292" s="73">
        <f t="shared" ref="J292:R292" si="103">SUM(J293+J296+J316)</f>
        <v>0</v>
      </c>
      <c r="K292" s="73">
        <f t="shared" si="103"/>
        <v>0</v>
      </c>
      <c r="L292" s="73">
        <f t="shared" si="103"/>
        <v>292083</v>
      </c>
      <c r="M292" s="73">
        <f t="shared" si="103"/>
        <v>1616224</v>
      </c>
      <c r="N292" s="73">
        <f t="shared" si="103"/>
        <v>372720</v>
      </c>
      <c r="O292" s="73">
        <f t="shared" si="103"/>
        <v>0</v>
      </c>
      <c r="P292" s="73">
        <f t="shared" si="103"/>
        <v>0</v>
      </c>
      <c r="Q292" s="73">
        <f t="shared" si="103"/>
        <v>0</v>
      </c>
      <c r="R292" s="73">
        <f t="shared" si="103"/>
        <v>2281027</v>
      </c>
    </row>
    <row r="293" spans="2:18" s="37" customFormat="1" ht="19.5" customHeight="1">
      <c r="B293" s="188"/>
      <c r="C293" s="189"/>
      <c r="D293" s="213" t="s">
        <v>69</v>
      </c>
      <c r="E293" s="214"/>
      <c r="F293" s="173"/>
      <c r="G293" s="173"/>
      <c r="H293" s="13"/>
      <c r="I293" s="47"/>
      <c r="J293" s="73">
        <f>SUM(J294)</f>
        <v>0</v>
      </c>
      <c r="K293" s="73">
        <f t="shared" ref="K293:R293" si="104">SUM(K294)</f>
        <v>0</v>
      </c>
      <c r="L293" s="73">
        <f t="shared" si="104"/>
        <v>0</v>
      </c>
      <c r="M293" s="73">
        <f t="shared" si="104"/>
        <v>8000</v>
      </c>
      <c r="N293" s="73">
        <f t="shared" si="104"/>
        <v>0</v>
      </c>
      <c r="O293" s="73">
        <f t="shared" si="104"/>
        <v>0</v>
      </c>
      <c r="P293" s="73">
        <f t="shared" si="104"/>
        <v>0</v>
      </c>
      <c r="Q293" s="73">
        <f t="shared" si="104"/>
        <v>0</v>
      </c>
      <c r="R293" s="73">
        <f t="shared" si="104"/>
        <v>8000</v>
      </c>
    </row>
    <row r="294" spans="2:18">
      <c r="B294" s="204"/>
      <c r="C294" s="209"/>
      <c r="D294" s="209"/>
      <c r="E294" s="30" t="s">
        <v>70</v>
      </c>
      <c r="F294" s="60"/>
      <c r="G294" s="55"/>
      <c r="H294" s="190"/>
      <c r="I294" s="190"/>
      <c r="J294" s="73">
        <f>SUM(J295:J295)</f>
        <v>0</v>
      </c>
      <c r="K294" s="73">
        <f t="shared" ref="K294:Q294" si="105">SUM(K295:K295)</f>
        <v>0</v>
      </c>
      <c r="L294" s="73">
        <f t="shared" si="105"/>
        <v>0</v>
      </c>
      <c r="M294" s="73">
        <f t="shared" si="105"/>
        <v>8000</v>
      </c>
      <c r="N294" s="73">
        <f t="shared" si="105"/>
        <v>0</v>
      </c>
      <c r="O294" s="73">
        <f t="shared" si="105"/>
        <v>0</v>
      </c>
      <c r="P294" s="73">
        <f t="shared" si="105"/>
        <v>0</v>
      </c>
      <c r="Q294" s="73">
        <f t="shared" si="105"/>
        <v>0</v>
      </c>
      <c r="R294" s="73">
        <f>SUM(R295:R295)</f>
        <v>8000</v>
      </c>
    </row>
    <row r="295" spans="2:18" ht="54">
      <c r="B295" s="24"/>
      <c r="D295" s="21"/>
      <c r="E295" s="26"/>
      <c r="F295" s="25">
        <v>115</v>
      </c>
      <c r="G295" s="14" t="s">
        <v>767</v>
      </c>
      <c r="H295" s="15" t="s">
        <v>696</v>
      </c>
      <c r="I295" s="120" t="s">
        <v>328</v>
      </c>
      <c r="J295" s="23"/>
      <c r="K295" s="23"/>
      <c r="L295" s="23"/>
      <c r="M295" s="23">
        <v>8000</v>
      </c>
      <c r="N295" s="23"/>
      <c r="O295" s="23"/>
      <c r="P295" s="23"/>
      <c r="Q295" s="23"/>
      <c r="R295" s="79">
        <f t="shared" ref="R295" si="106">SUM(J295:Q295)</f>
        <v>8000</v>
      </c>
    </row>
    <row r="296" spans="2:18" ht="46.5" hidden="1" customHeight="1">
      <c r="B296" s="204"/>
      <c r="C296" s="209"/>
      <c r="D296" s="1401" t="s">
        <v>71</v>
      </c>
      <c r="E296" s="1401"/>
      <c r="F296" s="1401"/>
      <c r="G296" s="1401"/>
      <c r="H296" s="1401"/>
      <c r="I296" s="1401"/>
      <c r="J296" s="73">
        <f t="shared" ref="J296:R296" si="107">SUM(J297+J309+J312+J314)</f>
        <v>0</v>
      </c>
      <c r="K296" s="73">
        <f t="shared" si="107"/>
        <v>0</v>
      </c>
      <c r="L296" s="73">
        <f t="shared" si="107"/>
        <v>0</v>
      </c>
      <c r="M296" s="73">
        <f t="shared" si="107"/>
        <v>0</v>
      </c>
      <c r="N296" s="73">
        <f t="shared" si="107"/>
        <v>0</v>
      </c>
      <c r="O296" s="73">
        <f t="shared" si="107"/>
        <v>0</v>
      </c>
      <c r="P296" s="73">
        <f t="shared" si="107"/>
        <v>0</v>
      </c>
      <c r="Q296" s="73">
        <f t="shared" si="107"/>
        <v>0</v>
      </c>
      <c r="R296" s="73">
        <f t="shared" si="107"/>
        <v>0</v>
      </c>
    </row>
    <row r="297" spans="2:18" s="37" customFormat="1" ht="33" hidden="1" customHeight="1">
      <c r="B297" s="188"/>
      <c r="C297" s="189"/>
      <c r="D297" s="189"/>
      <c r="E297" s="1401" t="s">
        <v>72</v>
      </c>
      <c r="F297" s="1401"/>
      <c r="G297" s="1401"/>
      <c r="H297" s="1401"/>
      <c r="I297" s="1401"/>
      <c r="J297" s="73">
        <f t="shared" ref="J297:R297" si="108">SUM(J298:J308)</f>
        <v>0</v>
      </c>
      <c r="K297" s="73">
        <f t="shared" si="108"/>
        <v>0</v>
      </c>
      <c r="L297" s="73">
        <f t="shared" si="108"/>
        <v>0</v>
      </c>
      <c r="M297" s="73">
        <f t="shared" si="108"/>
        <v>0</v>
      </c>
      <c r="N297" s="73">
        <f t="shared" si="108"/>
        <v>0</v>
      </c>
      <c r="O297" s="73">
        <f t="shared" si="108"/>
        <v>0</v>
      </c>
      <c r="P297" s="73">
        <f t="shared" si="108"/>
        <v>0</v>
      </c>
      <c r="Q297" s="73">
        <f t="shared" si="108"/>
        <v>0</v>
      </c>
      <c r="R297" s="73">
        <f t="shared" si="108"/>
        <v>0</v>
      </c>
    </row>
    <row r="298" spans="2:18" hidden="1">
      <c r="B298" s="32"/>
      <c r="C298" s="33"/>
      <c r="D298" s="33"/>
      <c r="E298" s="34"/>
      <c r="F298" s="25">
        <v>107</v>
      </c>
      <c r="G298" s="14"/>
      <c r="H298" s="80"/>
      <c r="I298" s="117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hidden="1">
      <c r="B299" s="24"/>
      <c r="D299" s="21"/>
      <c r="E299" s="26"/>
      <c r="F299" s="25">
        <v>108</v>
      </c>
      <c r="G299" s="14"/>
      <c r="H299" s="15"/>
      <c r="I299" s="117"/>
      <c r="J299" s="23"/>
      <c r="K299" s="23"/>
      <c r="L299" s="23"/>
      <c r="M299" s="23"/>
      <c r="N299" s="23"/>
      <c r="O299" s="23"/>
      <c r="P299" s="23"/>
      <c r="Q299" s="23"/>
      <c r="R299" s="79"/>
    </row>
    <row r="300" spans="2:18" hidden="1">
      <c r="B300" s="24"/>
      <c r="D300" s="21"/>
      <c r="E300" s="26"/>
      <c r="F300" s="25">
        <v>109</v>
      </c>
      <c r="G300" s="14"/>
      <c r="H300" s="15"/>
      <c r="I300" s="117"/>
      <c r="J300" s="23"/>
      <c r="K300" s="23"/>
      <c r="L300" s="23"/>
      <c r="M300" s="23"/>
      <c r="N300" s="23"/>
      <c r="O300" s="23"/>
      <c r="P300" s="23"/>
      <c r="Q300" s="23"/>
      <c r="R300" s="79"/>
    </row>
    <row r="301" spans="2:18" hidden="1">
      <c r="B301" s="24"/>
      <c r="D301" s="21"/>
      <c r="E301" s="26"/>
      <c r="F301" s="25">
        <v>110</v>
      </c>
      <c r="G301" s="14"/>
      <c r="H301" s="15"/>
      <c r="I301" s="117"/>
      <c r="J301" s="23"/>
      <c r="K301" s="23"/>
      <c r="L301" s="23"/>
      <c r="M301" s="23"/>
      <c r="N301" s="23"/>
      <c r="O301" s="23"/>
      <c r="P301" s="23"/>
      <c r="Q301" s="23"/>
      <c r="R301" s="79"/>
    </row>
    <row r="302" spans="2:18" hidden="1">
      <c r="B302" s="24"/>
      <c r="D302" s="21"/>
      <c r="E302" s="26"/>
      <c r="F302" s="25">
        <v>111</v>
      </c>
      <c r="G302" s="14"/>
      <c r="H302" s="15"/>
      <c r="I302" s="117"/>
      <c r="J302" s="23"/>
      <c r="K302" s="23"/>
      <c r="L302" s="23"/>
      <c r="M302" s="23"/>
      <c r="N302" s="23"/>
      <c r="O302" s="23"/>
      <c r="P302" s="23"/>
      <c r="Q302" s="23"/>
      <c r="R302" s="79"/>
    </row>
    <row r="303" spans="2:18" hidden="1">
      <c r="B303" s="24"/>
      <c r="D303" s="21"/>
      <c r="E303" s="26"/>
      <c r="F303" s="25">
        <v>112</v>
      </c>
      <c r="G303" s="14"/>
      <c r="H303" s="15"/>
      <c r="I303" s="117"/>
      <c r="J303" s="23"/>
      <c r="K303" s="23"/>
      <c r="L303" s="23"/>
      <c r="M303" s="23"/>
      <c r="N303" s="23"/>
      <c r="O303" s="23"/>
      <c r="P303" s="23"/>
      <c r="Q303" s="23"/>
      <c r="R303" s="79"/>
    </row>
    <row r="304" spans="2:18" hidden="1">
      <c r="B304" s="24"/>
      <c r="D304" s="21"/>
      <c r="E304" s="26"/>
      <c r="F304" s="25">
        <v>113</v>
      </c>
      <c r="G304" s="14"/>
      <c r="H304" s="15"/>
      <c r="I304" s="117"/>
      <c r="J304" s="23"/>
      <c r="K304" s="23"/>
      <c r="L304" s="23"/>
      <c r="M304" s="23"/>
      <c r="N304" s="23"/>
      <c r="O304" s="23"/>
      <c r="P304" s="23"/>
      <c r="Q304" s="23"/>
      <c r="R304" s="79"/>
    </row>
    <row r="305" spans="2:18" hidden="1">
      <c r="B305" s="24"/>
      <c r="D305" s="21"/>
      <c r="E305" s="26"/>
      <c r="F305" s="25">
        <v>114</v>
      </c>
      <c r="G305" s="14"/>
      <c r="H305" s="15"/>
      <c r="I305" s="117"/>
      <c r="J305" s="23"/>
      <c r="K305" s="23"/>
      <c r="L305" s="23"/>
      <c r="M305" s="23"/>
      <c r="N305" s="23"/>
      <c r="O305" s="23"/>
      <c r="P305" s="23"/>
      <c r="Q305" s="23"/>
      <c r="R305" s="79"/>
    </row>
    <row r="306" spans="2:18" hidden="1">
      <c r="B306" s="24"/>
      <c r="D306" s="21"/>
      <c r="E306" s="26"/>
      <c r="F306" s="25">
        <v>115</v>
      </c>
      <c r="G306" s="14"/>
      <c r="H306" s="15"/>
      <c r="I306" s="117"/>
      <c r="J306" s="23"/>
      <c r="K306" s="23"/>
      <c r="L306" s="23"/>
      <c r="M306" s="23"/>
      <c r="N306" s="23"/>
      <c r="O306" s="23"/>
      <c r="P306" s="23"/>
      <c r="Q306" s="23"/>
      <c r="R306" s="79"/>
    </row>
    <row r="307" spans="2:18" hidden="1">
      <c r="B307" s="24"/>
      <c r="D307" s="21"/>
      <c r="E307" s="26"/>
      <c r="F307" s="25"/>
      <c r="G307" s="14"/>
      <c r="H307" s="15"/>
      <c r="I307" s="16"/>
      <c r="J307" s="23"/>
      <c r="K307" s="23"/>
      <c r="L307" s="23"/>
      <c r="M307" s="23"/>
      <c r="N307" s="23"/>
      <c r="O307" s="23"/>
      <c r="P307" s="23"/>
      <c r="Q307" s="23"/>
      <c r="R307" s="79">
        <f t="shared" ref="R307" si="109">SUM(J307:Q307)</f>
        <v>0</v>
      </c>
    </row>
    <row r="308" spans="2:18" hidden="1">
      <c r="B308" s="24"/>
      <c r="D308" s="21"/>
      <c r="E308" s="26"/>
      <c r="F308" s="25"/>
      <c r="G308" s="14"/>
      <c r="H308" s="15"/>
      <c r="I308" s="16"/>
      <c r="J308" s="23"/>
      <c r="K308" s="23"/>
      <c r="L308" s="23"/>
      <c r="M308" s="23"/>
      <c r="N308" s="23"/>
      <c r="O308" s="23"/>
      <c r="P308" s="23"/>
      <c r="Q308" s="23"/>
      <c r="R308" s="79">
        <f>SUM(J308:Q308)</f>
        <v>0</v>
      </c>
    </row>
    <row r="309" spans="2:18" hidden="1">
      <c r="B309" s="204"/>
      <c r="C309" s="209"/>
      <c r="D309" s="209"/>
      <c r="E309" s="1419" t="s">
        <v>73</v>
      </c>
      <c r="F309" s="1419"/>
      <c r="G309" s="1419"/>
      <c r="H309" s="1419"/>
      <c r="I309" s="1419"/>
      <c r="J309" s="73">
        <f t="shared" ref="J309:R309" si="110">SUM(J310:J311)</f>
        <v>0</v>
      </c>
      <c r="K309" s="73">
        <f t="shared" si="110"/>
        <v>0</v>
      </c>
      <c r="L309" s="73">
        <f t="shared" si="110"/>
        <v>0</v>
      </c>
      <c r="M309" s="73">
        <f t="shared" si="110"/>
        <v>0</v>
      </c>
      <c r="N309" s="73">
        <f t="shared" si="110"/>
        <v>0</v>
      </c>
      <c r="O309" s="73">
        <f t="shared" si="110"/>
        <v>0</v>
      </c>
      <c r="P309" s="73">
        <f t="shared" si="110"/>
        <v>0</v>
      </c>
      <c r="Q309" s="73">
        <f t="shared" si="110"/>
        <v>0</v>
      </c>
      <c r="R309" s="73">
        <f t="shared" si="110"/>
        <v>0</v>
      </c>
    </row>
    <row r="310" spans="2:18" hidden="1">
      <c r="B310" s="24"/>
      <c r="D310" s="21"/>
      <c r="E310" s="26"/>
      <c r="F310" s="25"/>
      <c r="G310" s="14"/>
      <c r="H310" s="15"/>
      <c r="I310" s="16"/>
      <c r="J310" s="23"/>
      <c r="K310" s="23"/>
      <c r="L310" s="23"/>
      <c r="M310" s="23"/>
      <c r="N310" s="23"/>
      <c r="O310" s="23"/>
      <c r="P310" s="23"/>
      <c r="Q310" s="23"/>
      <c r="R310" s="79">
        <f t="shared" ref="R310" si="111">SUM(J310:Q310)</f>
        <v>0</v>
      </c>
    </row>
    <row r="311" spans="2:18" ht="23.25" hidden="1" customHeight="1">
      <c r="B311" s="24"/>
      <c r="D311" s="21"/>
      <c r="E311" s="26"/>
      <c r="F311" s="25"/>
      <c r="G311" s="14"/>
      <c r="H311" s="15"/>
      <c r="I311" s="16"/>
      <c r="J311" s="23"/>
      <c r="K311" s="23"/>
      <c r="L311" s="23"/>
      <c r="M311" s="23"/>
      <c r="N311" s="23"/>
      <c r="O311" s="23"/>
      <c r="P311" s="23"/>
      <c r="Q311" s="23"/>
      <c r="R311" s="79">
        <f>SUM(J311:Q311)</f>
        <v>0</v>
      </c>
    </row>
    <row r="312" spans="2:18" hidden="1">
      <c r="B312" s="204"/>
      <c r="C312" s="209"/>
      <c r="D312" s="209"/>
      <c r="E312" s="30" t="s">
        <v>74</v>
      </c>
      <c r="F312" s="27"/>
      <c r="G312" s="27"/>
      <c r="H312" s="13"/>
      <c r="I312" s="47"/>
      <c r="J312" s="73">
        <f>SUM(J313)</f>
        <v>0</v>
      </c>
      <c r="K312" s="73">
        <f t="shared" ref="K312:R312" si="112">SUM(K313)</f>
        <v>0</v>
      </c>
      <c r="L312" s="73">
        <f t="shared" si="112"/>
        <v>0</v>
      </c>
      <c r="M312" s="73">
        <f t="shared" si="112"/>
        <v>0</v>
      </c>
      <c r="N312" s="73">
        <f t="shared" si="112"/>
        <v>0</v>
      </c>
      <c r="O312" s="73">
        <f t="shared" si="112"/>
        <v>0</v>
      </c>
      <c r="P312" s="73">
        <f t="shared" si="112"/>
        <v>0</v>
      </c>
      <c r="Q312" s="73">
        <f t="shared" si="112"/>
        <v>0</v>
      </c>
      <c r="R312" s="73">
        <f t="shared" si="112"/>
        <v>0</v>
      </c>
    </row>
    <row r="313" spans="2:18" hidden="1">
      <c r="B313" s="204"/>
      <c r="C313" s="209"/>
      <c r="D313" s="209"/>
      <c r="E313" s="30"/>
      <c r="F313" s="27"/>
      <c r="G313" s="27"/>
      <c r="H313" s="13"/>
      <c r="I313" s="47"/>
      <c r="J313" s="73"/>
      <c r="K313" s="73"/>
      <c r="L313" s="73"/>
      <c r="M313" s="73"/>
      <c r="N313" s="73"/>
      <c r="O313" s="73"/>
      <c r="P313" s="73"/>
      <c r="Q313" s="73"/>
      <c r="R313" s="73"/>
    </row>
    <row r="314" spans="2:18" hidden="1">
      <c r="B314" s="204"/>
      <c r="C314" s="209"/>
      <c r="D314" s="209"/>
      <c r="E314" s="30" t="s">
        <v>75</v>
      </c>
      <c r="F314" s="27"/>
      <c r="G314" s="27"/>
      <c r="H314" s="13"/>
      <c r="I314" s="16"/>
      <c r="J314" s="73">
        <f>SUM(J315)</f>
        <v>0</v>
      </c>
      <c r="K314" s="73">
        <f t="shared" ref="K314:R314" si="113">SUM(K315)</f>
        <v>0</v>
      </c>
      <c r="L314" s="73">
        <f t="shared" si="113"/>
        <v>0</v>
      </c>
      <c r="M314" s="73">
        <f t="shared" si="113"/>
        <v>0</v>
      </c>
      <c r="N314" s="73">
        <f t="shared" si="113"/>
        <v>0</v>
      </c>
      <c r="O314" s="73">
        <f t="shared" si="113"/>
        <v>0</v>
      </c>
      <c r="P314" s="73">
        <f t="shared" si="113"/>
        <v>0</v>
      </c>
      <c r="Q314" s="73">
        <f t="shared" si="113"/>
        <v>0</v>
      </c>
      <c r="R314" s="73">
        <f t="shared" si="113"/>
        <v>0</v>
      </c>
    </row>
    <row r="315" spans="2:18" hidden="1">
      <c r="B315" s="204"/>
      <c r="C315" s="209"/>
      <c r="D315" s="209"/>
      <c r="E315" s="30"/>
      <c r="F315" s="202"/>
      <c r="G315" s="164"/>
      <c r="H315" s="203"/>
      <c r="I315" s="117"/>
      <c r="J315" s="73"/>
      <c r="K315" s="73"/>
      <c r="L315" s="73"/>
      <c r="M315" s="73"/>
      <c r="N315" s="73"/>
      <c r="O315" s="73"/>
      <c r="P315" s="73"/>
      <c r="Q315" s="73"/>
      <c r="R315" s="73"/>
    </row>
    <row r="316" spans="2:18" ht="16.5" customHeight="1">
      <c r="B316" s="204"/>
      <c r="C316" s="209"/>
      <c r="D316" s="209"/>
      <c r="E316" s="40" t="s">
        <v>103</v>
      </c>
      <c r="F316" s="60"/>
      <c r="G316" s="55"/>
      <c r="H316" s="190"/>
      <c r="I316" s="203"/>
      <c r="J316" s="73">
        <f>SUM(J317:J348)</f>
        <v>0</v>
      </c>
      <c r="K316" s="73">
        <f t="shared" ref="K316:R316" si="114">SUM(K317:K348)</f>
        <v>0</v>
      </c>
      <c r="L316" s="73">
        <f t="shared" si="114"/>
        <v>292083</v>
      </c>
      <c r="M316" s="73">
        <f t="shared" si="114"/>
        <v>1608224</v>
      </c>
      <c r="N316" s="73">
        <f t="shared" si="114"/>
        <v>372720</v>
      </c>
      <c r="O316" s="73">
        <f t="shared" si="114"/>
        <v>0</v>
      </c>
      <c r="P316" s="73">
        <f t="shared" si="114"/>
        <v>0</v>
      </c>
      <c r="Q316" s="73">
        <f t="shared" si="114"/>
        <v>0</v>
      </c>
      <c r="R316" s="73">
        <f t="shared" si="114"/>
        <v>2273027</v>
      </c>
    </row>
    <row r="317" spans="2:18" ht="90">
      <c r="B317" s="32"/>
      <c r="C317" s="33"/>
      <c r="D317" s="33"/>
      <c r="E317" s="34"/>
      <c r="F317" s="25">
        <v>116</v>
      </c>
      <c r="G317" s="14" t="s">
        <v>803</v>
      </c>
      <c r="H317" s="80" t="s">
        <v>696</v>
      </c>
      <c r="I317" s="16" t="s">
        <v>109</v>
      </c>
      <c r="J317" s="79"/>
      <c r="K317" s="79"/>
      <c r="L317" s="79">
        <v>114319</v>
      </c>
      <c r="M317" s="79">
        <v>400000</v>
      </c>
      <c r="N317" s="79"/>
      <c r="O317" s="79"/>
      <c r="P317" s="79"/>
      <c r="Q317" s="79"/>
      <c r="R317" s="79">
        <f>SUM(J317:Q317)</f>
        <v>514319</v>
      </c>
    </row>
    <row r="318" spans="2:18" ht="54">
      <c r="B318" s="24"/>
      <c r="D318" s="21"/>
      <c r="E318" s="26"/>
      <c r="F318" s="25">
        <v>117</v>
      </c>
      <c r="G318" s="14" t="s">
        <v>804</v>
      </c>
      <c r="H318" s="80" t="s">
        <v>696</v>
      </c>
      <c r="I318" s="16" t="s">
        <v>109</v>
      </c>
      <c r="J318" s="23"/>
      <c r="K318" s="23"/>
      <c r="L318" s="23"/>
      <c r="M318" s="23">
        <v>60000</v>
      </c>
      <c r="N318" s="23"/>
      <c r="O318" s="23"/>
      <c r="P318" s="23"/>
      <c r="Q318" s="23"/>
      <c r="R318" s="79">
        <f>SUM(J318:Q318)</f>
        <v>60000</v>
      </c>
    </row>
    <row r="319" spans="2:18" ht="72">
      <c r="B319" s="24"/>
      <c r="D319" s="21"/>
      <c r="E319" s="26"/>
      <c r="F319" s="25">
        <v>118</v>
      </c>
      <c r="G319" s="14" t="s">
        <v>805</v>
      </c>
      <c r="H319" s="80" t="s">
        <v>696</v>
      </c>
      <c r="I319" s="16" t="s">
        <v>109</v>
      </c>
      <c r="J319" s="23"/>
      <c r="K319" s="23"/>
      <c r="L319" s="23"/>
      <c r="M319" s="23">
        <v>110000</v>
      </c>
      <c r="N319" s="23"/>
      <c r="O319" s="23"/>
      <c r="P319" s="23"/>
      <c r="Q319" s="23"/>
      <c r="R319" s="79">
        <f>SUM(J319:Q319)</f>
        <v>110000</v>
      </c>
    </row>
    <row r="320" spans="2:18" ht="72">
      <c r="B320" s="24"/>
      <c r="D320" s="21"/>
      <c r="E320" s="26"/>
      <c r="F320" s="25">
        <v>119</v>
      </c>
      <c r="G320" s="14" t="s">
        <v>806</v>
      </c>
      <c r="H320" s="80" t="s">
        <v>696</v>
      </c>
      <c r="I320" s="16" t="s">
        <v>109</v>
      </c>
      <c r="J320" s="23"/>
      <c r="K320" s="23"/>
      <c r="L320" s="23">
        <v>98756</v>
      </c>
      <c r="M320" s="23">
        <v>100000</v>
      </c>
      <c r="N320" s="23"/>
      <c r="O320" s="23"/>
      <c r="P320" s="23"/>
      <c r="Q320" s="23"/>
      <c r="R320" s="79">
        <f t="shared" ref="R320:R321" si="115">SUM(J320:Q320)</f>
        <v>198756</v>
      </c>
    </row>
    <row r="321" spans="2:18" ht="54">
      <c r="B321" s="24"/>
      <c r="D321" s="21"/>
      <c r="E321" s="26"/>
      <c r="F321" s="25">
        <v>120</v>
      </c>
      <c r="G321" s="14" t="s">
        <v>807</v>
      </c>
      <c r="H321" s="80" t="s">
        <v>696</v>
      </c>
      <c r="I321" s="16" t="s">
        <v>109</v>
      </c>
      <c r="J321" s="23"/>
      <c r="K321" s="23"/>
      <c r="L321" s="23"/>
      <c r="M321" s="23">
        <v>20000</v>
      </c>
      <c r="N321" s="23"/>
      <c r="O321" s="23"/>
      <c r="P321" s="23"/>
      <c r="Q321" s="23"/>
      <c r="R321" s="79">
        <f t="shared" si="115"/>
        <v>20000</v>
      </c>
    </row>
    <row r="322" spans="2:18" ht="54">
      <c r="B322" s="24"/>
      <c r="D322" s="21"/>
      <c r="E322" s="26"/>
      <c r="F322" s="25">
        <v>121</v>
      </c>
      <c r="G322" s="14" t="s">
        <v>777</v>
      </c>
      <c r="H322" s="15" t="s">
        <v>696</v>
      </c>
      <c r="I322" s="16" t="s">
        <v>109</v>
      </c>
      <c r="J322" s="23"/>
      <c r="K322" s="23"/>
      <c r="L322" s="23"/>
      <c r="M322" s="23">
        <v>6000</v>
      </c>
      <c r="N322" s="23"/>
      <c r="O322" s="23"/>
      <c r="P322" s="23"/>
      <c r="Q322" s="23"/>
      <c r="R322" s="79">
        <f>SUM(J322:Q322)</f>
        <v>6000</v>
      </c>
    </row>
    <row r="323" spans="2:18" ht="54">
      <c r="B323" s="24"/>
      <c r="D323" s="21"/>
      <c r="E323" s="26"/>
      <c r="F323" s="25">
        <v>122</v>
      </c>
      <c r="G323" s="14" t="s">
        <v>784</v>
      </c>
      <c r="H323" s="15" t="s">
        <v>696</v>
      </c>
      <c r="I323" s="16" t="s">
        <v>109</v>
      </c>
      <c r="J323" s="23"/>
      <c r="K323" s="23"/>
      <c r="L323" s="23"/>
      <c r="M323" s="23">
        <v>40000</v>
      </c>
      <c r="N323" s="23"/>
      <c r="O323" s="23"/>
      <c r="P323" s="23"/>
      <c r="Q323" s="23"/>
      <c r="R323" s="79">
        <f>SUM(J323:Q323)</f>
        <v>40000</v>
      </c>
    </row>
    <row r="324" spans="2:18" ht="54">
      <c r="B324" s="58"/>
      <c r="C324" s="59"/>
      <c r="D324" s="53"/>
      <c r="E324" s="19"/>
      <c r="F324" s="25">
        <v>123</v>
      </c>
      <c r="G324" s="14" t="s">
        <v>785</v>
      </c>
      <c r="H324" s="15" t="s">
        <v>696</v>
      </c>
      <c r="I324" s="16" t="s">
        <v>109</v>
      </c>
      <c r="J324" s="23"/>
      <c r="K324" s="23"/>
      <c r="L324" s="23"/>
      <c r="M324" s="23">
        <v>10000</v>
      </c>
      <c r="N324" s="23"/>
      <c r="O324" s="23"/>
      <c r="P324" s="23"/>
      <c r="Q324" s="23"/>
      <c r="R324" s="79">
        <f>SUM(J324:Q324)</f>
        <v>10000</v>
      </c>
    </row>
    <row r="325" spans="2:18" ht="72">
      <c r="B325" s="32"/>
      <c r="C325" s="33"/>
      <c r="D325" s="33"/>
      <c r="E325" s="34"/>
      <c r="F325" s="25">
        <v>124</v>
      </c>
      <c r="G325" s="14" t="s">
        <v>787</v>
      </c>
      <c r="H325" s="80" t="s">
        <v>654</v>
      </c>
      <c r="I325" s="137">
        <v>24146</v>
      </c>
      <c r="J325" s="79"/>
      <c r="K325" s="79"/>
      <c r="L325" s="79"/>
      <c r="M325" s="226">
        <v>104000</v>
      </c>
      <c r="N325" s="79"/>
      <c r="O325" s="79"/>
      <c r="P325" s="79"/>
      <c r="Q325" s="79"/>
      <c r="R325" s="79">
        <f t="shared" ref="R325:R336" si="116">SUM(J325:Q325)</f>
        <v>104000</v>
      </c>
    </row>
    <row r="326" spans="2:18" ht="72">
      <c r="B326" s="24"/>
      <c r="D326" s="21"/>
      <c r="E326" s="26"/>
      <c r="F326" s="25">
        <v>125</v>
      </c>
      <c r="G326" s="14" t="s">
        <v>788</v>
      </c>
      <c r="H326" s="15" t="s">
        <v>657</v>
      </c>
      <c r="I326" s="16" t="s">
        <v>789</v>
      </c>
      <c r="J326" s="23"/>
      <c r="K326" s="23"/>
      <c r="L326" s="23"/>
      <c r="M326" s="23">
        <v>2305</v>
      </c>
      <c r="N326" s="23"/>
      <c r="O326" s="23"/>
      <c r="P326" s="23"/>
      <c r="Q326" s="23"/>
      <c r="R326" s="79">
        <f t="shared" si="116"/>
        <v>2305</v>
      </c>
    </row>
    <row r="327" spans="2:18" ht="90">
      <c r="B327" s="24"/>
      <c r="D327" s="21"/>
      <c r="E327" s="26"/>
      <c r="F327" s="25">
        <v>126</v>
      </c>
      <c r="G327" s="14" t="s">
        <v>790</v>
      </c>
      <c r="H327" s="15" t="s">
        <v>661</v>
      </c>
      <c r="I327" s="16" t="s">
        <v>109</v>
      </c>
      <c r="J327" s="23"/>
      <c r="K327" s="23"/>
      <c r="L327" s="23"/>
      <c r="M327" s="23">
        <v>141791</v>
      </c>
      <c r="N327" s="23"/>
      <c r="O327" s="23"/>
      <c r="P327" s="23"/>
      <c r="Q327" s="23"/>
      <c r="R327" s="79">
        <f t="shared" si="116"/>
        <v>141791</v>
      </c>
    </row>
    <row r="328" spans="2:18" ht="108">
      <c r="B328" s="24"/>
      <c r="D328" s="21"/>
      <c r="E328" s="26"/>
      <c r="F328" s="25">
        <v>127</v>
      </c>
      <c r="G328" s="14" t="s">
        <v>791</v>
      </c>
      <c r="H328" s="15" t="s">
        <v>667</v>
      </c>
      <c r="I328" s="16" t="s">
        <v>109</v>
      </c>
      <c r="J328" s="23"/>
      <c r="K328" s="23"/>
      <c r="L328" s="23"/>
      <c r="M328" s="23">
        <f>89505+4000</f>
        <v>93505</v>
      </c>
      <c r="N328" s="23"/>
      <c r="O328" s="23"/>
      <c r="P328" s="23"/>
      <c r="Q328" s="23"/>
      <c r="R328" s="79">
        <f t="shared" si="116"/>
        <v>93505</v>
      </c>
    </row>
    <row r="329" spans="2:18" ht="108">
      <c r="B329" s="24"/>
      <c r="D329" s="21"/>
      <c r="E329" s="26"/>
      <c r="F329" s="25">
        <v>128</v>
      </c>
      <c r="G329" s="14" t="s">
        <v>766</v>
      </c>
      <c r="H329" s="15" t="s">
        <v>667</v>
      </c>
      <c r="I329" s="16" t="s">
        <v>868</v>
      </c>
      <c r="J329" s="23"/>
      <c r="K329" s="23"/>
      <c r="L329" s="23"/>
      <c r="M329" s="23">
        <v>5000</v>
      </c>
      <c r="N329" s="23"/>
      <c r="O329" s="23"/>
      <c r="P329" s="23"/>
      <c r="Q329" s="23"/>
      <c r="R329" s="79">
        <f>SUM(J329:Q329)</f>
        <v>5000</v>
      </c>
    </row>
    <row r="330" spans="2:18" ht="90">
      <c r="B330" s="24"/>
      <c r="D330" s="21"/>
      <c r="E330" s="26"/>
      <c r="F330" s="25">
        <v>129</v>
      </c>
      <c r="G330" s="14" t="s">
        <v>792</v>
      </c>
      <c r="H330" s="15" t="s">
        <v>672</v>
      </c>
      <c r="I330" s="16" t="s">
        <v>109</v>
      </c>
      <c r="J330" s="23"/>
      <c r="K330" s="23"/>
      <c r="L330" s="23"/>
      <c r="M330" s="23">
        <v>28000</v>
      </c>
      <c r="N330" s="23"/>
      <c r="O330" s="23"/>
      <c r="P330" s="23"/>
      <c r="Q330" s="23"/>
      <c r="R330" s="79">
        <f t="shared" si="116"/>
        <v>28000</v>
      </c>
    </row>
    <row r="331" spans="2:18" ht="90">
      <c r="B331" s="24"/>
      <c r="D331" s="21"/>
      <c r="E331" s="26"/>
      <c r="F331" s="25">
        <v>130</v>
      </c>
      <c r="G331" s="14" t="s">
        <v>793</v>
      </c>
      <c r="H331" s="15" t="s">
        <v>672</v>
      </c>
      <c r="I331" s="16" t="s">
        <v>109</v>
      </c>
      <c r="J331" s="23"/>
      <c r="K331" s="23"/>
      <c r="L331" s="23"/>
      <c r="M331" s="23">
        <v>10190</v>
      </c>
      <c r="N331" s="23"/>
      <c r="O331" s="23"/>
      <c r="P331" s="23"/>
      <c r="Q331" s="23"/>
      <c r="R331" s="79">
        <f t="shared" si="116"/>
        <v>10190</v>
      </c>
    </row>
    <row r="332" spans="2:18" ht="72">
      <c r="B332" s="24"/>
      <c r="D332" s="21"/>
      <c r="E332" s="26"/>
      <c r="F332" s="25">
        <v>131</v>
      </c>
      <c r="G332" s="14" t="s">
        <v>794</v>
      </c>
      <c r="H332" s="15" t="s">
        <v>691</v>
      </c>
      <c r="I332" s="16" t="s">
        <v>109</v>
      </c>
      <c r="J332" s="23"/>
      <c r="K332" s="23"/>
      <c r="L332" s="23"/>
      <c r="M332" s="23">
        <v>220000</v>
      </c>
      <c r="N332" s="23"/>
      <c r="O332" s="23"/>
      <c r="P332" s="23"/>
      <c r="Q332" s="23"/>
      <c r="R332" s="79">
        <f t="shared" si="116"/>
        <v>220000</v>
      </c>
    </row>
    <row r="333" spans="2:18" ht="90">
      <c r="B333" s="24"/>
      <c r="D333" s="21"/>
      <c r="E333" s="26"/>
      <c r="F333" s="25">
        <v>132</v>
      </c>
      <c r="G333" s="14" t="s">
        <v>795</v>
      </c>
      <c r="H333" s="15" t="s">
        <v>696</v>
      </c>
      <c r="I333" s="16" t="s">
        <v>109</v>
      </c>
      <c r="J333" s="23"/>
      <c r="K333" s="23"/>
      <c r="L333" s="23"/>
      <c r="M333" s="23">
        <v>20000</v>
      </c>
      <c r="N333" s="23"/>
      <c r="O333" s="23"/>
      <c r="P333" s="23"/>
      <c r="Q333" s="23"/>
      <c r="R333" s="79">
        <f t="shared" si="116"/>
        <v>20000</v>
      </c>
    </row>
    <row r="334" spans="2:18" ht="90">
      <c r="B334" s="58"/>
      <c r="C334" s="59"/>
      <c r="D334" s="53"/>
      <c r="E334" s="19"/>
      <c r="F334" s="25">
        <v>133</v>
      </c>
      <c r="G334" s="14" t="s">
        <v>796</v>
      </c>
      <c r="H334" s="15" t="s">
        <v>797</v>
      </c>
      <c r="I334" s="16" t="s">
        <v>109</v>
      </c>
      <c r="J334" s="23"/>
      <c r="K334" s="23"/>
      <c r="L334" s="23"/>
      <c r="M334" s="23">
        <v>30000</v>
      </c>
      <c r="N334" s="23"/>
      <c r="O334" s="23"/>
      <c r="P334" s="23"/>
      <c r="Q334" s="23"/>
      <c r="R334" s="79">
        <f t="shared" si="116"/>
        <v>30000</v>
      </c>
    </row>
    <row r="335" spans="2:18" ht="90">
      <c r="B335" s="24"/>
      <c r="D335" s="21"/>
      <c r="E335" s="26"/>
      <c r="F335" s="126">
        <v>134</v>
      </c>
      <c r="G335" s="19" t="s">
        <v>798</v>
      </c>
      <c r="H335" s="15" t="s">
        <v>682</v>
      </c>
      <c r="I335" s="16" t="s">
        <v>109</v>
      </c>
      <c r="J335" s="23"/>
      <c r="K335" s="23"/>
      <c r="L335" s="23"/>
      <c r="M335" s="23">
        <v>28039</v>
      </c>
      <c r="N335" s="23"/>
      <c r="O335" s="23"/>
      <c r="P335" s="23"/>
      <c r="Q335" s="23"/>
      <c r="R335" s="79">
        <f t="shared" si="116"/>
        <v>28039</v>
      </c>
    </row>
    <row r="336" spans="2:18" ht="72">
      <c r="B336" s="24"/>
      <c r="D336" s="21"/>
      <c r="E336" s="26"/>
      <c r="F336" s="25">
        <v>135</v>
      </c>
      <c r="G336" s="14" t="s">
        <v>799</v>
      </c>
      <c r="H336" s="15" t="s">
        <v>687</v>
      </c>
      <c r="I336" s="16" t="s">
        <v>109</v>
      </c>
      <c r="J336" s="23"/>
      <c r="K336" s="23"/>
      <c r="L336" s="23"/>
      <c r="M336" s="23">
        <v>4294</v>
      </c>
      <c r="N336" s="23"/>
      <c r="O336" s="23"/>
      <c r="P336" s="23"/>
      <c r="Q336" s="23"/>
      <c r="R336" s="79">
        <f t="shared" si="116"/>
        <v>4294</v>
      </c>
    </row>
    <row r="337" spans="2:18" ht="54">
      <c r="B337" s="24"/>
      <c r="D337" s="21"/>
      <c r="E337" s="26"/>
      <c r="F337" s="25">
        <v>136</v>
      </c>
      <c r="G337" s="14" t="s">
        <v>800</v>
      </c>
      <c r="H337" s="15" t="s">
        <v>648</v>
      </c>
      <c r="I337" s="16" t="s">
        <v>109</v>
      </c>
      <c r="J337" s="23"/>
      <c r="K337" s="23"/>
      <c r="L337" s="23"/>
      <c r="M337" s="23">
        <v>4600</v>
      </c>
      <c r="N337" s="23"/>
      <c r="O337" s="23"/>
      <c r="P337" s="23"/>
      <c r="Q337" s="23"/>
      <c r="R337" s="79">
        <f>SUM(J337:Q337)</f>
        <v>4600</v>
      </c>
    </row>
    <row r="338" spans="2:18" ht="91.5">
      <c r="B338" s="48"/>
      <c r="C338" s="49"/>
      <c r="D338" s="49"/>
      <c r="E338" s="50"/>
      <c r="F338" s="25">
        <v>137</v>
      </c>
      <c r="G338" s="195" t="s">
        <v>801</v>
      </c>
      <c r="H338" s="15" t="s">
        <v>648</v>
      </c>
      <c r="I338" s="16" t="s">
        <v>109</v>
      </c>
      <c r="J338" s="79"/>
      <c r="K338" s="79"/>
      <c r="L338" s="79"/>
      <c r="M338" s="79"/>
      <c r="N338" s="79">
        <v>10400</v>
      </c>
      <c r="O338" s="79"/>
      <c r="P338" s="79"/>
      <c r="Q338" s="79"/>
      <c r="R338" s="79">
        <f t="shared" ref="R338:R342" si="117">SUM(J338:Q338)</f>
        <v>10400</v>
      </c>
    </row>
    <row r="339" spans="2:18" ht="49.5" customHeight="1">
      <c r="B339" s="24"/>
      <c r="D339" s="21"/>
      <c r="E339" s="26"/>
      <c r="F339" s="25">
        <v>138</v>
      </c>
      <c r="G339" s="14" t="s">
        <v>870</v>
      </c>
      <c r="H339" s="15" t="s">
        <v>802</v>
      </c>
      <c r="I339" s="123" t="s">
        <v>295</v>
      </c>
      <c r="J339" s="23"/>
      <c r="K339" s="23"/>
      <c r="L339" s="23"/>
      <c r="M339" s="23"/>
      <c r="N339" s="23">
        <v>25320</v>
      </c>
      <c r="O339" s="23"/>
      <c r="P339" s="23"/>
      <c r="Q339" s="23"/>
      <c r="R339" s="79">
        <f t="shared" si="117"/>
        <v>25320</v>
      </c>
    </row>
    <row r="340" spans="2:18" ht="72">
      <c r="B340" s="24"/>
      <c r="D340" s="21"/>
      <c r="E340" s="26"/>
      <c r="F340" s="25">
        <v>139</v>
      </c>
      <c r="G340" s="14" t="s">
        <v>871</v>
      </c>
      <c r="H340" s="15" t="s">
        <v>687</v>
      </c>
      <c r="I340" s="16" t="s">
        <v>109</v>
      </c>
      <c r="J340" s="23"/>
      <c r="K340" s="23"/>
      <c r="L340" s="23"/>
      <c r="M340" s="23"/>
      <c r="N340" s="23">
        <v>15000</v>
      </c>
      <c r="O340" s="23"/>
      <c r="P340" s="23"/>
      <c r="Q340" s="23"/>
      <c r="R340" s="79">
        <f t="shared" si="117"/>
        <v>15000</v>
      </c>
    </row>
    <row r="341" spans="2:18" ht="72">
      <c r="B341" s="24"/>
      <c r="D341" s="21"/>
      <c r="E341" s="26"/>
      <c r="F341" s="25">
        <v>140</v>
      </c>
      <c r="G341" s="14" t="s">
        <v>872</v>
      </c>
      <c r="H341" s="15" t="s">
        <v>691</v>
      </c>
      <c r="I341" s="16" t="s">
        <v>109</v>
      </c>
      <c r="J341" s="23"/>
      <c r="K341" s="23"/>
      <c r="L341" s="23"/>
      <c r="M341" s="23"/>
      <c r="N341" s="23">
        <v>23000</v>
      </c>
      <c r="O341" s="23"/>
      <c r="P341" s="23"/>
      <c r="Q341" s="23"/>
      <c r="R341" s="79">
        <f t="shared" si="117"/>
        <v>23000</v>
      </c>
    </row>
    <row r="342" spans="2:18" ht="72">
      <c r="B342" s="24"/>
      <c r="D342" s="21"/>
      <c r="E342" s="26"/>
      <c r="F342" s="25">
        <v>141</v>
      </c>
      <c r="G342" s="192" t="s">
        <v>873</v>
      </c>
      <c r="H342" s="139" t="s">
        <v>696</v>
      </c>
      <c r="I342" s="16" t="s">
        <v>109</v>
      </c>
      <c r="J342" s="141"/>
      <c r="K342" s="141"/>
      <c r="L342" s="141"/>
      <c r="M342" s="141"/>
      <c r="N342" s="141">
        <v>299000</v>
      </c>
      <c r="O342" s="23"/>
      <c r="P342" s="23"/>
      <c r="Q342" s="23"/>
      <c r="R342" s="79">
        <f t="shared" si="117"/>
        <v>299000</v>
      </c>
    </row>
    <row r="343" spans="2:18" ht="90">
      <c r="B343" s="24"/>
      <c r="D343" s="21"/>
      <c r="E343" s="26"/>
      <c r="F343" s="25">
        <v>142</v>
      </c>
      <c r="G343" s="192" t="s">
        <v>780</v>
      </c>
      <c r="H343" s="139" t="s">
        <v>696</v>
      </c>
      <c r="I343" s="16" t="s">
        <v>109</v>
      </c>
      <c r="J343" s="23"/>
      <c r="K343" s="23"/>
      <c r="L343" s="23">
        <v>69008</v>
      </c>
      <c r="M343" s="23">
        <v>100000</v>
      </c>
      <c r="N343" s="23"/>
      <c r="O343" s="23"/>
      <c r="P343" s="23"/>
      <c r="Q343" s="23"/>
      <c r="R343" s="79">
        <f t="shared" ref="R343:R348" si="118">SUM(J343:Q343)</f>
        <v>169008</v>
      </c>
    </row>
    <row r="344" spans="2:18" ht="54">
      <c r="B344" s="24"/>
      <c r="D344" s="21"/>
      <c r="E344" s="26"/>
      <c r="F344" s="25">
        <v>143</v>
      </c>
      <c r="G344" s="14" t="s">
        <v>781</v>
      </c>
      <c r="H344" s="15" t="s">
        <v>654</v>
      </c>
      <c r="I344" s="16" t="s">
        <v>869</v>
      </c>
      <c r="J344" s="23"/>
      <c r="K344" s="23"/>
      <c r="L344" s="23"/>
      <c r="M344" s="23">
        <v>25000</v>
      </c>
      <c r="N344" s="23"/>
      <c r="O344" s="23"/>
      <c r="P344" s="23"/>
      <c r="Q344" s="23"/>
      <c r="R344" s="79">
        <f t="shared" si="118"/>
        <v>25000</v>
      </c>
    </row>
    <row r="345" spans="2:18" ht="54">
      <c r="B345" s="24"/>
      <c r="D345" s="21"/>
      <c r="E345" s="26"/>
      <c r="F345" s="25">
        <v>144</v>
      </c>
      <c r="G345" s="14" t="s">
        <v>782</v>
      </c>
      <c r="H345" s="15" t="s">
        <v>657</v>
      </c>
      <c r="I345" s="123" t="s">
        <v>325</v>
      </c>
      <c r="J345" s="23"/>
      <c r="K345" s="23"/>
      <c r="L345" s="23"/>
      <c r="M345" s="23">
        <v>10000</v>
      </c>
      <c r="N345" s="23"/>
      <c r="O345" s="23"/>
      <c r="P345" s="23"/>
      <c r="Q345" s="23"/>
      <c r="R345" s="79">
        <f t="shared" si="118"/>
        <v>10000</v>
      </c>
    </row>
    <row r="346" spans="2:18" ht="72">
      <c r="B346" s="17"/>
      <c r="C346" s="18"/>
      <c r="D346" s="18"/>
      <c r="E346" s="66"/>
      <c r="F346" s="25">
        <v>145</v>
      </c>
      <c r="G346" s="14" t="s">
        <v>765</v>
      </c>
      <c r="H346" s="80" t="s">
        <v>657</v>
      </c>
      <c r="I346" s="16" t="s">
        <v>109</v>
      </c>
      <c r="J346" s="79"/>
      <c r="K346" s="79"/>
      <c r="L346" s="79"/>
      <c r="M346" s="79">
        <v>10000</v>
      </c>
      <c r="N346" s="79"/>
      <c r="O346" s="79"/>
      <c r="P346" s="79"/>
      <c r="Q346" s="79"/>
      <c r="R346" s="79">
        <f t="shared" si="118"/>
        <v>10000</v>
      </c>
    </row>
    <row r="347" spans="2:18" ht="46.5" customHeight="1">
      <c r="B347" s="227"/>
      <c r="C347" s="121"/>
      <c r="D347" s="122"/>
      <c r="E347" s="151"/>
      <c r="F347" s="126">
        <v>146</v>
      </c>
      <c r="G347" s="19" t="s">
        <v>783</v>
      </c>
      <c r="H347" s="15" t="s">
        <v>691</v>
      </c>
      <c r="I347" s="16" t="s">
        <v>109</v>
      </c>
      <c r="J347" s="23"/>
      <c r="K347" s="23"/>
      <c r="L347" s="23">
        <v>10000</v>
      </c>
      <c r="M347" s="23">
        <v>10500</v>
      </c>
      <c r="N347" s="23"/>
      <c r="O347" s="23"/>
      <c r="P347" s="23"/>
      <c r="Q347" s="23"/>
      <c r="R347" s="79">
        <f t="shared" si="118"/>
        <v>20500</v>
      </c>
    </row>
    <row r="348" spans="2:18" ht="54">
      <c r="B348" s="17"/>
      <c r="C348" s="18"/>
      <c r="D348" s="18"/>
      <c r="E348" s="66"/>
      <c r="F348" s="25">
        <v>147</v>
      </c>
      <c r="G348" s="14" t="s">
        <v>786</v>
      </c>
      <c r="H348" s="80" t="s">
        <v>696</v>
      </c>
      <c r="I348" s="16" t="s">
        <v>109</v>
      </c>
      <c r="J348" s="79"/>
      <c r="K348" s="79"/>
      <c r="L348" s="79"/>
      <c r="M348" s="79">
        <v>15000</v>
      </c>
      <c r="N348" s="79"/>
      <c r="O348" s="79"/>
      <c r="P348" s="79"/>
      <c r="Q348" s="79"/>
      <c r="R348" s="79">
        <f t="shared" si="118"/>
        <v>15000</v>
      </c>
    </row>
  </sheetData>
  <mergeCells count="71">
    <mergeCell ref="E309:I309"/>
    <mergeCell ref="B4:G4"/>
    <mergeCell ref="D169:I169"/>
    <mergeCell ref="B3:G3"/>
    <mergeCell ref="E264:I264"/>
    <mergeCell ref="D268:I268"/>
    <mergeCell ref="B291:I291"/>
    <mergeCell ref="C292:I292"/>
    <mergeCell ref="D296:I296"/>
    <mergeCell ref="E297:I297"/>
    <mergeCell ref="E239:I239"/>
    <mergeCell ref="E243:I243"/>
    <mergeCell ref="E251:I251"/>
    <mergeCell ref="D255:I255"/>
    <mergeCell ref="B261:I261"/>
    <mergeCell ref="C262:I262"/>
    <mergeCell ref="D238:I238"/>
    <mergeCell ref="E204:I204"/>
    <mergeCell ref="B208:I208"/>
    <mergeCell ref="B209:I209"/>
    <mergeCell ref="C210:I210"/>
    <mergeCell ref="D211:I211"/>
    <mergeCell ref="E212:I212"/>
    <mergeCell ref="D216:I216"/>
    <mergeCell ref="E229:I229"/>
    <mergeCell ref="B235:I235"/>
    <mergeCell ref="B236:I236"/>
    <mergeCell ref="C237:I237"/>
    <mergeCell ref="D203:I203"/>
    <mergeCell ref="E170:I170"/>
    <mergeCell ref="D174:I174"/>
    <mergeCell ref="E175:I175"/>
    <mergeCell ref="D179:I179"/>
    <mergeCell ref="E180:I180"/>
    <mergeCell ref="B191:I191"/>
    <mergeCell ref="B192:I192"/>
    <mergeCell ref="C193:I193"/>
    <mergeCell ref="D194:I194"/>
    <mergeCell ref="E195:I195"/>
    <mergeCell ref="E199:I199"/>
    <mergeCell ref="D158:I158"/>
    <mergeCell ref="E159:I159"/>
    <mergeCell ref="B166:I166"/>
    <mergeCell ref="B167:I167"/>
    <mergeCell ref="C168:I168"/>
    <mergeCell ref="D143:I143"/>
    <mergeCell ref="E116:I116"/>
    <mergeCell ref="C120:I120"/>
    <mergeCell ref="D121:I121"/>
    <mergeCell ref="E122:I122"/>
    <mergeCell ref="D126:I126"/>
    <mergeCell ref="E127:I127"/>
    <mergeCell ref="D131:I131"/>
    <mergeCell ref="E132:I132"/>
    <mergeCell ref="E136:I136"/>
    <mergeCell ref="B141:I141"/>
    <mergeCell ref="C142:I142"/>
    <mergeCell ref="B1:R1"/>
    <mergeCell ref="B5:I5"/>
    <mergeCell ref="D115:I115"/>
    <mergeCell ref="B6:I6"/>
    <mergeCell ref="C7:I7"/>
    <mergeCell ref="D8:I8"/>
    <mergeCell ref="E9:I9"/>
    <mergeCell ref="D13:I13"/>
    <mergeCell ref="E14:I14"/>
    <mergeCell ref="B89:I89"/>
    <mergeCell ref="B90:I90"/>
    <mergeCell ref="C91:I91"/>
    <mergeCell ref="D92:I92"/>
    <mergeCell ref="E93:I93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C22:G22"/>
  <sheetViews>
    <sheetView workbookViewId="0">
      <selection activeCell="N30" sqref="N30"/>
    </sheetView>
  </sheetViews>
  <sheetFormatPr defaultRowHeight="15"/>
  <sheetData>
    <row r="22" spans="3:7" s="403" customFormat="1" ht="41.25">
      <c r="C22" s="1425" t="s">
        <v>1364</v>
      </c>
      <c r="D22" s="1425"/>
      <c r="E22" s="1425"/>
      <c r="F22" s="1425"/>
      <c r="G22" s="1425"/>
    </row>
  </sheetData>
  <mergeCells count="1">
    <mergeCell ref="C22:G2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-0.499984740745262"/>
  </sheetPr>
  <dimension ref="B1:R300"/>
  <sheetViews>
    <sheetView zoomScaleNormal="100" workbookViewId="0">
      <pane ySplit="4" topLeftCell="A79" activePane="bottomLeft" state="frozen"/>
      <selection activeCell="M25" sqref="M25"/>
      <selection pane="bottomLeft" activeCell="Z89" sqref="Z89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10.42578125" style="6" customWidth="1"/>
    <col min="9" max="9" width="8.5703125" style="6" customWidth="1"/>
    <col min="10" max="14" width="7.7109375" style="74" customWidth="1"/>
    <col min="15" max="15" width="7.7109375" style="74" hidden="1" customWidth="1"/>
    <col min="16" max="17" width="7.7109375" style="74" customWidth="1"/>
    <col min="18" max="18" width="9.28515625" style="74" customWidth="1"/>
    <col min="19" max="16384" width="9" style="7"/>
  </cols>
  <sheetData>
    <row r="1" spans="2:18" s="1" customFormat="1" ht="24">
      <c r="B1" s="1407" t="s">
        <v>1516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291"/>
      <c r="K2" s="291"/>
      <c r="L2" s="291"/>
      <c r="M2" s="291"/>
      <c r="N2" s="291"/>
      <c r="O2" s="291"/>
      <c r="P2" s="291"/>
      <c r="Q2" s="291"/>
      <c r="R2" s="291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6.25" customHeight="1">
      <c r="B4" s="1416" t="s">
        <v>1517</v>
      </c>
      <c r="C4" s="1437"/>
      <c r="D4" s="1437"/>
      <c r="E4" s="1437"/>
      <c r="F4" s="1437"/>
      <c r="G4" s="1417"/>
      <c r="H4" s="61"/>
      <c r="I4" s="62"/>
      <c r="J4" s="68">
        <f t="shared" ref="J4:R4" si="0">SUM(J5+J76+J121+J139+J157+J174+J205+J231+J255)</f>
        <v>119700</v>
      </c>
      <c r="K4" s="68">
        <f t="shared" si="0"/>
        <v>124600</v>
      </c>
      <c r="L4" s="68">
        <f t="shared" si="0"/>
        <v>994180</v>
      </c>
      <c r="M4" s="68">
        <f t="shared" si="0"/>
        <v>3549116</v>
      </c>
      <c r="N4" s="68">
        <f t="shared" si="0"/>
        <v>524704</v>
      </c>
      <c r="O4" s="68">
        <f t="shared" si="0"/>
        <v>0</v>
      </c>
      <c r="P4" s="68">
        <f t="shared" si="0"/>
        <v>85000</v>
      </c>
      <c r="Q4" s="68">
        <f t="shared" si="0"/>
        <v>0</v>
      </c>
      <c r="R4" s="68">
        <f t="shared" si="0"/>
        <v>5397300</v>
      </c>
    </row>
    <row r="5" spans="2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44">
        <f>SUM(J6)</f>
        <v>0</v>
      </c>
      <c r="K5" s="44">
        <f t="shared" ref="K5:R6" si="1">SUM(K6)</f>
        <v>94800</v>
      </c>
      <c r="L5" s="44">
        <f t="shared" si="1"/>
        <v>417880</v>
      </c>
      <c r="M5" s="44">
        <f t="shared" si="1"/>
        <v>869760</v>
      </c>
      <c r="N5" s="44">
        <f t="shared" si="1"/>
        <v>0</v>
      </c>
      <c r="O5" s="44">
        <f t="shared" si="1"/>
        <v>0</v>
      </c>
      <c r="P5" s="44">
        <f t="shared" si="1"/>
        <v>0</v>
      </c>
      <c r="Q5" s="44">
        <f t="shared" si="1"/>
        <v>0</v>
      </c>
      <c r="R5" s="44">
        <f t="shared" si="1"/>
        <v>1382440</v>
      </c>
    </row>
    <row r="6" spans="2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35">
        <f>SUM(J7)</f>
        <v>0</v>
      </c>
      <c r="K6" s="35">
        <f t="shared" si="1"/>
        <v>94800</v>
      </c>
      <c r="L6" s="35">
        <f t="shared" si="1"/>
        <v>417880</v>
      </c>
      <c r="M6" s="35">
        <f t="shared" si="1"/>
        <v>869760</v>
      </c>
      <c r="N6" s="35">
        <f t="shared" si="1"/>
        <v>0</v>
      </c>
      <c r="O6" s="35">
        <f t="shared" si="1"/>
        <v>0</v>
      </c>
      <c r="P6" s="35">
        <f t="shared" si="1"/>
        <v>0</v>
      </c>
      <c r="Q6" s="35">
        <f t="shared" si="1"/>
        <v>0</v>
      </c>
      <c r="R6" s="35">
        <f t="shared" si="1"/>
        <v>1382440</v>
      </c>
    </row>
    <row r="7" spans="2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 t="shared" ref="J7:R7" si="2">SUM(J8+J15)</f>
        <v>0</v>
      </c>
      <c r="K7" s="69">
        <f t="shared" si="2"/>
        <v>94800</v>
      </c>
      <c r="L7" s="69">
        <f t="shared" si="2"/>
        <v>417880</v>
      </c>
      <c r="M7" s="69">
        <f t="shared" si="2"/>
        <v>869760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1382440</v>
      </c>
    </row>
    <row r="8" spans="2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15000</v>
      </c>
      <c r="L8" s="70">
        <f t="shared" si="3"/>
        <v>13000</v>
      </c>
      <c r="M8" s="70">
        <f t="shared" si="3"/>
        <v>30000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58000</v>
      </c>
    </row>
    <row r="9" spans="2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SUM(J10:J14)</f>
        <v>0</v>
      </c>
      <c r="K9" s="70">
        <f t="shared" ref="K9:R9" si="4">SUM(K10:K14)</f>
        <v>15000</v>
      </c>
      <c r="L9" s="70">
        <f t="shared" si="4"/>
        <v>13000</v>
      </c>
      <c r="M9" s="70">
        <f t="shared" si="4"/>
        <v>30000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58000</v>
      </c>
    </row>
    <row r="10" spans="2:18" ht="37.5" customHeight="1">
      <c r="B10" s="48"/>
      <c r="C10" s="49"/>
      <c r="D10" s="49"/>
      <c r="E10" s="50"/>
      <c r="F10" s="25">
        <v>1</v>
      </c>
      <c r="G10" s="14" t="s">
        <v>1348</v>
      </c>
      <c r="H10" s="80" t="s">
        <v>1349</v>
      </c>
      <c r="I10" s="117" t="s">
        <v>1518</v>
      </c>
      <c r="J10" s="79"/>
      <c r="K10" s="79"/>
      <c r="L10" s="79">
        <v>8000</v>
      </c>
      <c r="M10" s="79">
        <v>2000</v>
      </c>
      <c r="N10" s="79"/>
      <c r="O10" s="79"/>
      <c r="P10" s="79"/>
      <c r="Q10" s="79"/>
      <c r="R10" s="79">
        <f>SUM(J10:Q10)</f>
        <v>10000</v>
      </c>
    </row>
    <row r="11" spans="2:18" ht="54">
      <c r="B11" s="24"/>
      <c r="D11" s="21"/>
      <c r="E11" s="21"/>
      <c r="F11" s="25">
        <v>2</v>
      </c>
      <c r="G11" s="14" t="s">
        <v>1352</v>
      </c>
      <c r="H11" s="15" t="s">
        <v>1353</v>
      </c>
      <c r="I11" s="15" t="s">
        <v>1354</v>
      </c>
      <c r="J11" s="23"/>
      <c r="K11" s="23"/>
      <c r="L11" s="23"/>
      <c r="M11" s="23">
        <v>3000</v>
      </c>
      <c r="N11" s="23"/>
      <c r="O11" s="23"/>
      <c r="P11" s="23"/>
      <c r="Q11" s="23"/>
      <c r="R11" s="79">
        <f>SUM(J11:Q11)</f>
        <v>3000</v>
      </c>
    </row>
    <row r="12" spans="2:18" ht="72">
      <c r="B12" s="24"/>
      <c r="D12" s="21"/>
      <c r="E12" s="21"/>
      <c r="F12" s="25">
        <v>3</v>
      </c>
      <c r="G12" s="192" t="s">
        <v>1357</v>
      </c>
      <c r="H12" s="15" t="s">
        <v>1358</v>
      </c>
      <c r="I12" s="120" t="s">
        <v>1519</v>
      </c>
      <c r="J12" s="161"/>
      <c r="K12" s="79"/>
      <c r="L12" s="79"/>
      <c r="M12" s="79">
        <v>15000</v>
      </c>
      <c r="N12" s="23"/>
      <c r="O12" s="23"/>
      <c r="P12" s="23"/>
      <c r="Q12" s="23"/>
      <c r="R12" s="79">
        <f>SUM(J12:Q12)</f>
        <v>15000</v>
      </c>
    </row>
    <row r="13" spans="2:18" ht="90">
      <c r="B13" s="24"/>
      <c r="D13" s="21"/>
      <c r="E13" s="21"/>
      <c r="F13" s="25">
        <v>4</v>
      </c>
      <c r="G13" s="192" t="s">
        <v>1361</v>
      </c>
      <c r="H13" s="15" t="s">
        <v>1360</v>
      </c>
      <c r="I13" s="117" t="s">
        <v>1362</v>
      </c>
      <c r="J13" s="161"/>
      <c r="K13" s="79"/>
      <c r="L13" s="79">
        <v>5000</v>
      </c>
      <c r="M13" s="79">
        <v>5000</v>
      </c>
      <c r="N13" s="23"/>
      <c r="O13" s="23"/>
      <c r="P13" s="23"/>
      <c r="Q13" s="23"/>
      <c r="R13" s="79">
        <f>SUM(J13:Q13)</f>
        <v>10000</v>
      </c>
    </row>
    <row r="14" spans="2:18" ht="54">
      <c r="B14" s="58"/>
      <c r="C14" s="59"/>
      <c r="D14" s="53"/>
      <c r="E14" s="19"/>
      <c r="F14" s="25">
        <v>5</v>
      </c>
      <c r="G14" s="192" t="s">
        <v>1449</v>
      </c>
      <c r="H14" s="139" t="s">
        <v>1364</v>
      </c>
      <c r="I14" s="120" t="s">
        <v>840</v>
      </c>
      <c r="J14" s="23"/>
      <c r="K14" s="23">
        <v>15000</v>
      </c>
      <c r="L14" s="23"/>
      <c r="M14" s="23">
        <v>5000</v>
      </c>
      <c r="N14" s="23"/>
      <c r="O14" s="23"/>
      <c r="P14" s="23"/>
      <c r="Q14" s="23"/>
      <c r="R14" s="79">
        <f>SUM(J14:Q14)</f>
        <v>20000</v>
      </c>
    </row>
    <row r="15" spans="2:18" s="37" customFormat="1" ht="51" customHeight="1">
      <c r="B15" s="36"/>
      <c r="C15" s="39"/>
      <c r="D15" s="1401" t="s">
        <v>76</v>
      </c>
      <c r="E15" s="1401"/>
      <c r="F15" s="1401"/>
      <c r="G15" s="1401"/>
      <c r="H15" s="1401"/>
      <c r="I15" s="1401"/>
      <c r="J15" s="101">
        <f t="shared" ref="J15:R15" si="5">SUM(J16+J51)</f>
        <v>0</v>
      </c>
      <c r="K15" s="101">
        <f t="shared" si="5"/>
        <v>79800</v>
      </c>
      <c r="L15" s="101">
        <f t="shared" si="5"/>
        <v>404880</v>
      </c>
      <c r="M15" s="101">
        <f t="shared" si="5"/>
        <v>839760</v>
      </c>
      <c r="N15" s="101">
        <f t="shared" si="5"/>
        <v>0</v>
      </c>
      <c r="O15" s="101">
        <f t="shared" si="5"/>
        <v>0</v>
      </c>
      <c r="P15" s="101">
        <f t="shared" si="5"/>
        <v>0</v>
      </c>
      <c r="Q15" s="101">
        <f t="shared" si="5"/>
        <v>0</v>
      </c>
      <c r="R15" s="101">
        <f t="shared" si="5"/>
        <v>1324440</v>
      </c>
    </row>
    <row r="16" spans="2:18" ht="35.25" customHeight="1">
      <c r="B16" s="56"/>
      <c r="C16" s="57"/>
      <c r="D16" s="57"/>
      <c r="E16" s="1424" t="s">
        <v>14</v>
      </c>
      <c r="F16" s="1401"/>
      <c r="G16" s="1401"/>
      <c r="H16" s="1401"/>
      <c r="I16" s="1401"/>
      <c r="J16" s="73">
        <f>SUM(J17:J50)</f>
        <v>0</v>
      </c>
      <c r="K16" s="73">
        <f t="shared" ref="K16:R16" si="6">SUM(K17:K50)</f>
        <v>72600</v>
      </c>
      <c r="L16" s="73">
        <f t="shared" si="6"/>
        <v>200880</v>
      </c>
      <c r="M16" s="73">
        <f t="shared" si="6"/>
        <v>641960</v>
      </c>
      <c r="N16" s="73">
        <f t="shared" si="6"/>
        <v>0</v>
      </c>
      <c r="O16" s="73">
        <f t="shared" si="6"/>
        <v>0</v>
      </c>
      <c r="P16" s="73">
        <f t="shared" si="6"/>
        <v>0</v>
      </c>
      <c r="Q16" s="73">
        <f t="shared" si="6"/>
        <v>0</v>
      </c>
      <c r="R16" s="73">
        <f t="shared" si="6"/>
        <v>915440</v>
      </c>
    </row>
    <row r="17" spans="2:18" ht="90">
      <c r="B17" s="227"/>
      <c r="C17" s="121"/>
      <c r="D17" s="122"/>
      <c r="E17" s="151"/>
      <c r="F17" s="25">
        <v>6</v>
      </c>
      <c r="G17" s="192" t="s">
        <v>1355</v>
      </c>
      <c r="H17" s="15" t="s">
        <v>1356</v>
      </c>
      <c r="I17" s="117" t="s">
        <v>835</v>
      </c>
      <c r="J17" s="161"/>
      <c r="K17" s="79">
        <v>3600</v>
      </c>
      <c r="L17" s="79"/>
      <c r="M17" s="79">
        <v>6400</v>
      </c>
      <c r="N17" s="23"/>
      <c r="O17" s="23"/>
      <c r="P17" s="23"/>
      <c r="Q17" s="23"/>
      <c r="R17" s="79">
        <f t="shared" ref="R17:R50" si="7">SUM(J17:Q17)</f>
        <v>10000</v>
      </c>
    </row>
    <row r="18" spans="2:18" ht="54">
      <c r="B18" s="48"/>
      <c r="C18" s="49"/>
      <c r="D18" s="49"/>
      <c r="E18" s="50"/>
      <c r="F18" s="51">
        <v>7</v>
      </c>
      <c r="G18" s="14" t="s">
        <v>1365</v>
      </c>
      <c r="H18" s="80" t="s">
        <v>1346</v>
      </c>
      <c r="I18" s="117" t="s">
        <v>1520</v>
      </c>
      <c r="J18" s="79"/>
      <c r="K18" s="79"/>
      <c r="L18" s="79"/>
      <c r="M18" s="79">
        <v>10000</v>
      </c>
      <c r="N18" s="79"/>
      <c r="O18" s="79"/>
      <c r="P18" s="79"/>
      <c r="Q18" s="79"/>
      <c r="R18" s="79">
        <f t="shared" si="7"/>
        <v>10000</v>
      </c>
    </row>
    <row r="19" spans="2:18" ht="54">
      <c r="B19" s="24"/>
      <c r="D19" s="21"/>
      <c r="E19" s="26"/>
      <c r="F19" s="25">
        <v>8</v>
      </c>
      <c r="G19" s="14" t="s">
        <v>1366</v>
      </c>
      <c r="H19" s="15" t="s">
        <v>1346</v>
      </c>
      <c r="I19" s="16" t="s">
        <v>1521</v>
      </c>
      <c r="J19" s="23"/>
      <c r="K19" s="23">
        <v>3800</v>
      </c>
      <c r="L19" s="23"/>
      <c r="M19" s="23">
        <v>6200</v>
      </c>
      <c r="N19" s="23"/>
      <c r="O19" s="23"/>
      <c r="P19" s="23"/>
      <c r="Q19" s="23"/>
      <c r="R19" s="79">
        <f t="shared" si="7"/>
        <v>10000</v>
      </c>
    </row>
    <row r="20" spans="2:18" ht="54">
      <c r="B20" s="24"/>
      <c r="D20" s="21"/>
      <c r="E20" s="26"/>
      <c r="F20" s="51">
        <v>9</v>
      </c>
      <c r="G20" s="14" t="s">
        <v>1367</v>
      </c>
      <c r="H20" s="15" t="s">
        <v>1346</v>
      </c>
      <c r="I20" s="16" t="s">
        <v>109</v>
      </c>
      <c r="J20" s="23"/>
      <c r="K20" s="23"/>
      <c r="L20" s="23"/>
      <c r="M20" s="23">
        <v>74007</v>
      </c>
      <c r="N20" s="23"/>
      <c r="O20" s="23"/>
      <c r="P20" s="23"/>
      <c r="Q20" s="23"/>
      <c r="R20" s="79">
        <f t="shared" si="7"/>
        <v>74007</v>
      </c>
    </row>
    <row r="21" spans="2:18" ht="54">
      <c r="B21" s="24"/>
      <c r="D21" s="21"/>
      <c r="E21" s="26"/>
      <c r="F21" s="25">
        <v>10</v>
      </c>
      <c r="G21" s="14" t="s">
        <v>1371</v>
      </c>
      <c r="H21" s="15" t="s">
        <v>1349</v>
      </c>
      <c r="I21" s="16" t="s">
        <v>109</v>
      </c>
      <c r="J21" s="23"/>
      <c r="K21" s="23"/>
      <c r="L21" s="23"/>
      <c r="M21" s="23">
        <v>92394</v>
      </c>
      <c r="N21" s="23"/>
      <c r="O21" s="23"/>
      <c r="P21" s="23"/>
      <c r="Q21" s="23"/>
      <c r="R21" s="79">
        <f t="shared" si="7"/>
        <v>92394</v>
      </c>
    </row>
    <row r="22" spans="2:18" ht="54">
      <c r="B22" s="24"/>
      <c r="D22" s="21"/>
      <c r="E22" s="26"/>
      <c r="F22" s="51">
        <v>11</v>
      </c>
      <c r="G22" s="14" t="s">
        <v>1372</v>
      </c>
      <c r="H22" s="15" t="s">
        <v>1349</v>
      </c>
      <c r="I22" s="16" t="s">
        <v>1373</v>
      </c>
      <c r="J22" s="23"/>
      <c r="K22" s="23"/>
      <c r="L22" s="23"/>
      <c r="M22" s="23">
        <v>5000</v>
      </c>
      <c r="N22" s="23"/>
      <c r="O22" s="23"/>
      <c r="P22" s="23"/>
      <c r="Q22" s="23"/>
      <c r="R22" s="79">
        <f t="shared" si="7"/>
        <v>5000</v>
      </c>
    </row>
    <row r="23" spans="2:18" ht="54">
      <c r="B23" s="24"/>
      <c r="D23" s="21"/>
      <c r="E23" s="26"/>
      <c r="F23" s="25">
        <v>12</v>
      </c>
      <c r="G23" s="14" t="s">
        <v>1377</v>
      </c>
      <c r="H23" s="15" t="s">
        <v>1349</v>
      </c>
      <c r="I23" s="16" t="s">
        <v>1522</v>
      </c>
      <c r="J23" s="23"/>
      <c r="K23" s="23"/>
      <c r="L23" s="23">
        <v>9680</v>
      </c>
      <c r="M23" s="23">
        <v>5320</v>
      </c>
      <c r="N23" s="23"/>
      <c r="O23" s="23"/>
      <c r="P23" s="23"/>
      <c r="Q23" s="23"/>
      <c r="R23" s="79">
        <f t="shared" si="7"/>
        <v>15000</v>
      </c>
    </row>
    <row r="24" spans="2:18" ht="54">
      <c r="B24" s="24"/>
      <c r="D24" s="21"/>
      <c r="E24" s="26"/>
      <c r="F24" s="51">
        <v>13</v>
      </c>
      <c r="G24" s="14" t="s">
        <v>1380</v>
      </c>
      <c r="H24" s="15" t="s">
        <v>1349</v>
      </c>
      <c r="I24" s="16" t="s">
        <v>1381</v>
      </c>
      <c r="J24" s="23"/>
      <c r="K24" s="23"/>
      <c r="L24" s="23"/>
      <c r="M24" s="23">
        <v>5000</v>
      </c>
      <c r="N24" s="23"/>
      <c r="O24" s="23"/>
      <c r="P24" s="23"/>
      <c r="Q24" s="23"/>
      <c r="R24" s="79">
        <f t="shared" si="7"/>
        <v>5000</v>
      </c>
    </row>
    <row r="25" spans="2:18" ht="54">
      <c r="B25" s="58"/>
      <c r="C25" s="59"/>
      <c r="D25" s="53"/>
      <c r="E25" s="19"/>
      <c r="F25" s="25">
        <v>14</v>
      </c>
      <c r="G25" s="14" t="s">
        <v>1382</v>
      </c>
      <c r="H25" s="15" t="s">
        <v>1349</v>
      </c>
      <c r="I25" s="120" t="s">
        <v>1523</v>
      </c>
      <c r="J25" s="23"/>
      <c r="K25" s="23"/>
      <c r="L25" s="23"/>
      <c r="M25" s="23">
        <v>5000</v>
      </c>
      <c r="N25" s="23"/>
      <c r="O25" s="23"/>
      <c r="P25" s="23"/>
      <c r="Q25" s="23"/>
      <c r="R25" s="79">
        <f t="shared" si="7"/>
        <v>5000</v>
      </c>
    </row>
    <row r="26" spans="2:18" ht="198">
      <c r="B26" s="24"/>
      <c r="D26" s="21"/>
      <c r="E26" s="26"/>
      <c r="F26" s="110">
        <v>15</v>
      </c>
      <c r="G26" s="19" t="s">
        <v>1384</v>
      </c>
      <c r="H26" s="15" t="s">
        <v>1385</v>
      </c>
      <c r="I26" s="16" t="s">
        <v>109</v>
      </c>
      <c r="J26" s="23"/>
      <c r="K26" s="23"/>
      <c r="L26" s="382"/>
      <c r="M26" s="23">
        <v>60839</v>
      </c>
      <c r="N26" s="23"/>
      <c r="O26" s="23"/>
      <c r="P26" s="23"/>
      <c r="Q26" s="23"/>
      <c r="R26" s="79">
        <f t="shared" si="7"/>
        <v>60839</v>
      </c>
    </row>
    <row r="27" spans="2:18" ht="72">
      <c r="B27" s="24"/>
      <c r="D27" s="21"/>
      <c r="E27" s="26"/>
      <c r="F27" s="25">
        <v>16</v>
      </c>
      <c r="G27" s="14" t="s">
        <v>1388</v>
      </c>
      <c r="H27" s="15" t="s">
        <v>1385</v>
      </c>
      <c r="I27" s="16" t="s">
        <v>109</v>
      </c>
      <c r="J27" s="23"/>
      <c r="K27" s="23">
        <v>7200</v>
      </c>
      <c r="L27" s="23"/>
      <c r="M27" s="23">
        <v>36800</v>
      </c>
      <c r="N27" s="23"/>
      <c r="O27" s="23"/>
      <c r="P27" s="23"/>
      <c r="Q27" s="23"/>
      <c r="R27" s="79">
        <f t="shared" si="7"/>
        <v>44000</v>
      </c>
    </row>
    <row r="28" spans="2:18" ht="72">
      <c r="B28" s="24"/>
      <c r="D28" s="21"/>
      <c r="E28" s="26"/>
      <c r="F28" s="51">
        <v>17</v>
      </c>
      <c r="G28" s="14" t="s">
        <v>1392</v>
      </c>
      <c r="H28" s="15" t="s">
        <v>1353</v>
      </c>
      <c r="I28" s="16" t="s">
        <v>1524</v>
      </c>
      <c r="J28" s="23"/>
      <c r="K28" s="23"/>
      <c r="L28" s="23">
        <v>59200</v>
      </c>
      <c r="M28" s="23"/>
      <c r="N28" s="23"/>
      <c r="O28" s="23"/>
      <c r="P28" s="23"/>
      <c r="Q28" s="23"/>
      <c r="R28" s="79">
        <f t="shared" si="7"/>
        <v>59200</v>
      </c>
    </row>
    <row r="29" spans="2:18" ht="90">
      <c r="B29" s="24"/>
      <c r="D29" s="21"/>
      <c r="E29" s="26"/>
      <c r="F29" s="25">
        <v>18</v>
      </c>
      <c r="G29" s="14" t="s">
        <v>1393</v>
      </c>
      <c r="H29" s="15" t="s">
        <v>1353</v>
      </c>
      <c r="I29" s="16" t="s">
        <v>1394</v>
      </c>
      <c r="J29" s="23"/>
      <c r="K29" s="23">
        <v>1800</v>
      </c>
      <c r="L29" s="23">
        <v>2000</v>
      </c>
      <c r="M29" s="23">
        <v>1200</v>
      </c>
      <c r="N29" s="23"/>
      <c r="O29" s="23"/>
      <c r="P29" s="23"/>
      <c r="Q29" s="23"/>
      <c r="R29" s="79">
        <f t="shared" si="7"/>
        <v>5000</v>
      </c>
    </row>
    <row r="30" spans="2:18" ht="72">
      <c r="B30" s="24"/>
      <c r="D30" s="21"/>
      <c r="E30" s="26"/>
      <c r="F30" s="51">
        <v>19</v>
      </c>
      <c r="G30" s="14" t="s">
        <v>1395</v>
      </c>
      <c r="H30" s="15" t="s">
        <v>1353</v>
      </c>
      <c r="I30" s="16" t="s">
        <v>1396</v>
      </c>
      <c r="J30" s="23"/>
      <c r="K30" s="23"/>
      <c r="L30" s="23"/>
      <c r="M30" s="23">
        <v>10000</v>
      </c>
      <c r="N30" s="23"/>
      <c r="O30" s="23"/>
      <c r="P30" s="23"/>
      <c r="Q30" s="23"/>
      <c r="R30" s="79">
        <f t="shared" si="7"/>
        <v>10000</v>
      </c>
    </row>
    <row r="31" spans="2:18" ht="54">
      <c r="B31" s="24"/>
      <c r="D31" s="21"/>
      <c r="E31" s="26"/>
      <c r="F31" s="25">
        <v>20</v>
      </c>
      <c r="G31" s="14" t="s">
        <v>1397</v>
      </c>
      <c r="H31" s="15" t="s">
        <v>1353</v>
      </c>
      <c r="I31" s="16" t="s">
        <v>1383</v>
      </c>
      <c r="J31" s="23"/>
      <c r="K31" s="23"/>
      <c r="L31" s="23"/>
      <c r="M31" s="23">
        <v>5000</v>
      </c>
      <c r="N31" s="23"/>
      <c r="O31" s="23"/>
      <c r="P31" s="23"/>
      <c r="Q31" s="23"/>
      <c r="R31" s="79">
        <f t="shared" si="7"/>
        <v>5000</v>
      </c>
    </row>
    <row r="32" spans="2:18" ht="54">
      <c r="B32" s="24"/>
      <c r="D32" s="21"/>
      <c r="E32" s="26"/>
      <c r="F32" s="51">
        <v>21</v>
      </c>
      <c r="G32" s="14" t="s">
        <v>1398</v>
      </c>
      <c r="H32" s="15" t="s">
        <v>1353</v>
      </c>
      <c r="I32" s="16" t="s">
        <v>1399</v>
      </c>
      <c r="J32" s="23"/>
      <c r="K32" s="23"/>
      <c r="L32" s="23"/>
      <c r="M32" s="23">
        <v>5000</v>
      </c>
      <c r="N32" s="23"/>
      <c r="O32" s="23"/>
      <c r="P32" s="23"/>
      <c r="Q32" s="23"/>
      <c r="R32" s="79">
        <f t="shared" si="7"/>
        <v>5000</v>
      </c>
    </row>
    <row r="33" spans="2:18" ht="54">
      <c r="B33" s="24"/>
      <c r="D33" s="21"/>
      <c r="E33" s="26"/>
      <c r="F33" s="25">
        <v>22</v>
      </c>
      <c r="G33" s="14" t="s">
        <v>1400</v>
      </c>
      <c r="H33" s="15" t="s">
        <v>1401</v>
      </c>
      <c r="I33" s="16" t="s">
        <v>1525</v>
      </c>
      <c r="J33" s="23"/>
      <c r="K33" s="23">
        <v>9000</v>
      </c>
      <c r="L33" s="23">
        <v>21000</v>
      </c>
      <c r="M33" s="23"/>
      <c r="N33" s="23"/>
      <c r="O33" s="23"/>
      <c r="P33" s="23"/>
      <c r="Q33" s="23"/>
      <c r="R33" s="79">
        <f t="shared" si="7"/>
        <v>30000</v>
      </c>
    </row>
    <row r="34" spans="2:18" ht="90">
      <c r="B34" s="24"/>
      <c r="D34" s="21"/>
      <c r="E34" s="26"/>
      <c r="F34" s="51">
        <v>23</v>
      </c>
      <c r="G34" s="14" t="s">
        <v>1402</v>
      </c>
      <c r="H34" s="15" t="s">
        <v>1401</v>
      </c>
      <c r="I34" s="16" t="s">
        <v>1526</v>
      </c>
      <c r="J34" s="23"/>
      <c r="K34" s="23">
        <v>4800</v>
      </c>
      <c r="L34" s="23">
        <v>20000</v>
      </c>
      <c r="M34" s="23">
        <v>5200</v>
      </c>
      <c r="N34" s="23"/>
      <c r="O34" s="23"/>
      <c r="P34" s="23"/>
      <c r="Q34" s="23"/>
      <c r="R34" s="79">
        <f t="shared" si="7"/>
        <v>30000</v>
      </c>
    </row>
    <row r="35" spans="2:18" ht="108">
      <c r="B35" s="24"/>
      <c r="D35" s="21"/>
      <c r="E35" s="26"/>
      <c r="F35" s="25">
        <v>24</v>
      </c>
      <c r="G35" s="14" t="s">
        <v>1403</v>
      </c>
      <c r="H35" s="15" t="s">
        <v>1401</v>
      </c>
      <c r="I35" s="16" t="s">
        <v>1527</v>
      </c>
      <c r="J35" s="23"/>
      <c r="K35" s="23">
        <v>2400</v>
      </c>
      <c r="L35" s="23">
        <v>9000</v>
      </c>
      <c r="M35" s="23">
        <v>18600</v>
      </c>
      <c r="N35" s="23"/>
      <c r="O35" s="23"/>
      <c r="P35" s="23"/>
      <c r="Q35" s="23"/>
      <c r="R35" s="79">
        <f t="shared" si="7"/>
        <v>30000</v>
      </c>
    </row>
    <row r="36" spans="2:18" ht="72">
      <c r="B36" s="58"/>
      <c r="C36" s="59"/>
      <c r="D36" s="53"/>
      <c r="E36" s="19"/>
      <c r="F36" s="51">
        <v>25</v>
      </c>
      <c r="G36" s="14" t="s">
        <v>1405</v>
      </c>
      <c r="H36" s="15" t="s">
        <v>1401</v>
      </c>
      <c r="I36" s="16" t="s">
        <v>1406</v>
      </c>
      <c r="J36" s="23"/>
      <c r="K36" s="23">
        <v>20000</v>
      </c>
      <c r="L36" s="23"/>
      <c r="M36" s="23">
        <v>10000</v>
      </c>
      <c r="N36" s="23"/>
      <c r="O36" s="23"/>
      <c r="P36" s="23"/>
      <c r="Q36" s="23"/>
      <c r="R36" s="79">
        <f t="shared" si="7"/>
        <v>30000</v>
      </c>
    </row>
    <row r="37" spans="2:18" ht="72">
      <c r="B37" s="24"/>
      <c r="D37" s="21"/>
      <c r="E37" s="26"/>
      <c r="F37" s="126">
        <v>26</v>
      </c>
      <c r="G37" s="19" t="s">
        <v>1407</v>
      </c>
      <c r="H37" s="15" t="s">
        <v>1401</v>
      </c>
      <c r="I37" s="16" t="s">
        <v>1528</v>
      </c>
      <c r="J37" s="23"/>
      <c r="K37" s="23">
        <v>20000</v>
      </c>
      <c r="L37" s="23"/>
      <c r="M37" s="23">
        <v>10000</v>
      </c>
      <c r="N37" s="23"/>
      <c r="O37" s="23"/>
      <c r="P37" s="23"/>
      <c r="Q37" s="23"/>
      <c r="R37" s="79">
        <f t="shared" si="7"/>
        <v>30000</v>
      </c>
    </row>
    <row r="38" spans="2:18" ht="18.75" customHeight="1">
      <c r="B38" s="24"/>
      <c r="D38" s="21"/>
      <c r="E38" s="26"/>
      <c r="F38" s="51">
        <v>27</v>
      </c>
      <c r="G38" s="192" t="s">
        <v>1412</v>
      </c>
      <c r="H38" s="80" t="s">
        <v>1356</v>
      </c>
      <c r="I38" s="81" t="s">
        <v>1413</v>
      </c>
      <c r="J38" s="23"/>
      <c r="K38" s="23"/>
      <c r="L38" s="23"/>
      <c r="M38" s="23">
        <v>5000</v>
      </c>
      <c r="N38" s="23"/>
      <c r="O38" s="23"/>
      <c r="P38" s="23"/>
      <c r="Q38" s="23"/>
      <c r="R38" s="79">
        <f t="shared" si="7"/>
        <v>5000</v>
      </c>
    </row>
    <row r="39" spans="2:18" ht="72">
      <c r="B39" s="24"/>
      <c r="D39" s="21"/>
      <c r="E39" s="26"/>
      <c r="F39" s="25">
        <v>28</v>
      </c>
      <c r="G39" s="192" t="s">
        <v>1416</v>
      </c>
      <c r="H39" s="80" t="s">
        <v>1356</v>
      </c>
      <c r="I39" s="81" t="s">
        <v>1417</v>
      </c>
      <c r="J39" s="23"/>
      <c r="K39" s="23"/>
      <c r="L39" s="23"/>
      <c r="M39" s="23">
        <v>5000</v>
      </c>
      <c r="N39" s="23"/>
      <c r="O39" s="23"/>
      <c r="P39" s="23"/>
      <c r="Q39" s="23"/>
      <c r="R39" s="79">
        <f t="shared" si="7"/>
        <v>5000</v>
      </c>
    </row>
    <row r="40" spans="2:18" ht="126">
      <c r="B40" s="24"/>
      <c r="D40" s="21"/>
      <c r="E40" s="26"/>
      <c r="F40" s="51">
        <v>29</v>
      </c>
      <c r="G40" s="192" t="s">
        <v>1420</v>
      </c>
      <c r="H40" s="80" t="s">
        <v>1419</v>
      </c>
      <c r="I40" s="81" t="s">
        <v>1529</v>
      </c>
      <c r="J40" s="23"/>
      <c r="K40" s="23"/>
      <c r="L40" s="23"/>
      <c r="M40" s="23">
        <v>40000</v>
      </c>
      <c r="N40" s="23"/>
      <c r="O40" s="23"/>
      <c r="P40" s="23"/>
      <c r="Q40" s="23"/>
      <c r="R40" s="79">
        <f t="shared" si="7"/>
        <v>40000</v>
      </c>
    </row>
    <row r="41" spans="2:18" ht="36">
      <c r="B41" s="24"/>
      <c r="D41" s="21"/>
      <c r="E41" s="26"/>
      <c r="F41" s="25">
        <v>30</v>
      </c>
      <c r="G41" s="192" t="s">
        <v>1422</v>
      </c>
      <c r="H41" s="80" t="s">
        <v>1358</v>
      </c>
      <c r="I41" s="81" t="s">
        <v>1423</v>
      </c>
      <c r="J41" s="23"/>
      <c r="K41" s="23"/>
      <c r="L41" s="23"/>
      <c r="M41" s="23">
        <v>25000</v>
      </c>
      <c r="N41" s="23"/>
      <c r="O41" s="23"/>
      <c r="P41" s="23"/>
      <c r="Q41" s="23"/>
      <c r="R41" s="79">
        <f t="shared" si="7"/>
        <v>25000</v>
      </c>
    </row>
    <row r="42" spans="2:18" ht="72">
      <c r="B42" s="24"/>
      <c r="D42" s="21"/>
      <c r="E42" s="26"/>
      <c r="F42" s="51">
        <v>31</v>
      </c>
      <c r="G42" s="192" t="s">
        <v>1426</v>
      </c>
      <c r="H42" s="80" t="s">
        <v>1360</v>
      </c>
      <c r="I42" s="81" t="s">
        <v>1117</v>
      </c>
      <c r="J42" s="23"/>
      <c r="K42" s="23"/>
      <c r="L42" s="23"/>
      <c r="M42" s="23">
        <v>20000</v>
      </c>
      <c r="N42" s="23"/>
      <c r="O42" s="23"/>
      <c r="P42" s="23"/>
      <c r="Q42" s="23"/>
      <c r="R42" s="79">
        <f t="shared" si="7"/>
        <v>20000</v>
      </c>
    </row>
    <row r="43" spans="2:18" ht="72">
      <c r="B43" s="24"/>
      <c r="D43" s="21"/>
      <c r="E43" s="26"/>
      <c r="F43" s="25">
        <v>32</v>
      </c>
      <c r="G43" s="192" t="s">
        <v>1433</v>
      </c>
      <c r="H43" s="80" t="s">
        <v>1360</v>
      </c>
      <c r="I43" s="154" t="s">
        <v>1530</v>
      </c>
      <c r="J43" s="23"/>
      <c r="K43" s="23"/>
      <c r="L43" s="23"/>
      <c r="M43" s="23">
        <v>10000</v>
      </c>
      <c r="N43" s="23"/>
      <c r="O43" s="23"/>
      <c r="P43" s="23"/>
      <c r="Q43" s="23"/>
      <c r="R43" s="79">
        <f t="shared" si="7"/>
        <v>10000</v>
      </c>
    </row>
    <row r="44" spans="2:18" ht="72">
      <c r="B44" s="24"/>
      <c r="D44" s="21"/>
      <c r="E44" s="26"/>
      <c r="F44" s="51">
        <v>33</v>
      </c>
      <c r="G44" s="192" t="s">
        <v>1434</v>
      </c>
      <c r="H44" s="80" t="s">
        <v>1360</v>
      </c>
      <c r="I44" s="154" t="s">
        <v>1435</v>
      </c>
      <c r="J44" s="23"/>
      <c r="K44" s="23"/>
      <c r="L44" s="23"/>
      <c r="M44" s="23">
        <v>10000</v>
      </c>
      <c r="N44" s="23"/>
      <c r="O44" s="23"/>
      <c r="P44" s="23"/>
      <c r="Q44" s="23"/>
      <c r="R44" s="79">
        <f t="shared" si="7"/>
        <v>10000</v>
      </c>
    </row>
    <row r="45" spans="2:18" ht="72">
      <c r="B45" s="24"/>
      <c r="D45" s="21"/>
      <c r="E45" s="26"/>
      <c r="F45" s="25">
        <v>34</v>
      </c>
      <c r="G45" s="378" t="s">
        <v>1431</v>
      </c>
      <c r="H45" s="80" t="s">
        <v>1360</v>
      </c>
      <c r="I45" s="81" t="s">
        <v>1432</v>
      </c>
      <c r="J45" s="23"/>
      <c r="K45" s="23"/>
      <c r="L45" s="23">
        <v>10000</v>
      </c>
      <c r="M45" s="23">
        <v>10000</v>
      </c>
      <c r="N45" s="23"/>
      <c r="O45" s="23"/>
      <c r="P45" s="23"/>
      <c r="Q45" s="23"/>
      <c r="R45" s="79">
        <f t="shared" si="7"/>
        <v>20000</v>
      </c>
    </row>
    <row r="46" spans="2:18" ht="54">
      <c r="B46" s="24"/>
      <c r="D46" s="21"/>
      <c r="E46" s="26"/>
      <c r="F46" s="51">
        <v>35</v>
      </c>
      <c r="G46" s="378" t="s">
        <v>1441</v>
      </c>
      <c r="H46" s="139" t="s">
        <v>1442</v>
      </c>
      <c r="I46" s="120" t="s">
        <v>1531</v>
      </c>
      <c r="J46" s="23"/>
      <c r="K46" s="23"/>
      <c r="L46" s="23"/>
      <c r="M46" s="23">
        <v>25000</v>
      </c>
      <c r="N46" s="23"/>
      <c r="O46" s="23"/>
      <c r="P46" s="23"/>
      <c r="Q46" s="23"/>
      <c r="R46" s="79">
        <f t="shared" si="7"/>
        <v>25000</v>
      </c>
    </row>
    <row r="47" spans="2:18" ht="144">
      <c r="B47" s="24"/>
      <c r="D47" s="21"/>
      <c r="E47" s="26"/>
      <c r="F47" s="25">
        <v>36</v>
      </c>
      <c r="G47" s="192" t="s">
        <v>1450</v>
      </c>
      <c r="H47" s="139" t="s">
        <v>1364</v>
      </c>
      <c r="I47" s="16" t="s">
        <v>109</v>
      </c>
      <c r="J47" s="23"/>
      <c r="K47" s="23"/>
      <c r="L47" s="23">
        <v>20000</v>
      </c>
      <c r="M47" s="23">
        <v>60000</v>
      </c>
      <c r="N47" s="23"/>
      <c r="O47" s="23"/>
      <c r="P47" s="23"/>
      <c r="Q47" s="23"/>
      <c r="R47" s="79">
        <f t="shared" si="7"/>
        <v>80000</v>
      </c>
    </row>
    <row r="48" spans="2:18" ht="54">
      <c r="B48" s="24"/>
      <c r="D48" s="21"/>
      <c r="E48" s="26"/>
      <c r="F48" s="51">
        <v>37</v>
      </c>
      <c r="G48" s="192" t="s">
        <v>1451</v>
      </c>
      <c r="H48" s="139" t="s">
        <v>1364</v>
      </c>
      <c r="I48" s="154" t="s">
        <v>1452</v>
      </c>
      <c r="J48" s="23"/>
      <c r="K48" s="23"/>
      <c r="L48" s="23">
        <v>20000</v>
      </c>
      <c r="M48" s="23">
        <v>40000</v>
      </c>
      <c r="N48" s="23"/>
      <c r="O48" s="23"/>
      <c r="P48" s="23"/>
      <c r="Q48" s="23"/>
      <c r="R48" s="79">
        <f t="shared" si="7"/>
        <v>60000</v>
      </c>
    </row>
    <row r="49" spans="2:18" ht="54">
      <c r="B49" s="58"/>
      <c r="C49" s="59"/>
      <c r="D49" s="53"/>
      <c r="E49" s="19"/>
      <c r="F49" s="25">
        <v>38</v>
      </c>
      <c r="G49" s="192" t="s">
        <v>1453</v>
      </c>
      <c r="H49" s="139" t="s">
        <v>1364</v>
      </c>
      <c r="I49" s="120" t="s">
        <v>1532</v>
      </c>
      <c r="J49" s="23"/>
      <c r="K49" s="23"/>
      <c r="L49" s="23">
        <v>20000</v>
      </c>
      <c r="M49" s="23"/>
      <c r="N49" s="23"/>
      <c r="O49" s="23"/>
      <c r="P49" s="23"/>
      <c r="Q49" s="23"/>
      <c r="R49" s="79">
        <f t="shared" si="7"/>
        <v>20000</v>
      </c>
    </row>
    <row r="50" spans="2:18" ht="72">
      <c r="B50" s="58"/>
      <c r="C50" s="59"/>
      <c r="D50" s="53"/>
      <c r="E50" s="19"/>
      <c r="F50" s="110">
        <v>39</v>
      </c>
      <c r="G50" s="19" t="s">
        <v>1480</v>
      </c>
      <c r="H50" s="15" t="s">
        <v>1360</v>
      </c>
      <c r="I50" s="120" t="s">
        <v>811</v>
      </c>
      <c r="J50" s="23"/>
      <c r="K50" s="23"/>
      <c r="L50" s="23">
        <v>10000</v>
      </c>
      <c r="M50" s="23">
        <v>20000</v>
      </c>
      <c r="N50" s="23"/>
      <c r="O50" s="23"/>
      <c r="P50" s="23"/>
      <c r="Q50" s="23"/>
      <c r="R50" s="79">
        <f t="shared" si="7"/>
        <v>30000</v>
      </c>
    </row>
    <row r="51" spans="2:18" ht="21" customHeight="1">
      <c r="B51" s="29"/>
      <c r="C51" s="31"/>
      <c r="D51" s="31"/>
      <c r="E51" s="383" t="s">
        <v>15</v>
      </c>
      <c r="F51" s="30"/>
      <c r="G51" s="27"/>
      <c r="H51" s="13"/>
      <c r="I51" s="47"/>
      <c r="J51" s="73">
        <f>SUM(J52:J71)</f>
        <v>0</v>
      </c>
      <c r="K51" s="73">
        <f t="shared" ref="K51:R51" si="8">SUM(K52:K71)</f>
        <v>7200</v>
      </c>
      <c r="L51" s="73">
        <f t="shared" si="8"/>
        <v>204000</v>
      </c>
      <c r="M51" s="73">
        <f t="shared" si="8"/>
        <v>197800</v>
      </c>
      <c r="N51" s="73">
        <f t="shared" si="8"/>
        <v>0</v>
      </c>
      <c r="O51" s="73">
        <f t="shared" si="8"/>
        <v>0</v>
      </c>
      <c r="P51" s="73">
        <f t="shared" si="8"/>
        <v>0</v>
      </c>
      <c r="Q51" s="73">
        <f t="shared" si="8"/>
        <v>0</v>
      </c>
      <c r="R51" s="73">
        <f t="shared" si="8"/>
        <v>409000</v>
      </c>
    </row>
    <row r="52" spans="2:18" ht="54">
      <c r="B52" s="24"/>
      <c r="D52" s="21"/>
      <c r="E52" s="26"/>
      <c r="F52" s="51">
        <v>40</v>
      </c>
      <c r="G52" s="14" t="s">
        <v>1368</v>
      </c>
      <c r="H52" s="15" t="s">
        <v>1346</v>
      </c>
      <c r="I52" s="16" t="s">
        <v>1369</v>
      </c>
      <c r="J52" s="23"/>
      <c r="K52" s="23"/>
      <c r="L52" s="23">
        <v>10000</v>
      </c>
      <c r="M52" s="23"/>
      <c r="N52" s="23"/>
      <c r="O52" s="23"/>
      <c r="P52" s="23"/>
      <c r="Q52" s="23"/>
      <c r="R52" s="79">
        <f t="shared" ref="R52:R71" si="9">SUM(J52:Q52)</f>
        <v>10000</v>
      </c>
    </row>
    <row r="53" spans="2:18" ht="54">
      <c r="B53" s="24"/>
      <c r="D53" s="21"/>
      <c r="E53" s="26"/>
      <c r="F53" s="51">
        <v>41</v>
      </c>
      <c r="G53" s="14" t="s">
        <v>1370</v>
      </c>
      <c r="H53" s="15" t="s">
        <v>1349</v>
      </c>
      <c r="I53" s="16" t="s">
        <v>1533</v>
      </c>
      <c r="J53" s="23"/>
      <c r="K53" s="23"/>
      <c r="L53" s="23">
        <v>12000</v>
      </c>
      <c r="M53" s="23"/>
      <c r="N53" s="23"/>
      <c r="O53" s="23"/>
      <c r="P53" s="23"/>
      <c r="Q53" s="23"/>
      <c r="R53" s="79">
        <f t="shared" si="9"/>
        <v>12000</v>
      </c>
    </row>
    <row r="54" spans="2:18" ht="72">
      <c r="B54" s="24"/>
      <c r="D54" s="21"/>
      <c r="E54" s="26"/>
      <c r="F54" s="51">
        <v>42</v>
      </c>
      <c r="G54" s="14" t="s">
        <v>1374</v>
      </c>
      <c r="H54" s="15" t="s">
        <v>1349</v>
      </c>
      <c r="I54" s="16" t="s">
        <v>1534</v>
      </c>
      <c r="J54" s="23"/>
      <c r="K54" s="23"/>
      <c r="L54" s="23"/>
      <c r="M54" s="23">
        <v>5000</v>
      </c>
      <c r="N54" s="23"/>
      <c r="O54" s="23"/>
      <c r="P54" s="23"/>
      <c r="Q54" s="23"/>
      <c r="R54" s="79">
        <f t="shared" si="9"/>
        <v>5000</v>
      </c>
    </row>
    <row r="55" spans="2:18" ht="36">
      <c r="B55" s="24"/>
      <c r="D55" s="21"/>
      <c r="E55" s="26"/>
      <c r="F55" s="51">
        <v>43</v>
      </c>
      <c r="G55" s="14" t="s">
        <v>1375</v>
      </c>
      <c r="H55" s="15" t="s">
        <v>1349</v>
      </c>
      <c r="I55" s="16" t="s">
        <v>1376</v>
      </c>
      <c r="J55" s="23"/>
      <c r="K55" s="23"/>
      <c r="L55" s="23"/>
      <c r="M55" s="23">
        <v>3000</v>
      </c>
      <c r="N55" s="23"/>
      <c r="O55" s="23"/>
      <c r="P55" s="23"/>
      <c r="Q55" s="23"/>
      <c r="R55" s="79">
        <f t="shared" si="9"/>
        <v>3000</v>
      </c>
    </row>
    <row r="56" spans="2:18" ht="90">
      <c r="B56" s="24"/>
      <c r="D56" s="21"/>
      <c r="E56" s="26"/>
      <c r="F56" s="51">
        <v>44</v>
      </c>
      <c r="G56" s="14" t="s">
        <v>1378</v>
      </c>
      <c r="H56" s="15" t="s">
        <v>1349</v>
      </c>
      <c r="I56" s="16" t="s">
        <v>1379</v>
      </c>
      <c r="J56" s="23"/>
      <c r="K56" s="23"/>
      <c r="L56" s="23"/>
      <c r="M56" s="23">
        <v>5000</v>
      </c>
      <c r="N56" s="23"/>
      <c r="O56" s="23"/>
      <c r="P56" s="23"/>
      <c r="Q56" s="23"/>
      <c r="R56" s="79">
        <f t="shared" si="9"/>
        <v>5000</v>
      </c>
    </row>
    <row r="57" spans="2:18" ht="72">
      <c r="B57" s="24"/>
      <c r="D57" s="21"/>
      <c r="E57" s="26"/>
      <c r="F57" s="51">
        <v>45</v>
      </c>
      <c r="G57" s="14" t="s">
        <v>1386</v>
      </c>
      <c r="H57" s="15" t="s">
        <v>1385</v>
      </c>
      <c r="I57" s="16" t="s">
        <v>1387</v>
      </c>
      <c r="J57" s="23"/>
      <c r="K57" s="23">
        <v>7200</v>
      </c>
      <c r="L57" s="23"/>
      <c r="M57" s="23">
        <v>7800</v>
      </c>
      <c r="N57" s="23"/>
      <c r="O57" s="23"/>
      <c r="P57" s="23"/>
      <c r="Q57" s="23"/>
      <c r="R57" s="79">
        <f t="shared" si="9"/>
        <v>15000</v>
      </c>
    </row>
    <row r="58" spans="2:18" ht="72">
      <c r="B58" s="24"/>
      <c r="D58" s="21"/>
      <c r="E58" s="26"/>
      <c r="F58" s="51">
        <v>46</v>
      </c>
      <c r="G58" s="14" t="s">
        <v>1389</v>
      </c>
      <c r="H58" s="15" t="s">
        <v>1385</v>
      </c>
      <c r="I58" s="16" t="s">
        <v>994</v>
      </c>
      <c r="J58" s="23"/>
      <c r="K58" s="23"/>
      <c r="L58" s="23">
        <v>10000</v>
      </c>
      <c r="M58" s="23">
        <v>6500</v>
      </c>
      <c r="N58" s="23"/>
      <c r="O58" s="23"/>
      <c r="P58" s="23"/>
      <c r="Q58" s="23"/>
      <c r="R58" s="79">
        <f t="shared" si="9"/>
        <v>16500</v>
      </c>
    </row>
    <row r="59" spans="2:18" ht="72">
      <c r="B59" s="24"/>
      <c r="D59" s="21"/>
      <c r="E59" s="26"/>
      <c r="F59" s="51">
        <v>47</v>
      </c>
      <c r="G59" s="14" t="s">
        <v>1390</v>
      </c>
      <c r="H59" s="15" t="s">
        <v>1353</v>
      </c>
      <c r="I59" s="16" t="s">
        <v>1159</v>
      </c>
      <c r="J59" s="23"/>
      <c r="K59" s="23"/>
      <c r="L59" s="23"/>
      <c r="M59" s="23">
        <v>500</v>
      </c>
      <c r="N59" s="23"/>
      <c r="O59" s="23"/>
      <c r="P59" s="23"/>
      <c r="Q59" s="23"/>
      <c r="R59" s="79">
        <f t="shared" si="9"/>
        <v>500</v>
      </c>
    </row>
    <row r="60" spans="2:18" ht="54">
      <c r="B60" s="24"/>
      <c r="D60" s="21"/>
      <c r="E60" s="26"/>
      <c r="F60" s="51">
        <v>48</v>
      </c>
      <c r="G60" s="192" t="s">
        <v>1391</v>
      </c>
      <c r="H60" s="139" t="s">
        <v>1353</v>
      </c>
      <c r="I60" s="196" t="s">
        <v>1535</v>
      </c>
      <c r="J60" s="141"/>
      <c r="K60" s="141"/>
      <c r="L60" s="141">
        <v>17500</v>
      </c>
      <c r="M60" s="141">
        <v>7500</v>
      </c>
      <c r="N60" s="141"/>
      <c r="O60" s="141"/>
      <c r="P60" s="141"/>
      <c r="Q60" s="141"/>
      <c r="R60" s="225">
        <f t="shared" si="9"/>
        <v>25000</v>
      </c>
    </row>
    <row r="61" spans="2:18" ht="126">
      <c r="B61" s="24"/>
      <c r="D61" s="21"/>
      <c r="E61" s="26"/>
      <c r="F61" s="51">
        <v>49</v>
      </c>
      <c r="G61" s="14" t="s">
        <v>1404</v>
      </c>
      <c r="H61" s="15" t="s">
        <v>1401</v>
      </c>
      <c r="I61" s="16" t="s">
        <v>1536</v>
      </c>
      <c r="J61" s="23"/>
      <c r="K61" s="23"/>
      <c r="L61" s="23">
        <v>32500</v>
      </c>
      <c r="M61" s="23"/>
      <c r="N61" s="23"/>
      <c r="O61" s="23"/>
      <c r="P61" s="23"/>
      <c r="Q61" s="23"/>
      <c r="R61" s="79">
        <f t="shared" si="9"/>
        <v>32500</v>
      </c>
    </row>
    <row r="62" spans="2:18" ht="36">
      <c r="B62" s="58"/>
      <c r="C62" s="59"/>
      <c r="D62" s="53"/>
      <c r="E62" s="19"/>
      <c r="F62" s="51">
        <v>50</v>
      </c>
      <c r="G62" s="192" t="s">
        <v>1409</v>
      </c>
      <c r="H62" s="80" t="s">
        <v>1356</v>
      </c>
      <c r="I62" s="117" t="s">
        <v>1537</v>
      </c>
      <c r="J62" s="161"/>
      <c r="K62" s="161"/>
      <c r="L62" s="79">
        <v>11000</v>
      </c>
      <c r="M62" s="23"/>
      <c r="N62" s="23"/>
      <c r="O62" s="23"/>
      <c r="P62" s="23"/>
      <c r="Q62" s="23"/>
      <c r="R62" s="79">
        <f t="shared" si="9"/>
        <v>11000</v>
      </c>
    </row>
    <row r="63" spans="2:18" ht="72">
      <c r="B63" s="24"/>
      <c r="D63" s="21"/>
      <c r="E63" s="26"/>
      <c r="F63" s="110">
        <v>51</v>
      </c>
      <c r="G63" s="224" t="s">
        <v>1418</v>
      </c>
      <c r="H63" s="80" t="s">
        <v>1419</v>
      </c>
      <c r="I63" s="16" t="s">
        <v>109</v>
      </c>
      <c r="J63" s="23"/>
      <c r="K63" s="23"/>
      <c r="L63" s="23">
        <v>25000</v>
      </c>
      <c r="M63" s="23">
        <v>100000</v>
      </c>
      <c r="N63" s="23"/>
      <c r="O63" s="23"/>
      <c r="P63" s="23"/>
      <c r="Q63" s="23"/>
      <c r="R63" s="79">
        <f t="shared" si="9"/>
        <v>125000</v>
      </c>
    </row>
    <row r="64" spans="2:18" ht="54">
      <c r="B64" s="24"/>
      <c r="D64" s="21"/>
      <c r="E64" s="26"/>
      <c r="F64" s="51">
        <v>52</v>
      </c>
      <c r="G64" s="192" t="s">
        <v>1421</v>
      </c>
      <c r="H64" s="80" t="s">
        <v>1419</v>
      </c>
      <c r="I64" s="81" t="s">
        <v>1538</v>
      </c>
      <c r="J64" s="23"/>
      <c r="K64" s="23"/>
      <c r="L64" s="23">
        <v>20000</v>
      </c>
      <c r="M64" s="23">
        <v>12000</v>
      </c>
      <c r="N64" s="23"/>
      <c r="O64" s="23"/>
      <c r="P64" s="23"/>
      <c r="Q64" s="23"/>
      <c r="R64" s="79">
        <f t="shared" si="9"/>
        <v>32000</v>
      </c>
    </row>
    <row r="65" spans="2:18" ht="72">
      <c r="B65" s="24"/>
      <c r="D65" s="21"/>
      <c r="E65" s="26"/>
      <c r="F65" s="51">
        <v>53</v>
      </c>
      <c r="G65" s="192" t="s">
        <v>1424</v>
      </c>
      <c r="H65" s="80" t="s">
        <v>1358</v>
      </c>
      <c r="I65" s="123" t="s">
        <v>867</v>
      </c>
      <c r="J65" s="23"/>
      <c r="K65" s="23"/>
      <c r="L65" s="23"/>
      <c r="M65" s="23">
        <v>10000</v>
      </c>
      <c r="N65" s="23"/>
      <c r="O65" s="23"/>
      <c r="P65" s="23"/>
      <c r="Q65" s="23"/>
      <c r="R65" s="79">
        <f t="shared" si="9"/>
        <v>10000</v>
      </c>
    </row>
    <row r="66" spans="2:18" ht="54">
      <c r="B66" s="24"/>
      <c r="D66" s="21"/>
      <c r="E66" s="26"/>
      <c r="F66" s="51">
        <v>54</v>
      </c>
      <c r="G66" s="192" t="s">
        <v>984</v>
      </c>
      <c r="H66" s="80" t="s">
        <v>1358</v>
      </c>
      <c r="I66" s="81" t="s">
        <v>1425</v>
      </c>
      <c r="J66" s="23"/>
      <c r="K66" s="23"/>
      <c r="L66" s="23">
        <v>7000</v>
      </c>
      <c r="M66" s="23">
        <v>7000</v>
      </c>
      <c r="N66" s="23"/>
      <c r="O66" s="23"/>
      <c r="P66" s="23"/>
      <c r="Q66" s="23"/>
      <c r="R66" s="79">
        <f t="shared" si="9"/>
        <v>14000</v>
      </c>
    </row>
    <row r="67" spans="2:18" ht="72">
      <c r="B67" s="24"/>
      <c r="D67" s="21"/>
      <c r="E67" s="26"/>
      <c r="F67" s="51">
        <v>55</v>
      </c>
      <c r="G67" s="14" t="s">
        <v>984</v>
      </c>
      <c r="H67" s="80" t="s">
        <v>1360</v>
      </c>
      <c r="I67" s="81" t="s">
        <v>1539</v>
      </c>
      <c r="J67" s="23"/>
      <c r="K67" s="23"/>
      <c r="L67" s="23">
        <v>29000</v>
      </c>
      <c r="M67" s="23">
        <v>5000</v>
      </c>
      <c r="N67" s="23"/>
      <c r="O67" s="23"/>
      <c r="P67" s="23"/>
      <c r="Q67" s="23"/>
      <c r="R67" s="79">
        <f t="shared" si="9"/>
        <v>34000</v>
      </c>
    </row>
    <row r="68" spans="2:18" ht="90">
      <c r="B68" s="24"/>
      <c r="D68" s="21"/>
      <c r="E68" s="26"/>
      <c r="F68" s="51">
        <v>56</v>
      </c>
      <c r="G68" s="192" t="s">
        <v>1436</v>
      </c>
      <c r="H68" s="15" t="s">
        <v>1360</v>
      </c>
      <c r="I68" s="154" t="s">
        <v>826</v>
      </c>
      <c r="J68" s="23"/>
      <c r="K68" s="23"/>
      <c r="L68" s="23">
        <v>20000</v>
      </c>
      <c r="M68" s="23"/>
      <c r="N68" s="23"/>
      <c r="O68" s="23"/>
      <c r="P68" s="23"/>
      <c r="Q68" s="23"/>
      <c r="R68" s="79">
        <f t="shared" si="9"/>
        <v>20000</v>
      </c>
    </row>
    <row r="69" spans="2:18" ht="90">
      <c r="B69" s="24"/>
      <c r="D69" s="21"/>
      <c r="E69" s="26"/>
      <c r="F69" s="51">
        <v>57</v>
      </c>
      <c r="G69" s="192" t="s">
        <v>1437</v>
      </c>
      <c r="H69" s="15" t="s">
        <v>1438</v>
      </c>
      <c r="I69" s="154" t="s">
        <v>214</v>
      </c>
      <c r="J69" s="23"/>
      <c r="K69" s="23"/>
      <c r="L69" s="23"/>
      <c r="M69" s="23">
        <v>20000</v>
      </c>
      <c r="N69" s="23"/>
      <c r="O69" s="23"/>
      <c r="P69" s="23"/>
      <c r="Q69" s="23"/>
      <c r="R69" s="79">
        <f t="shared" si="9"/>
        <v>20000</v>
      </c>
    </row>
    <row r="70" spans="2:18" ht="72">
      <c r="B70" s="24"/>
      <c r="D70" s="21"/>
      <c r="E70" s="26"/>
      <c r="F70" s="51">
        <v>58</v>
      </c>
      <c r="G70" s="192" t="s">
        <v>1439</v>
      </c>
      <c r="H70" s="15" t="s">
        <v>1438</v>
      </c>
      <c r="I70" s="154" t="s">
        <v>1440</v>
      </c>
      <c r="J70" s="23"/>
      <c r="K70" s="23"/>
      <c r="L70" s="23"/>
      <c r="M70" s="23">
        <v>1000</v>
      </c>
      <c r="N70" s="23"/>
      <c r="O70" s="23"/>
      <c r="P70" s="23"/>
      <c r="Q70" s="23"/>
      <c r="R70" s="79">
        <f t="shared" si="9"/>
        <v>1000</v>
      </c>
    </row>
    <row r="71" spans="2:18" ht="54">
      <c r="B71" s="58"/>
      <c r="C71" s="59"/>
      <c r="D71" s="53"/>
      <c r="E71" s="19"/>
      <c r="F71" s="51">
        <v>59</v>
      </c>
      <c r="G71" s="192" t="s">
        <v>1443</v>
      </c>
      <c r="H71" s="199" t="s">
        <v>1442</v>
      </c>
      <c r="I71" s="154" t="s">
        <v>1444</v>
      </c>
      <c r="J71" s="23"/>
      <c r="K71" s="23"/>
      <c r="L71" s="23">
        <v>10000</v>
      </c>
      <c r="M71" s="23">
        <v>7500</v>
      </c>
      <c r="N71" s="23"/>
      <c r="O71" s="23"/>
      <c r="P71" s="23"/>
      <c r="Q71" s="23"/>
      <c r="R71" s="79">
        <f t="shared" si="9"/>
        <v>17500</v>
      </c>
    </row>
    <row r="72" spans="2:18" ht="21" hidden="1" customHeight="1">
      <c r="B72" s="63"/>
      <c r="C72" s="64"/>
      <c r="D72" s="64"/>
      <c r="E72" s="65" t="s">
        <v>98</v>
      </c>
      <c r="F72" s="51">
        <v>60</v>
      </c>
      <c r="G72" s="27"/>
      <c r="H72" s="13"/>
      <c r="I72" s="47"/>
      <c r="J72" s="73">
        <f>SUM(J73:J75)</f>
        <v>0</v>
      </c>
      <c r="K72" s="73">
        <f t="shared" ref="K72:R72" si="10">SUM(K73:K75)</f>
        <v>0</v>
      </c>
      <c r="L72" s="73">
        <f t="shared" si="10"/>
        <v>0</v>
      </c>
      <c r="M72" s="73">
        <f t="shared" si="10"/>
        <v>0</v>
      </c>
      <c r="N72" s="73">
        <f t="shared" si="10"/>
        <v>0</v>
      </c>
      <c r="O72" s="73">
        <f t="shared" si="10"/>
        <v>0</v>
      </c>
      <c r="P72" s="73">
        <f t="shared" si="10"/>
        <v>0</v>
      </c>
      <c r="Q72" s="73">
        <f t="shared" si="10"/>
        <v>0</v>
      </c>
      <c r="R72" s="73">
        <f t="shared" si="10"/>
        <v>0</v>
      </c>
    </row>
    <row r="73" spans="2:18" ht="19.5" hidden="1" customHeight="1">
      <c r="B73" s="32"/>
      <c r="C73" s="33"/>
      <c r="D73" s="33"/>
      <c r="E73" s="34"/>
      <c r="F73" s="51">
        <v>61</v>
      </c>
      <c r="G73" s="14"/>
      <c r="H73" s="80"/>
      <c r="I73" s="117"/>
      <c r="J73" s="79"/>
      <c r="K73" s="79"/>
      <c r="L73" s="79"/>
      <c r="M73" s="79"/>
      <c r="N73" s="79"/>
      <c r="O73" s="79"/>
      <c r="P73" s="79"/>
      <c r="Q73" s="79"/>
      <c r="R73" s="79">
        <f>SUM(J73:Q73)</f>
        <v>0</v>
      </c>
    </row>
    <row r="74" spans="2:18" ht="19.5" hidden="1" customHeight="1">
      <c r="B74" s="48"/>
      <c r="C74" s="49"/>
      <c r="D74" s="49"/>
      <c r="E74" s="50"/>
      <c r="F74" s="51">
        <v>62</v>
      </c>
      <c r="G74" s="14"/>
      <c r="H74" s="80"/>
      <c r="I74" s="117"/>
      <c r="J74" s="79"/>
      <c r="K74" s="79"/>
      <c r="L74" s="79"/>
      <c r="M74" s="79"/>
      <c r="N74" s="79"/>
      <c r="O74" s="79"/>
      <c r="P74" s="79"/>
      <c r="Q74" s="79"/>
      <c r="R74" s="79">
        <f>SUM(J74:Q74)</f>
        <v>0</v>
      </c>
    </row>
    <row r="75" spans="2:18" ht="19.5" hidden="1" customHeight="1">
      <c r="B75" s="24"/>
      <c r="D75" s="21"/>
      <c r="E75" s="26"/>
      <c r="F75" s="51">
        <v>63</v>
      </c>
      <c r="G75" s="14"/>
      <c r="H75" s="15"/>
      <c r="I75" s="16"/>
      <c r="J75" s="23"/>
      <c r="K75" s="23"/>
      <c r="L75" s="23"/>
      <c r="M75" s="23"/>
      <c r="N75" s="23"/>
      <c r="O75" s="23"/>
      <c r="P75" s="23"/>
      <c r="Q75" s="23"/>
      <c r="R75" s="79">
        <f>SUM(J75:Q75)</f>
        <v>0</v>
      </c>
    </row>
    <row r="76" spans="2:18" s="12" customFormat="1" ht="35.25" customHeight="1">
      <c r="B76" s="1402" t="s">
        <v>80</v>
      </c>
      <c r="C76" s="1403"/>
      <c r="D76" s="1403"/>
      <c r="E76" s="1403"/>
      <c r="F76" s="1403"/>
      <c r="G76" s="1403"/>
      <c r="H76" s="1403"/>
      <c r="I76" s="1403"/>
      <c r="J76" s="44">
        <f>SUM(J77)</f>
        <v>0</v>
      </c>
      <c r="K76" s="44">
        <f t="shared" ref="K76:R76" si="11">SUM(K77)</f>
        <v>3600</v>
      </c>
      <c r="L76" s="44">
        <f t="shared" si="11"/>
        <v>129900</v>
      </c>
      <c r="M76" s="44">
        <f t="shared" si="11"/>
        <v>380100</v>
      </c>
      <c r="N76" s="44">
        <f t="shared" si="11"/>
        <v>0</v>
      </c>
      <c r="O76" s="44">
        <f t="shared" si="11"/>
        <v>0</v>
      </c>
      <c r="P76" s="44">
        <f t="shared" si="11"/>
        <v>85000</v>
      </c>
      <c r="Q76" s="44">
        <f t="shared" si="11"/>
        <v>0</v>
      </c>
      <c r="R76" s="44">
        <f t="shared" si="11"/>
        <v>598600</v>
      </c>
    </row>
    <row r="77" spans="2:18" s="12" customFormat="1" ht="48" customHeight="1">
      <c r="B77" s="1404" t="s">
        <v>81</v>
      </c>
      <c r="C77" s="1405"/>
      <c r="D77" s="1405"/>
      <c r="E77" s="1405"/>
      <c r="F77" s="1405"/>
      <c r="G77" s="1405"/>
      <c r="H77" s="1405"/>
      <c r="I77" s="1429"/>
      <c r="J77" s="35">
        <f t="shared" ref="J77:R77" si="12">SUM(J78+J103)</f>
        <v>0</v>
      </c>
      <c r="K77" s="35">
        <f t="shared" si="12"/>
        <v>3600</v>
      </c>
      <c r="L77" s="35">
        <f t="shared" si="12"/>
        <v>129900</v>
      </c>
      <c r="M77" s="35">
        <f t="shared" si="12"/>
        <v>380100</v>
      </c>
      <c r="N77" s="35">
        <f t="shared" si="12"/>
        <v>0</v>
      </c>
      <c r="O77" s="35">
        <f t="shared" si="12"/>
        <v>0</v>
      </c>
      <c r="P77" s="35">
        <f t="shared" si="12"/>
        <v>85000</v>
      </c>
      <c r="Q77" s="35">
        <f t="shared" si="12"/>
        <v>0</v>
      </c>
      <c r="R77" s="35">
        <f t="shared" si="12"/>
        <v>598600</v>
      </c>
    </row>
    <row r="78" spans="2:18" ht="50.25" customHeight="1">
      <c r="B78" s="29"/>
      <c r="C78" s="1401" t="s">
        <v>25</v>
      </c>
      <c r="D78" s="1401"/>
      <c r="E78" s="1401"/>
      <c r="F78" s="1401"/>
      <c r="G78" s="1401"/>
      <c r="H78" s="1401"/>
      <c r="I78" s="1401"/>
      <c r="J78" s="73">
        <f t="shared" ref="J78:R78" si="13">SUM(J79+J98)</f>
        <v>0</v>
      </c>
      <c r="K78" s="73">
        <f t="shared" si="13"/>
        <v>0</v>
      </c>
      <c r="L78" s="73">
        <f t="shared" si="13"/>
        <v>17000</v>
      </c>
      <c r="M78" s="73">
        <f t="shared" si="13"/>
        <v>271000</v>
      </c>
      <c r="N78" s="73">
        <f t="shared" si="13"/>
        <v>0</v>
      </c>
      <c r="O78" s="73">
        <f t="shared" si="13"/>
        <v>0</v>
      </c>
      <c r="P78" s="73">
        <f t="shared" si="13"/>
        <v>85000</v>
      </c>
      <c r="Q78" s="73">
        <f t="shared" si="13"/>
        <v>0</v>
      </c>
      <c r="R78" s="73">
        <f t="shared" si="13"/>
        <v>373000</v>
      </c>
    </row>
    <row r="79" spans="2:18" ht="35.25" customHeight="1">
      <c r="B79" s="29"/>
      <c r="C79" s="31"/>
      <c r="D79" s="1401" t="s">
        <v>16</v>
      </c>
      <c r="E79" s="1401"/>
      <c r="F79" s="1401"/>
      <c r="G79" s="1401"/>
      <c r="H79" s="1401"/>
      <c r="I79" s="1401"/>
      <c r="J79" s="73">
        <f t="shared" ref="J79:R79" si="14">SUM(J80+J89+J94)</f>
        <v>0</v>
      </c>
      <c r="K79" s="73">
        <f t="shared" si="14"/>
        <v>0</v>
      </c>
      <c r="L79" s="73">
        <f t="shared" si="14"/>
        <v>17000</v>
      </c>
      <c r="M79" s="73">
        <f t="shared" si="14"/>
        <v>271000</v>
      </c>
      <c r="N79" s="73">
        <f t="shared" si="14"/>
        <v>0</v>
      </c>
      <c r="O79" s="73">
        <f t="shared" si="14"/>
        <v>0</v>
      </c>
      <c r="P79" s="73">
        <f t="shared" si="14"/>
        <v>85000</v>
      </c>
      <c r="Q79" s="73">
        <f t="shared" si="14"/>
        <v>0</v>
      </c>
      <c r="R79" s="73">
        <f t="shared" si="14"/>
        <v>373000</v>
      </c>
    </row>
    <row r="80" spans="2:18" ht="48.75" customHeight="1">
      <c r="B80" s="29"/>
      <c r="C80" s="31"/>
      <c r="D80" s="31"/>
      <c r="E80" s="1401" t="s">
        <v>17</v>
      </c>
      <c r="F80" s="1401"/>
      <c r="G80" s="1401"/>
      <c r="H80" s="1401"/>
      <c r="I80" s="1401"/>
      <c r="J80" s="73">
        <f>SUM(J81:J88)</f>
        <v>0</v>
      </c>
      <c r="K80" s="73">
        <f t="shared" ref="K80:R80" si="15">SUM(K81:K88)</f>
        <v>0</v>
      </c>
      <c r="L80" s="73">
        <f t="shared" si="15"/>
        <v>17000</v>
      </c>
      <c r="M80" s="73">
        <f t="shared" si="15"/>
        <v>151000</v>
      </c>
      <c r="N80" s="73">
        <f t="shared" si="15"/>
        <v>0</v>
      </c>
      <c r="O80" s="73">
        <f t="shared" si="15"/>
        <v>0</v>
      </c>
      <c r="P80" s="73">
        <f t="shared" si="15"/>
        <v>85000</v>
      </c>
      <c r="Q80" s="73">
        <f t="shared" si="15"/>
        <v>0</v>
      </c>
      <c r="R80" s="73">
        <f t="shared" si="15"/>
        <v>253000</v>
      </c>
    </row>
    <row r="81" spans="2:18" ht="108">
      <c r="B81" s="24"/>
      <c r="D81" s="21"/>
      <c r="E81" s="26"/>
      <c r="F81" s="25">
        <v>60</v>
      </c>
      <c r="G81" s="14" t="s">
        <v>1459</v>
      </c>
      <c r="H81" s="15" t="s">
        <v>1401</v>
      </c>
      <c r="I81" s="154" t="s">
        <v>214</v>
      </c>
      <c r="J81" s="23"/>
      <c r="K81" s="23"/>
      <c r="L81" s="23"/>
      <c r="M81" s="23">
        <v>30000</v>
      </c>
      <c r="N81" s="23"/>
      <c r="O81" s="23"/>
      <c r="P81" s="23"/>
      <c r="Q81" s="23"/>
      <c r="R81" s="79">
        <f t="shared" ref="R81:R88" si="16">SUM(J81:Q81)</f>
        <v>30000</v>
      </c>
    </row>
    <row r="82" spans="2:18" ht="72">
      <c r="B82" s="24"/>
      <c r="D82" s="21"/>
      <c r="E82" s="26"/>
      <c r="F82" s="25">
        <v>61</v>
      </c>
      <c r="G82" s="14" t="s">
        <v>1460</v>
      </c>
      <c r="H82" s="15" t="s">
        <v>1360</v>
      </c>
      <c r="I82" s="16" t="s">
        <v>849</v>
      </c>
      <c r="J82" s="23"/>
      <c r="K82" s="23"/>
      <c r="L82" s="23">
        <v>10000</v>
      </c>
      <c r="M82" s="23">
        <v>50000</v>
      </c>
      <c r="N82" s="23"/>
      <c r="O82" s="23"/>
      <c r="P82" s="23"/>
      <c r="Q82" s="23"/>
      <c r="R82" s="79">
        <f t="shared" si="16"/>
        <v>60000</v>
      </c>
    </row>
    <row r="83" spans="2:18" ht="54">
      <c r="B83" s="48"/>
      <c r="C83" s="49"/>
      <c r="D83" s="49"/>
      <c r="E83" s="50"/>
      <c r="F83" s="25">
        <v>62</v>
      </c>
      <c r="G83" s="14" t="s">
        <v>1454</v>
      </c>
      <c r="H83" s="80" t="s">
        <v>1349</v>
      </c>
      <c r="I83" s="117" t="s">
        <v>1455</v>
      </c>
      <c r="J83" s="79"/>
      <c r="K83" s="79"/>
      <c r="L83" s="79"/>
      <c r="M83" s="79">
        <v>21000</v>
      </c>
      <c r="N83" s="79"/>
      <c r="O83" s="79"/>
      <c r="P83" s="79"/>
      <c r="Q83" s="79"/>
      <c r="R83" s="79">
        <f t="shared" si="16"/>
        <v>21000</v>
      </c>
    </row>
    <row r="84" spans="2:18" ht="72">
      <c r="B84" s="24"/>
      <c r="D84" s="21"/>
      <c r="E84" s="26"/>
      <c r="F84" s="25">
        <v>63</v>
      </c>
      <c r="G84" s="14" t="s">
        <v>1456</v>
      </c>
      <c r="H84" s="15" t="s">
        <v>1349</v>
      </c>
      <c r="I84" s="16" t="s">
        <v>203</v>
      </c>
      <c r="J84" s="23"/>
      <c r="K84" s="23"/>
      <c r="L84" s="23"/>
      <c r="M84" s="23">
        <v>5000</v>
      </c>
      <c r="N84" s="23"/>
      <c r="O84" s="23"/>
      <c r="P84" s="23"/>
      <c r="Q84" s="23"/>
      <c r="R84" s="79">
        <f t="shared" si="16"/>
        <v>5000</v>
      </c>
    </row>
    <row r="85" spans="2:18" ht="72">
      <c r="B85" s="24"/>
      <c r="D85" s="21"/>
      <c r="E85" s="26"/>
      <c r="F85" s="25">
        <v>64</v>
      </c>
      <c r="G85" s="14" t="s">
        <v>1457</v>
      </c>
      <c r="H85" s="15" t="s">
        <v>1353</v>
      </c>
      <c r="I85" s="154" t="s">
        <v>214</v>
      </c>
      <c r="J85" s="23"/>
      <c r="K85" s="23"/>
      <c r="L85" s="23"/>
      <c r="M85" s="23">
        <v>10000</v>
      </c>
      <c r="N85" s="23"/>
      <c r="O85" s="23"/>
      <c r="P85" s="23"/>
      <c r="Q85" s="23"/>
      <c r="R85" s="79">
        <f t="shared" si="16"/>
        <v>10000</v>
      </c>
    </row>
    <row r="86" spans="2:18" ht="54">
      <c r="B86" s="48"/>
      <c r="C86" s="49"/>
      <c r="D86" s="49"/>
      <c r="E86" s="50"/>
      <c r="F86" s="25">
        <v>65</v>
      </c>
      <c r="G86" s="14" t="s">
        <v>1463</v>
      </c>
      <c r="H86" s="80" t="s">
        <v>1364</v>
      </c>
      <c r="I86" s="154" t="s">
        <v>214</v>
      </c>
      <c r="J86" s="79"/>
      <c r="K86" s="79"/>
      <c r="L86" s="79"/>
      <c r="M86" s="79"/>
      <c r="N86" s="79"/>
      <c r="O86" s="79"/>
      <c r="P86" s="79">
        <v>85000</v>
      </c>
      <c r="Q86" s="79"/>
      <c r="R86" s="79">
        <f t="shared" si="16"/>
        <v>85000</v>
      </c>
    </row>
    <row r="87" spans="2:18" ht="72">
      <c r="B87" s="48"/>
      <c r="C87" s="49"/>
      <c r="D87" s="49"/>
      <c r="E87" s="50"/>
      <c r="F87" s="25">
        <v>66</v>
      </c>
      <c r="G87" s="14" t="s">
        <v>1464</v>
      </c>
      <c r="H87" s="80" t="s">
        <v>1465</v>
      </c>
      <c r="I87" s="154" t="s">
        <v>214</v>
      </c>
      <c r="J87" s="79"/>
      <c r="K87" s="79"/>
      <c r="L87" s="79">
        <v>7000</v>
      </c>
      <c r="M87" s="79">
        <v>25000</v>
      </c>
      <c r="N87" s="79"/>
      <c r="O87" s="79"/>
      <c r="P87" s="79"/>
      <c r="Q87" s="79"/>
      <c r="R87" s="79">
        <f t="shared" si="16"/>
        <v>32000</v>
      </c>
    </row>
    <row r="88" spans="2:18" ht="54">
      <c r="B88" s="48"/>
      <c r="C88" s="49"/>
      <c r="D88" s="49"/>
      <c r="E88" s="66"/>
      <c r="F88" s="25">
        <v>67</v>
      </c>
      <c r="G88" s="380" t="s">
        <v>1488</v>
      </c>
      <c r="H88" s="80"/>
      <c r="I88" s="117" t="s">
        <v>1540</v>
      </c>
      <c r="J88" s="161"/>
      <c r="K88" s="161"/>
      <c r="L88" s="161"/>
      <c r="M88" s="79">
        <v>10000</v>
      </c>
      <c r="N88" s="79"/>
      <c r="O88" s="79"/>
      <c r="P88" s="79"/>
      <c r="Q88" s="79"/>
      <c r="R88" s="79">
        <f t="shared" si="16"/>
        <v>10000</v>
      </c>
    </row>
    <row r="89" spans="2:18" ht="23.25" customHeight="1">
      <c r="B89" s="29"/>
      <c r="C89" s="31"/>
      <c r="D89" s="31"/>
      <c r="E89" s="30" t="s">
        <v>18</v>
      </c>
      <c r="F89" s="27"/>
      <c r="G89" s="27"/>
      <c r="H89" s="13"/>
      <c r="I89" s="47"/>
      <c r="J89" s="73">
        <f>SUM(J90)</f>
        <v>0</v>
      </c>
      <c r="K89" s="73">
        <f t="shared" ref="K89:R89" si="17">SUM(K90)</f>
        <v>0</v>
      </c>
      <c r="L89" s="73">
        <f t="shared" si="17"/>
        <v>0</v>
      </c>
      <c r="M89" s="73">
        <f t="shared" si="17"/>
        <v>120000</v>
      </c>
      <c r="N89" s="73">
        <f t="shared" si="17"/>
        <v>0</v>
      </c>
      <c r="O89" s="73">
        <f t="shared" si="17"/>
        <v>0</v>
      </c>
      <c r="P89" s="73">
        <f t="shared" si="17"/>
        <v>0</v>
      </c>
      <c r="Q89" s="73">
        <f t="shared" si="17"/>
        <v>0</v>
      </c>
      <c r="R89" s="73">
        <f t="shared" si="17"/>
        <v>120000</v>
      </c>
    </row>
    <row r="90" spans="2:18" ht="36.75" customHeight="1">
      <c r="B90" s="76"/>
      <c r="C90" s="77"/>
      <c r="D90" s="77"/>
      <c r="E90" s="78"/>
      <c r="F90" s="25">
        <v>68</v>
      </c>
      <c r="G90" s="14" t="s">
        <v>1462</v>
      </c>
      <c r="H90" s="80" t="s">
        <v>1364</v>
      </c>
      <c r="I90" s="154" t="s">
        <v>214</v>
      </c>
      <c r="J90" s="79"/>
      <c r="K90" s="79"/>
      <c r="L90" s="79"/>
      <c r="M90" s="79">
        <v>120000</v>
      </c>
      <c r="N90" s="79"/>
      <c r="O90" s="79"/>
      <c r="P90" s="79"/>
      <c r="Q90" s="79"/>
      <c r="R90" s="79">
        <f>SUM(J90:Q90)</f>
        <v>120000</v>
      </c>
    </row>
    <row r="91" spans="2:18" ht="23.25" hidden="1" customHeight="1">
      <c r="B91" s="48"/>
      <c r="C91" s="49"/>
      <c r="D91" s="49"/>
      <c r="E91" s="50"/>
      <c r="F91" s="126">
        <v>16</v>
      </c>
      <c r="G91" s="19"/>
      <c r="H91" s="134"/>
      <c r="I91" s="117"/>
      <c r="J91" s="79"/>
      <c r="K91" s="79"/>
      <c r="L91" s="79"/>
      <c r="M91" s="79"/>
      <c r="N91" s="79"/>
      <c r="O91" s="79"/>
      <c r="P91" s="79"/>
      <c r="Q91" s="79"/>
      <c r="R91" s="79">
        <f t="shared" ref="R91:R92" si="18">SUM(J91:Q91)</f>
        <v>0</v>
      </c>
    </row>
    <row r="92" spans="2:18" ht="23.25" hidden="1" customHeight="1">
      <c r="B92" s="24"/>
      <c r="D92" s="21"/>
      <c r="E92" s="26"/>
      <c r="F92" s="25">
        <v>17</v>
      </c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9">
        <f t="shared" si="18"/>
        <v>0</v>
      </c>
    </row>
    <row r="93" spans="2:18" ht="23.25" hidden="1" customHeight="1">
      <c r="B93" s="58"/>
      <c r="C93" s="59"/>
      <c r="D93" s="53"/>
      <c r="E93" s="19"/>
      <c r="F93" s="25">
        <v>18</v>
      </c>
      <c r="G93" s="14"/>
      <c r="H93" s="15"/>
      <c r="I93" s="16"/>
      <c r="J93" s="23"/>
      <c r="K93" s="23"/>
      <c r="L93" s="23"/>
      <c r="M93" s="23"/>
      <c r="N93" s="23"/>
      <c r="O93" s="23"/>
      <c r="P93" s="23"/>
      <c r="Q93" s="23"/>
      <c r="R93" s="79">
        <f>SUM(J93:Q93)</f>
        <v>0</v>
      </c>
    </row>
    <row r="94" spans="2:18" ht="23.25" hidden="1" customHeight="1">
      <c r="B94" s="29"/>
      <c r="C94" s="31"/>
      <c r="D94" s="31"/>
      <c r="E94" s="30" t="s">
        <v>19</v>
      </c>
      <c r="F94" s="27"/>
      <c r="G94" s="27"/>
      <c r="H94" s="13"/>
      <c r="I94" s="47"/>
      <c r="J94" s="73">
        <f>SUM(J95:J97)</f>
        <v>0</v>
      </c>
      <c r="K94" s="73">
        <f t="shared" ref="K94:R94" si="19">SUM(K95:K97)</f>
        <v>0</v>
      </c>
      <c r="L94" s="73">
        <f t="shared" si="19"/>
        <v>0</v>
      </c>
      <c r="M94" s="73">
        <f t="shared" si="19"/>
        <v>0</v>
      </c>
      <c r="N94" s="73">
        <f t="shared" si="19"/>
        <v>0</v>
      </c>
      <c r="O94" s="73">
        <f t="shared" si="19"/>
        <v>0</v>
      </c>
      <c r="P94" s="73">
        <f t="shared" si="19"/>
        <v>0</v>
      </c>
      <c r="Q94" s="73">
        <f t="shared" si="19"/>
        <v>0</v>
      </c>
      <c r="R94" s="73">
        <f t="shared" si="19"/>
        <v>0</v>
      </c>
    </row>
    <row r="95" spans="2:18" ht="23.25" hidden="1" customHeight="1">
      <c r="B95" s="32"/>
      <c r="C95" s="33"/>
      <c r="D95" s="33"/>
      <c r="E95" s="34"/>
      <c r="F95" s="25">
        <v>19</v>
      </c>
      <c r="G95" s="14"/>
      <c r="H95" s="80"/>
      <c r="I95" s="117"/>
      <c r="J95" s="79"/>
      <c r="K95" s="79"/>
      <c r="L95" s="79"/>
      <c r="M95" s="79"/>
      <c r="N95" s="79"/>
      <c r="O95" s="79"/>
      <c r="P95" s="79"/>
      <c r="Q95" s="79"/>
      <c r="R95" s="79">
        <f t="shared" ref="R95:R96" si="20">SUM(J95:Q95)</f>
        <v>0</v>
      </c>
    </row>
    <row r="96" spans="2:18" ht="23.25" hidden="1" customHeight="1">
      <c r="B96" s="24"/>
      <c r="D96" s="21"/>
      <c r="E96" s="26"/>
      <c r="F96" s="25">
        <v>20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9">
        <f t="shared" si="20"/>
        <v>0</v>
      </c>
    </row>
    <row r="97" spans="2:18" ht="23.25" hidden="1" customHeight="1">
      <c r="B97" s="24"/>
      <c r="D97" s="21"/>
      <c r="E97" s="26"/>
      <c r="F97" s="25">
        <v>21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9">
        <f>SUM(J97:Q97)</f>
        <v>0</v>
      </c>
    </row>
    <row r="98" spans="2:18" s="37" customFormat="1" ht="49.5" hidden="1" customHeight="1">
      <c r="B98" s="36"/>
      <c r="C98" s="39"/>
      <c r="D98" s="1401" t="s">
        <v>20</v>
      </c>
      <c r="E98" s="1401"/>
      <c r="F98" s="1401"/>
      <c r="G98" s="1401"/>
      <c r="H98" s="1401"/>
      <c r="I98" s="1401"/>
      <c r="J98" s="101">
        <f>SUM(J99)</f>
        <v>0</v>
      </c>
      <c r="K98" s="101">
        <f t="shared" ref="K98:R98" si="21">SUM(K99)</f>
        <v>0</v>
      </c>
      <c r="L98" s="101">
        <f t="shared" si="21"/>
        <v>0</v>
      </c>
      <c r="M98" s="101">
        <f t="shared" si="21"/>
        <v>0</v>
      </c>
      <c r="N98" s="101">
        <f t="shared" si="21"/>
        <v>0</v>
      </c>
      <c r="O98" s="101">
        <f t="shared" si="21"/>
        <v>0</v>
      </c>
      <c r="P98" s="101">
        <f t="shared" si="21"/>
        <v>0</v>
      </c>
      <c r="Q98" s="101">
        <f t="shared" si="21"/>
        <v>0</v>
      </c>
      <c r="R98" s="101">
        <f t="shared" si="21"/>
        <v>0</v>
      </c>
    </row>
    <row r="99" spans="2:18" ht="36" hidden="1" customHeight="1">
      <c r="B99" s="29"/>
      <c r="C99" s="31"/>
      <c r="D99" s="31"/>
      <c r="E99" s="1401" t="s">
        <v>21</v>
      </c>
      <c r="F99" s="1401"/>
      <c r="G99" s="1401"/>
      <c r="H99" s="1401"/>
      <c r="I99" s="1401"/>
      <c r="J99" s="73">
        <f>SUM(J100:J102)</f>
        <v>0</v>
      </c>
      <c r="K99" s="73">
        <f t="shared" ref="K99:R99" si="22">SUM(K100:K102)</f>
        <v>0</v>
      </c>
      <c r="L99" s="73">
        <f t="shared" si="22"/>
        <v>0</v>
      </c>
      <c r="M99" s="73">
        <f t="shared" si="22"/>
        <v>0</v>
      </c>
      <c r="N99" s="73">
        <f t="shared" si="22"/>
        <v>0</v>
      </c>
      <c r="O99" s="73">
        <f t="shared" si="22"/>
        <v>0</v>
      </c>
      <c r="P99" s="73">
        <f t="shared" si="22"/>
        <v>0</v>
      </c>
      <c r="Q99" s="73">
        <f t="shared" si="22"/>
        <v>0</v>
      </c>
      <c r="R99" s="73">
        <f t="shared" si="22"/>
        <v>0</v>
      </c>
    </row>
    <row r="100" spans="2:18" ht="20.25" hidden="1" customHeight="1">
      <c r="B100" s="32"/>
      <c r="C100" s="33"/>
      <c r="D100" s="33"/>
      <c r="E100" s="34"/>
      <c r="F100" s="25">
        <v>22</v>
      </c>
      <c r="G100" s="14"/>
      <c r="H100" s="80"/>
      <c r="I100" s="117"/>
      <c r="J100" s="79"/>
      <c r="K100" s="79"/>
      <c r="L100" s="79"/>
      <c r="M100" s="79"/>
      <c r="N100" s="79"/>
      <c r="O100" s="79"/>
      <c r="P100" s="79"/>
      <c r="Q100" s="79"/>
      <c r="R100" s="79">
        <f t="shared" ref="R100:R101" si="23">SUM(J100:Q100)</f>
        <v>0</v>
      </c>
    </row>
    <row r="101" spans="2:18" ht="20.25" hidden="1" customHeight="1">
      <c r="B101" s="24"/>
      <c r="D101" s="21"/>
      <c r="E101" s="26"/>
      <c r="F101" s="25">
        <v>23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9">
        <f t="shared" si="23"/>
        <v>0</v>
      </c>
    </row>
    <row r="102" spans="2:18" ht="20.25" hidden="1" customHeight="1">
      <c r="B102" s="24"/>
      <c r="D102" s="21"/>
      <c r="E102" s="26"/>
      <c r="F102" s="25">
        <v>24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9">
        <f>SUM(J102:Q102)</f>
        <v>0</v>
      </c>
    </row>
    <row r="103" spans="2:18" ht="30.75" customHeight="1">
      <c r="B103" s="29"/>
      <c r="C103" s="1418" t="s">
        <v>24</v>
      </c>
      <c r="D103" s="1418"/>
      <c r="E103" s="1418"/>
      <c r="F103" s="1418"/>
      <c r="G103" s="1418"/>
      <c r="H103" s="1418"/>
      <c r="I103" s="1418"/>
      <c r="J103" s="73">
        <f t="shared" ref="J103:R103" si="24">SUM(J104+J110+J113)</f>
        <v>0</v>
      </c>
      <c r="K103" s="73">
        <f t="shared" si="24"/>
        <v>3600</v>
      </c>
      <c r="L103" s="73">
        <f t="shared" si="24"/>
        <v>112900</v>
      </c>
      <c r="M103" s="73">
        <f t="shared" si="24"/>
        <v>109100</v>
      </c>
      <c r="N103" s="73">
        <f t="shared" si="24"/>
        <v>0</v>
      </c>
      <c r="O103" s="73">
        <f t="shared" si="24"/>
        <v>0</v>
      </c>
      <c r="P103" s="73">
        <f t="shared" si="24"/>
        <v>0</v>
      </c>
      <c r="Q103" s="73">
        <f t="shared" si="24"/>
        <v>0</v>
      </c>
      <c r="R103" s="73">
        <f t="shared" si="24"/>
        <v>225600</v>
      </c>
    </row>
    <row r="104" spans="2:18" ht="49.5" customHeight="1">
      <c r="B104" s="29"/>
      <c r="C104" s="31"/>
      <c r="D104" s="1418" t="s">
        <v>23</v>
      </c>
      <c r="E104" s="1418"/>
      <c r="F104" s="1418"/>
      <c r="G104" s="1418"/>
      <c r="H104" s="1418"/>
      <c r="I104" s="1418"/>
      <c r="J104" s="73">
        <f>SUM(J105)</f>
        <v>0</v>
      </c>
      <c r="K104" s="73">
        <f t="shared" ref="K104:R104" si="25">SUM(K105)</f>
        <v>3600</v>
      </c>
      <c r="L104" s="73">
        <f t="shared" si="25"/>
        <v>41300</v>
      </c>
      <c r="M104" s="73">
        <f t="shared" si="25"/>
        <v>35100</v>
      </c>
      <c r="N104" s="73">
        <f t="shared" si="25"/>
        <v>0</v>
      </c>
      <c r="O104" s="73">
        <f t="shared" si="25"/>
        <v>0</v>
      </c>
      <c r="P104" s="73">
        <f t="shared" si="25"/>
        <v>0</v>
      </c>
      <c r="Q104" s="73">
        <f t="shared" si="25"/>
        <v>0</v>
      </c>
      <c r="R104" s="73">
        <f t="shared" si="25"/>
        <v>80000</v>
      </c>
    </row>
    <row r="105" spans="2:18" ht="33" customHeight="1">
      <c r="B105" s="29"/>
      <c r="C105" s="31"/>
      <c r="D105" s="31"/>
      <c r="E105" s="1401" t="s">
        <v>22</v>
      </c>
      <c r="F105" s="1401"/>
      <c r="G105" s="1401"/>
      <c r="H105" s="1401"/>
      <c r="I105" s="1401"/>
      <c r="J105" s="73">
        <f>SUM(J106:J109)</f>
        <v>0</v>
      </c>
      <c r="K105" s="73">
        <f t="shared" ref="K105:R105" si="26">SUM(K106:K109)</f>
        <v>3600</v>
      </c>
      <c r="L105" s="73">
        <f t="shared" si="26"/>
        <v>41300</v>
      </c>
      <c r="M105" s="73">
        <f t="shared" si="26"/>
        <v>35100</v>
      </c>
      <c r="N105" s="73">
        <f t="shared" si="26"/>
        <v>0</v>
      </c>
      <c r="O105" s="73">
        <f t="shared" si="26"/>
        <v>0</v>
      </c>
      <c r="P105" s="73">
        <f t="shared" si="26"/>
        <v>0</v>
      </c>
      <c r="Q105" s="73">
        <f t="shared" si="26"/>
        <v>0</v>
      </c>
      <c r="R105" s="73">
        <f t="shared" si="26"/>
        <v>80000</v>
      </c>
    </row>
    <row r="106" spans="2:18" ht="54">
      <c r="B106" s="32"/>
      <c r="C106" s="33"/>
      <c r="D106" s="33"/>
      <c r="E106" s="34"/>
      <c r="F106" s="25">
        <v>69</v>
      </c>
      <c r="G106" s="14" t="s">
        <v>1466</v>
      </c>
      <c r="H106" s="80" t="s">
        <v>1346</v>
      </c>
      <c r="I106" s="117" t="s">
        <v>1467</v>
      </c>
      <c r="J106" s="79"/>
      <c r="K106" s="79"/>
      <c r="L106" s="79">
        <v>3000</v>
      </c>
      <c r="M106" s="79">
        <v>7000</v>
      </c>
      <c r="N106" s="79"/>
      <c r="O106" s="79"/>
      <c r="P106" s="79"/>
      <c r="Q106" s="79"/>
      <c r="R106" s="79">
        <f>SUM(J106:Q106)</f>
        <v>10000</v>
      </c>
    </row>
    <row r="107" spans="2:18" ht="66.75" customHeight="1">
      <c r="B107" s="24"/>
      <c r="D107" s="21"/>
      <c r="E107" s="26"/>
      <c r="F107" s="25">
        <v>70</v>
      </c>
      <c r="G107" s="14" t="s">
        <v>1468</v>
      </c>
      <c r="H107" s="15" t="s">
        <v>1448</v>
      </c>
      <c r="I107" s="16" t="s">
        <v>1469</v>
      </c>
      <c r="J107" s="23"/>
      <c r="K107" s="23"/>
      <c r="L107" s="23">
        <v>32300</v>
      </c>
      <c r="M107" s="23">
        <v>17700</v>
      </c>
      <c r="N107" s="23"/>
      <c r="O107" s="23"/>
      <c r="P107" s="23"/>
      <c r="Q107" s="23"/>
      <c r="R107" s="79">
        <f>SUM(J107:Q107)</f>
        <v>50000</v>
      </c>
    </row>
    <row r="108" spans="2:18" ht="72">
      <c r="B108" s="24"/>
      <c r="D108" s="21"/>
      <c r="E108" s="26"/>
      <c r="F108" s="25">
        <v>71</v>
      </c>
      <c r="G108" s="192" t="s">
        <v>1472</v>
      </c>
      <c r="H108" s="15" t="s">
        <v>1360</v>
      </c>
      <c r="I108" s="117" t="s">
        <v>1541</v>
      </c>
      <c r="J108" s="161"/>
      <c r="K108" s="79">
        <v>3600</v>
      </c>
      <c r="L108" s="79">
        <v>6000</v>
      </c>
      <c r="M108" s="79">
        <v>400</v>
      </c>
      <c r="N108" s="23"/>
      <c r="O108" s="23"/>
      <c r="P108" s="23"/>
      <c r="Q108" s="23"/>
      <c r="R108" s="79">
        <f>SUM(J108:Q108)</f>
        <v>10000</v>
      </c>
    </row>
    <row r="109" spans="2:18" ht="126">
      <c r="B109" s="48"/>
      <c r="C109" s="49"/>
      <c r="D109" s="49"/>
      <c r="E109" s="50"/>
      <c r="F109" s="25">
        <v>72</v>
      </c>
      <c r="G109" s="14" t="s">
        <v>1475</v>
      </c>
      <c r="H109" s="80" t="s">
        <v>1364</v>
      </c>
      <c r="I109" s="117" t="s">
        <v>1474</v>
      </c>
      <c r="J109" s="79"/>
      <c r="K109" s="79"/>
      <c r="L109" s="79"/>
      <c r="M109" s="79">
        <v>10000</v>
      </c>
      <c r="N109" s="79"/>
      <c r="O109" s="79"/>
      <c r="P109" s="79"/>
      <c r="Q109" s="79"/>
      <c r="R109" s="79">
        <f>SUM(J109:Q109)</f>
        <v>10000</v>
      </c>
    </row>
    <row r="110" spans="2:18" ht="48.75" customHeight="1">
      <c r="B110" s="29"/>
      <c r="C110" s="31"/>
      <c r="D110" s="1401" t="s">
        <v>26</v>
      </c>
      <c r="E110" s="1401"/>
      <c r="F110" s="1401"/>
      <c r="G110" s="1401"/>
      <c r="H110" s="1401"/>
      <c r="I110" s="1401"/>
      <c r="J110" s="73">
        <f>SUM(J111)</f>
        <v>0</v>
      </c>
      <c r="K110" s="73">
        <f t="shared" ref="K110:R110" si="27">SUM(K111)</f>
        <v>0</v>
      </c>
      <c r="L110" s="73">
        <f t="shared" si="27"/>
        <v>0</v>
      </c>
      <c r="M110" s="73">
        <f t="shared" si="27"/>
        <v>5000</v>
      </c>
      <c r="N110" s="73">
        <f t="shared" si="27"/>
        <v>0</v>
      </c>
      <c r="O110" s="73">
        <f t="shared" si="27"/>
        <v>0</v>
      </c>
      <c r="P110" s="73">
        <f t="shared" si="27"/>
        <v>0</v>
      </c>
      <c r="Q110" s="73">
        <f t="shared" si="27"/>
        <v>0</v>
      </c>
      <c r="R110" s="73">
        <f t="shared" si="27"/>
        <v>5000</v>
      </c>
    </row>
    <row r="111" spans="2:18" ht="32.25" customHeight="1">
      <c r="B111" s="29"/>
      <c r="C111" s="31"/>
      <c r="D111" s="31"/>
      <c r="E111" s="1401" t="s">
        <v>27</v>
      </c>
      <c r="F111" s="1401"/>
      <c r="G111" s="1401"/>
      <c r="H111" s="1401"/>
      <c r="I111" s="1401"/>
      <c r="J111" s="73">
        <f>SUM(J112:J112)</f>
        <v>0</v>
      </c>
      <c r="K111" s="73">
        <f t="shared" ref="K111:R111" si="28">SUM(K112:K112)</f>
        <v>0</v>
      </c>
      <c r="L111" s="73">
        <f t="shared" si="28"/>
        <v>0</v>
      </c>
      <c r="M111" s="73">
        <f t="shared" si="28"/>
        <v>5000</v>
      </c>
      <c r="N111" s="73">
        <f t="shared" si="28"/>
        <v>0</v>
      </c>
      <c r="O111" s="73">
        <f t="shared" si="28"/>
        <v>0</v>
      </c>
      <c r="P111" s="73">
        <f t="shared" si="28"/>
        <v>0</v>
      </c>
      <c r="Q111" s="73">
        <f t="shared" si="28"/>
        <v>0</v>
      </c>
      <c r="R111" s="73">
        <f t="shared" si="28"/>
        <v>5000</v>
      </c>
    </row>
    <row r="112" spans="2:18" ht="33.75" customHeight="1">
      <c r="B112" s="32"/>
      <c r="C112" s="33"/>
      <c r="D112" s="33"/>
      <c r="E112" s="34"/>
      <c r="F112" s="25">
        <v>73</v>
      </c>
      <c r="G112" s="192" t="s">
        <v>1470</v>
      </c>
      <c r="H112" s="80" t="s">
        <v>1356</v>
      </c>
      <c r="I112" s="117" t="s">
        <v>1471</v>
      </c>
      <c r="J112" s="161"/>
      <c r="K112" s="161"/>
      <c r="L112" s="161"/>
      <c r="M112" s="79">
        <v>5000</v>
      </c>
      <c r="N112" s="79"/>
      <c r="O112" s="79"/>
      <c r="P112" s="79"/>
      <c r="Q112" s="79"/>
      <c r="R112" s="79">
        <f>SUM(J112:Q112)</f>
        <v>5000</v>
      </c>
    </row>
    <row r="113" spans="2:18" ht="33.75" customHeight="1">
      <c r="B113" s="29"/>
      <c r="C113" s="31"/>
      <c r="D113" s="1401" t="s">
        <v>28</v>
      </c>
      <c r="E113" s="1401"/>
      <c r="F113" s="1401"/>
      <c r="G113" s="1401"/>
      <c r="H113" s="1401"/>
      <c r="I113" s="1401"/>
      <c r="J113" s="73">
        <f t="shared" ref="J113:R113" si="29">SUM(J114+J117)</f>
        <v>0</v>
      </c>
      <c r="K113" s="73">
        <f t="shared" si="29"/>
        <v>0</v>
      </c>
      <c r="L113" s="73">
        <f t="shared" si="29"/>
        <v>71600</v>
      </c>
      <c r="M113" s="73">
        <f t="shared" si="29"/>
        <v>69000</v>
      </c>
      <c r="N113" s="73">
        <f t="shared" si="29"/>
        <v>0</v>
      </c>
      <c r="O113" s="73">
        <f t="shared" si="29"/>
        <v>0</v>
      </c>
      <c r="P113" s="73">
        <f t="shared" si="29"/>
        <v>0</v>
      </c>
      <c r="Q113" s="73">
        <f t="shared" si="29"/>
        <v>0</v>
      </c>
      <c r="R113" s="73">
        <f t="shared" si="29"/>
        <v>140600</v>
      </c>
    </row>
    <row r="114" spans="2:18" ht="33.75" customHeight="1">
      <c r="B114" s="29"/>
      <c r="C114" s="31"/>
      <c r="D114" s="31"/>
      <c r="E114" s="1401" t="s">
        <v>29</v>
      </c>
      <c r="F114" s="1401"/>
      <c r="G114" s="1401"/>
      <c r="H114" s="1401"/>
      <c r="I114" s="1401"/>
      <c r="J114" s="73">
        <f>SUM(J115:J116)</f>
        <v>0</v>
      </c>
      <c r="K114" s="73">
        <f t="shared" ref="K114:R114" si="30">SUM(K115:K116)</f>
        <v>0</v>
      </c>
      <c r="L114" s="73">
        <f t="shared" si="30"/>
        <v>71600</v>
      </c>
      <c r="M114" s="73">
        <f t="shared" si="30"/>
        <v>69000</v>
      </c>
      <c r="N114" s="73">
        <f t="shared" si="30"/>
        <v>0</v>
      </c>
      <c r="O114" s="73">
        <f t="shared" si="30"/>
        <v>0</v>
      </c>
      <c r="P114" s="73">
        <f t="shared" si="30"/>
        <v>0</v>
      </c>
      <c r="Q114" s="73">
        <f t="shared" si="30"/>
        <v>0</v>
      </c>
      <c r="R114" s="73">
        <f t="shared" si="30"/>
        <v>140600</v>
      </c>
    </row>
    <row r="115" spans="2:18" ht="90">
      <c r="B115" s="227"/>
      <c r="C115" s="121"/>
      <c r="D115" s="122"/>
      <c r="E115" s="151"/>
      <c r="F115" s="25">
        <v>74</v>
      </c>
      <c r="G115" s="14" t="s">
        <v>1461</v>
      </c>
      <c r="H115" s="15" t="s">
        <v>1364</v>
      </c>
      <c r="I115" s="16" t="s">
        <v>1100</v>
      </c>
      <c r="J115" s="23"/>
      <c r="K115" s="23"/>
      <c r="L115" s="23">
        <v>20000</v>
      </c>
      <c r="M115" s="23">
        <v>20000</v>
      </c>
      <c r="N115" s="23"/>
      <c r="O115" s="23"/>
      <c r="P115" s="23"/>
      <c r="Q115" s="23"/>
      <c r="R115" s="79">
        <f>SUM(J115:Q115)</f>
        <v>40000</v>
      </c>
    </row>
    <row r="116" spans="2:18" ht="64.5" customHeight="1">
      <c r="B116" s="48"/>
      <c r="C116" s="49"/>
      <c r="D116" s="49"/>
      <c r="E116" s="50"/>
      <c r="F116" s="25">
        <v>75</v>
      </c>
      <c r="G116" s="14" t="s">
        <v>1473</v>
      </c>
      <c r="H116" s="80" t="s">
        <v>1448</v>
      </c>
      <c r="I116" s="117" t="s">
        <v>1474</v>
      </c>
      <c r="J116" s="79"/>
      <c r="K116" s="79"/>
      <c r="L116" s="79">
        <v>51600</v>
      </c>
      <c r="M116" s="79">
        <v>49000</v>
      </c>
      <c r="N116" s="79"/>
      <c r="O116" s="79"/>
      <c r="P116" s="79"/>
      <c r="Q116" s="79"/>
      <c r="R116" s="79">
        <f>SUM(J116:Q116)</f>
        <v>100600</v>
      </c>
    </row>
    <row r="117" spans="2:18" ht="33" hidden="1" customHeight="1">
      <c r="B117" s="29"/>
      <c r="C117" s="31"/>
      <c r="D117" s="31"/>
      <c r="E117" s="1418" t="s">
        <v>30</v>
      </c>
      <c r="F117" s="1418"/>
      <c r="G117" s="1418"/>
      <c r="H117" s="1418"/>
      <c r="I117" s="1418"/>
      <c r="J117" s="73">
        <f t="shared" ref="J117:R117" si="31">SUM(J118:J120)</f>
        <v>0</v>
      </c>
      <c r="K117" s="73">
        <f t="shared" si="31"/>
        <v>0</v>
      </c>
      <c r="L117" s="73">
        <f t="shared" si="31"/>
        <v>0</v>
      </c>
      <c r="M117" s="73">
        <f t="shared" si="31"/>
        <v>0</v>
      </c>
      <c r="N117" s="73">
        <f t="shared" si="31"/>
        <v>0</v>
      </c>
      <c r="O117" s="73">
        <f t="shared" si="31"/>
        <v>0</v>
      </c>
      <c r="P117" s="73">
        <f t="shared" si="31"/>
        <v>0</v>
      </c>
      <c r="Q117" s="73">
        <f t="shared" si="31"/>
        <v>0</v>
      </c>
      <c r="R117" s="73">
        <f t="shared" si="31"/>
        <v>0</v>
      </c>
    </row>
    <row r="118" spans="2:18" ht="23.25" hidden="1" customHeight="1">
      <c r="B118" s="32"/>
      <c r="C118" s="33"/>
      <c r="D118" s="33"/>
      <c r="E118" s="34"/>
      <c r="F118" s="25">
        <v>34</v>
      </c>
      <c r="G118" s="14"/>
      <c r="H118" s="80"/>
      <c r="I118" s="117"/>
      <c r="J118" s="23"/>
      <c r="K118" s="23"/>
      <c r="L118" s="23"/>
      <c r="M118" s="23"/>
      <c r="N118" s="23"/>
      <c r="O118" s="23"/>
      <c r="P118" s="23"/>
      <c r="Q118" s="23"/>
      <c r="R118" s="79">
        <f>SUM(J118:Q118)</f>
        <v>0</v>
      </c>
    </row>
    <row r="119" spans="2:18" ht="23.25" hidden="1" customHeight="1">
      <c r="B119" s="48"/>
      <c r="C119" s="49"/>
      <c r="D119" s="49"/>
      <c r="E119" s="50"/>
      <c r="F119" s="25">
        <v>35</v>
      </c>
      <c r="G119" s="14"/>
      <c r="H119" s="80"/>
      <c r="I119" s="117"/>
      <c r="J119" s="79"/>
      <c r="K119" s="79"/>
      <c r="L119" s="79"/>
      <c r="M119" s="79"/>
      <c r="N119" s="79"/>
      <c r="O119" s="79"/>
      <c r="P119" s="79"/>
      <c r="Q119" s="79"/>
      <c r="R119" s="79">
        <f t="shared" ref="R119:R120" si="32">SUM(J119:Q119)</f>
        <v>0</v>
      </c>
    </row>
    <row r="120" spans="2:18" ht="23.25" hidden="1" customHeight="1">
      <c r="B120" s="17"/>
      <c r="C120" s="18"/>
      <c r="D120" s="18"/>
      <c r="E120" s="66"/>
      <c r="F120" s="25">
        <v>36</v>
      </c>
      <c r="G120" s="14"/>
      <c r="H120" s="80"/>
      <c r="I120" s="117"/>
      <c r="J120" s="79"/>
      <c r="K120" s="79"/>
      <c r="L120" s="79"/>
      <c r="M120" s="79"/>
      <c r="N120" s="79"/>
      <c r="O120" s="79"/>
      <c r="P120" s="79"/>
      <c r="Q120" s="79"/>
      <c r="R120" s="79">
        <f t="shared" si="32"/>
        <v>0</v>
      </c>
    </row>
    <row r="121" spans="2:18" s="12" customFormat="1" ht="18.75" customHeight="1">
      <c r="B121" s="41" t="s">
        <v>82</v>
      </c>
      <c r="C121" s="42"/>
      <c r="D121" s="43"/>
      <c r="E121" s="43"/>
      <c r="F121" s="43"/>
      <c r="G121" s="43"/>
      <c r="H121" s="363"/>
      <c r="I121" s="363"/>
      <c r="J121" s="44">
        <f>SUM(J122)</f>
        <v>0</v>
      </c>
      <c r="K121" s="44">
        <f t="shared" ref="K121:R122" si="33">SUM(K122)</f>
        <v>0</v>
      </c>
      <c r="L121" s="44">
        <f t="shared" si="33"/>
        <v>0</v>
      </c>
      <c r="M121" s="44">
        <f t="shared" si="33"/>
        <v>8000</v>
      </c>
      <c r="N121" s="44">
        <f t="shared" si="33"/>
        <v>0</v>
      </c>
      <c r="O121" s="44">
        <f t="shared" si="33"/>
        <v>0</v>
      </c>
      <c r="P121" s="44">
        <f t="shared" si="33"/>
        <v>0</v>
      </c>
      <c r="Q121" s="44">
        <f t="shared" si="33"/>
        <v>0</v>
      </c>
      <c r="R121" s="44">
        <f t="shared" si="33"/>
        <v>8000</v>
      </c>
    </row>
    <row r="122" spans="2:18" s="12" customFormat="1" ht="33" customHeight="1">
      <c r="B122" s="1404" t="s">
        <v>83</v>
      </c>
      <c r="C122" s="1405"/>
      <c r="D122" s="1405"/>
      <c r="E122" s="1405"/>
      <c r="F122" s="1405"/>
      <c r="G122" s="1405"/>
      <c r="H122" s="1405"/>
      <c r="I122" s="1405"/>
      <c r="J122" s="35">
        <f>SUM(J123)</f>
        <v>0</v>
      </c>
      <c r="K122" s="35">
        <f t="shared" si="33"/>
        <v>0</v>
      </c>
      <c r="L122" s="35">
        <f t="shared" si="33"/>
        <v>0</v>
      </c>
      <c r="M122" s="35">
        <f t="shared" si="33"/>
        <v>8000</v>
      </c>
      <c r="N122" s="35">
        <f t="shared" si="33"/>
        <v>0</v>
      </c>
      <c r="O122" s="35">
        <f t="shared" si="33"/>
        <v>0</v>
      </c>
      <c r="P122" s="35">
        <f t="shared" si="33"/>
        <v>0</v>
      </c>
      <c r="Q122" s="35">
        <f t="shared" si="33"/>
        <v>0</v>
      </c>
      <c r="R122" s="35">
        <f t="shared" si="33"/>
        <v>8000</v>
      </c>
    </row>
    <row r="123" spans="2:18" ht="32.25" customHeight="1">
      <c r="B123" s="29"/>
      <c r="C123" s="1401" t="s">
        <v>31</v>
      </c>
      <c r="D123" s="1401"/>
      <c r="E123" s="1401"/>
      <c r="F123" s="1401"/>
      <c r="G123" s="1401"/>
      <c r="H123" s="1401"/>
      <c r="I123" s="1401"/>
      <c r="J123" s="73">
        <f t="shared" ref="J123:R123" si="34">SUM(J124+J131)</f>
        <v>0</v>
      </c>
      <c r="K123" s="73">
        <f t="shared" si="34"/>
        <v>0</v>
      </c>
      <c r="L123" s="73">
        <f t="shared" si="34"/>
        <v>0</v>
      </c>
      <c r="M123" s="73">
        <f t="shared" si="34"/>
        <v>8000</v>
      </c>
      <c r="N123" s="73">
        <f t="shared" si="34"/>
        <v>0</v>
      </c>
      <c r="O123" s="73">
        <f t="shared" si="34"/>
        <v>0</v>
      </c>
      <c r="P123" s="73">
        <f t="shared" si="34"/>
        <v>0</v>
      </c>
      <c r="Q123" s="73">
        <f t="shared" si="34"/>
        <v>0</v>
      </c>
      <c r="R123" s="73">
        <f t="shared" si="34"/>
        <v>8000</v>
      </c>
    </row>
    <row r="124" spans="2:18" ht="34.5" customHeight="1">
      <c r="B124" s="29"/>
      <c r="C124" s="31"/>
      <c r="D124" s="1401" t="s">
        <v>32</v>
      </c>
      <c r="E124" s="1401"/>
      <c r="F124" s="1401"/>
      <c r="G124" s="1401"/>
      <c r="H124" s="1401"/>
      <c r="I124" s="1401"/>
      <c r="J124" s="73">
        <f>SUM(J125)</f>
        <v>0</v>
      </c>
      <c r="K124" s="73">
        <f t="shared" ref="K124:R124" si="35">SUM(K125)</f>
        <v>0</v>
      </c>
      <c r="L124" s="73">
        <f t="shared" si="35"/>
        <v>0</v>
      </c>
      <c r="M124" s="73">
        <f t="shared" si="35"/>
        <v>8000</v>
      </c>
      <c r="N124" s="73">
        <f t="shared" si="35"/>
        <v>0</v>
      </c>
      <c r="O124" s="73">
        <f t="shared" si="35"/>
        <v>0</v>
      </c>
      <c r="P124" s="73">
        <f t="shared" si="35"/>
        <v>0</v>
      </c>
      <c r="Q124" s="73">
        <f t="shared" si="35"/>
        <v>0</v>
      </c>
      <c r="R124" s="73">
        <f t="shared" si="35"/>
        <v>8000</v>
      </c>
    </row>
    <row r="125" spans="2:18">
      <c r="B125" s="29"/>
      <c r="C125" s="31"/>
      <c r="D125" s="31"/>
      <c r="E125" s="30" t="s">
        <v>33</v>
      </c>
      <c r="F125" s="27"/>
      <c r="G125" s="27"/>
      <c r="H125" s="13"/>
      <c r="I125" s="47"/>
      <c r="J125" s="73">
        <f>SUM(J126:J130)</f>
        <v>0</v>
      </c>
      <c r="K125" s="73">
        <f t="shared" ref="K125:R125" si="36">SUM(K126:K130)</f>
        <v>0</v>
      </c>
      <c r="L125" s="73">
        <f t="shared" si="36"/>
        <v>0</v>
      </c>
      <c r="M125" s="73">
        <f t="shared" si="36"/>
        <v>8000</v>
      </c>
      <c r="N125" s="73">
        <f t="shared" si="36"/>
        <v>0</v>
      </c>
      <c r="O125" s="73">
        <f t="shared" si="36"/>
        <v>0</v>
      </c>
      <c r="P125" s="73">
        <f t="shared" si="36"/>
        <v>0</v>
      </c>
      <c r="Q125" s="73">
        <f t="shared" si="36"/>
        <v>0</v>
      </c>
      <c r="R125" s="73">
        <f t="shared" si="36"/>
        <v>8000</v>
      </c>
    </row>
    <row r="126" spans="2:18" ht="32.25" customHeight="1">
      <c r="B126" s="24"/>
      <c r="D126" s="21"/>
      <c r="E126" s="26"/>
      <c r="F126" s="25">
        <v>76</v>
      </c>
      <c r="G126" s="14" t="s">
        <v>1458</v>
      </c>
      <c r="H126" s="15" t="s">
        <v>1353</v>
      </c>
      <c r="I126" s="123" t="s">
        <v>818</v>
      </c>
      <c r="J126" s="23"/>
      <c r="K126" s="23"/>
      <c r="L126" s="23"/>
      <c r="M126" s="23">
        <v>8000</v>
      </c>
      <c r="N126" s="23"/>
      <c r="O126" s="23"/>
      <c r="P126" s="23"/>
      <c r="Q126" s="23"/>
      <c r="R126" s="79">
        <f>SUM(J126:Q126)</f>
        <v>8000</v>
      </c>
    </row>
    <row r="127" spans="2:18" ht="25.5" hidden="1" customHeight="1">
      <c r="B127" s="24"/>
      <c r="D127" s="21"/>
      <c r="E127" s="26"/>
      <c r="F127" s="25">
        <v>38</v>
      </c>
      <c r="G127" s="14"/>
      <c r="H127" s="15"/>
      <c r="I127" s="16"/>
      <c r="J127" s="23"/>
      <c r="K127" s="23"/>
      <c r="L127" s="23"/>
      <c r="M127" s="23"/>
      <c r="N127" s="23"/>
      <c r="O127" s="23"/>
      <c r="P127" s="23"/>
      <c r="Q127" s="23"/>
      <c r="R127" s="79">
        <f>SUM(J127:Q127)</f>
        <v>0</v>
      </c>
    </row>
    <row r="128" spans="2:18" ht="25.5" hidden="1" customHeight="1">
      <c r="B128" s="24"/>
      <c r="D128" s="21"/>
      <c r="E128" s="26"/>
      <c r="F128" s="25">
        <v>39</v>
      </c>
      <c r="G128" s="14"/>
      <c r="H128" s="15"/>
      <c r="I128" s="16"/>
      <c r="J128" s="79"/>
      <c r="K128" s="79"/>
      <c r="L128" s="79"/>
      <c r="M128" s="79"/>
      <c r="N128" s="79"/>
      <c r="O128" s="79"/>
      <c r="P128" s="79"/>
      <c r="Q128" s="79"/>
      <c r="R128" s="79">
        <f>SUM(J128:Q128)</f>
        <v>0</v>
      </c>
    </row>
    <row r="129" spans="2:18" ht="25.5" hidden="1" customHeight="1">
      <c r="B129" s="48"/>
      <c r="C129" s="49"/>
      <c r="D129" s="49"/>
      <c r="E129" s="50"/>
      <c r="F129" s="25">
        <v>40</v>
      </c>
      <c r="G129" s="14"/>
      <c r="H129" s="80"/>
      <c r="I129" s="117"/>
      <c r="J129" s="79"/>
      <c r="K129" s="79"/>
      <c r="L129" s="79"/>
      <c r="M129" s="79"/>
      <c r="N129" s="79"/>
      <c r="O129" s="79"/>
      <c r="P129" s="79"/>
      <c r="Q129" s="79"/>
      <c r="R129" s="79">
        <f t="shared" ref="R129" si="37">SUM(J129:Q129)</f>
        <v>0</v>
      </c>
    </row>
    <row r="130" spans="2:18" ht="25.5" hidden="1" customHeight="1">
      <c r="B130" s="48"/>
      <c r="C130" s="49"/>
      <c r="D130" s="49"/>
      <c r="E130" s="50"/>
      <c r="F130" s="25">
        <v>41</v>
      </c>
      <c r="G130" s="14"/>
      <c r="H130" s="80"/>
      <c r="I130" s="117"/>
      <c r="J130" s="79"/>
      <c r="K130" s="79"/>
      <c r="L130" s="79"/>
      <c r="M130" s="79"/>
      <c r="N130" s="79"/>
      <c r="O130" s="79"/>
      <c r="P130" s="79"/>
      <c r="Q130" s="79"/>
      <c r="R130" s="79">
        <f>SUM(J130:Q130)</f>
        <v>0</v>
      </c>
    </row>
    <row r="131" spans="2:18" ht="21" hidden="1" customHeight="1">
      <c r="B131" s="29"/>
      <c r="C131" s="31"/>
      <c r="D131" s="1419" t="s">
        <v>34</v>
      </c>
      <c r="E131" s="1419"/>
      <c r="F131" s="1419"/>
      <c r="G131" s="1419"/>
      <c r="H131" s="1419"/>
      <c r="I131" s="1419"/>
      <c r="J131" s="73">
        <f>SUM(J132)</f>
        <v>0</v>
      </c>
      <c r="K131" s="73">
        <f t="shared" ref="K131:Q131" si="38">SUM(K132)</f>
        <v>0</v>
      </c>
      <c r="L131" s="73">
        <f t="shared" si="38"/>
        <v>0</v>
      </c>
      <c r="M131" s="73">
        <f t="shared" si="38"/>
        <v>0</v>
      </c>
      <c r="N131" s="73">
        <f t="shared" si="38"/>
        <v>0</v>
      </c>
      <c r="O131" s="73">
        <f t="shared" si="38"/>
        <v>0</v>
      </c>
      <c r="P131" s="73">
        <f t="shared" si="38"/>
        <v>0</v>
      </c>
      <c r="Q131" s="73">
        <f t="shared" si="38"/>
        <v>0</v>
      </c>
      <c r="R131" s="73">
        <f>SUM(R132)</f>
        <v>0</v>
      </c>
    </row>
    <row r="132" spans="2:18" ht="21" hidden="1" customHeight="1">
      <c r="B132" s="29"/>
      <c r="C132" s="31"/>
      <c r="D132" s="31"/>
      <c r="E132" s="1418" t="s">
        <v>35</v>
      </c>
      <c r="F132" s="1418"/>
      <c r="G132" s="1418"/>
      <c r="H132" s="1418"/>
      <c r="I132" s="1418"/>
      <c r="J132" s="73">
        <f>SUM(J133:J138)</f>
        <v>0</v>
      </c>
      <c r="K132" s="73">
        <f t="shared" ref="K132:R132" si="39">SUM(K133:K138)</f>
        <v>0</v>
      </c>
      <c r="L132" s="73">
        <f t="shared" si="39"/>
        <v>0</v>
      </c>
      <c r="M132" s="73">
        <f t="shared" si="39"/>
        <v>0</v>
      </c>
      <c r="N132" s="73">
        <f t="shared" si="39"/>
        <v>0</v>
      </c>
      <c r="O132" s="73">
        <f t="shared" si="39"/>
        <v>0</v>
      </c>
      <c r="P132" s="73">
        <f t="shared" si="39"/>
        <v>0</v>
      </c>
      <c r="Q132" s="73">
        <f t="shared" si="39"/>
        <v>0</v>
      </c>
      <c r="R132" s="73">
        <f t="shared" si="39"/>
        <v>0</v>
      </c>
    </row>
    <row r="133" spans="2:18" ht="25.5" hidden="1" customHeight="1">
      <c r="B133" s="32"/>
      <c r="C133" s="33"/>
      <c r="D133" s="33"/>
      <c r="E133" s="34"/>
      <c r="F133" s="25">
        <v>42</v>
      </c>
      <c r="G133" s="14"/>
      <c r="H133" s="80"/>
      <c r="I133" s="117"/>
      <c r="J133" s="79"/>
      <c r="K133" s="79"/>
      <c r="L133" s="79"/>
      <c r="M133" s="79"/>
      <c r="N133" s="79"/>
      <c r="O133" s="79"/>
      <c r="P133" s="79"/>
      <c r="Q133" s="79"/>
      <c r="R133" s="79">
        <f>SUM(J133:Q133)</f>
        <v>0</v>
      </c>
    </row>
    <row r="134" spans="2:18" ht="25.5" hidden="1" customHeight="1">
      <c r="B134" s="48"/>
      <c r="C134" s="49"/>
      <c r="D134" s="49"/>
      <c r="E134" s="50"/>
      <c r="F134" s="25">
        <v>43</v>
      </c>
      <c r="G134" s="14"/>
      <c r="H134" s="80"/>
      <c r="I134" s="117"/>
      <c r="J134" s="79"/>
      <c r="K134" s="79"/>
      <c r="L134" s="79"/>
      <c r="M134" s="79"/>
      <c r="N134" s="79"/>
      <c r="O134" s="79"/>
      <c r="P134" s="79"/>
      <c r="Q134" s="79"/>
      <c r="R134" s="79">
        <f t="shared" ref="R134:R138" si="40">SUM(J134:Q134)</f>
        <v>0</v>
      </c>
    </row>
    <row r="135" spans="2:18" ht="25.5" hidden="1" customHeight="1">
      <c r="B135" s="48"/>
      <c r="C135" s="49"/>
      <c r="D135" s="49"/>
      <c r="E135" s="50"/>
      <c r="F135" s="25">
        <v>44</v>
      </c>
      <c r="G135" s="14"/>
      <c r="H135" s="80"/>
      <c r="I135" s="117"/>
      <c r="J135" s="79"/>
      <c r="K135" s="79"/>
      <c r="L135" s="79"/>
      <c r="M135" s="79"/>
      <c r="N135" s="79"/>
      <c r="O135" s="79"/>
      <c r="P135" s="79"/>
      <c r="Q135" s="79"/>
      <c r="R135" s="79">
        <f t="shared" si="40"/>
        <v>0</v>
      </c>
    </row>
    <row r="136" spans="2:18" ht="25.5" hidden="1" customHeight="1">
      <c r="B136" s="48"/>
      <c r="C136" s="49"/>
      <c r="D136" s="49"/>
      <c r="E136" s="50"/>
      <c r="F136" s="25">
        <v>45</v>
      </c>
      <c r="G136" s="14"/>
      <c r="H136" s="80"/>
      <c r="I136" s="117"/>
      <c r="J136" s="79"/>
      <c r="K136" s="79"/>
      <c r="L136" s="79"/>
      <c r="M136" s="79"/>
      <c r="N136" s="79"/>
      <c r="O136" s="79"/>
      <c r="P136" s="79"/>
      <c r="Q136" s="79"/>
      <c r="R136" s="79">
        <f t="shared" si="40"/>
        <v>0</v>
      </c>
    </row>
    <row r="137" spans="2:18" ht="25.5" hidden="1" customHeight="1">
      <c r="B137" s="48"/>
      <c r="C137" s="49"/>
      <c r="D137" s="49"/>
      <c r="E137" s="50"/>
      <c r="F137" s="25">
        <v>46</v>
      </c>
      <c r="G137" s="14"/>
      <c r="H137" s="80"/>
      <c r="I137" s="117"/>
      <c r="J137" s="79"/>
      <c r="K137" s="79"/>
      <c r="L137" s="79"/>
      <c r="M137" s="79"/>
      <c r="N137" s="79"/>
      <c r="O137" s="79"/>
      <c r="P137" s="79"/>
      <c r="Q137" s="79"/>
      <c r="R137" s="79">
        <f t="shared" si="40"/>
        <v>0</v>
      </c>
    </row>
    <row r="138" spans="2:18" ht="25.5" hidden="1" customHeight="1">
      <c r="B138" s="17"/>
      <c r="C138" s="18"/>
      <c r="D138" s="18"/>
      <c r="E138" s="66"/>
      <c r="F138" s="25">
        <v>47</v>
      </c>
      <c r="G138" s="14"/>
      <c r="H138" s="80"/>
      <c r="I138" s="117"/>
      <c r="J138" s="79"/>
      <c r="K138" s="79"/>
      <c r="L138" s="79"/>
      <c r="M138" s="79"/>
      <c r="N138" s="79"/>
      <c r="O138" s="79"/>
      <c r="P138" s="79"/>
      <c r="Q138" s="79"/>
      <c r="R138" s="79">
        <f t="shared" si="40"/>
        <v>0</v>
      </c>
    </row>
    <row r="139" spans="2:18" s="12" customFormat="1" ht="34.5" customHeight="1">
      <c r="B139" s="1402" t="s">
        <v>85</v>
      </c>
      <c r="C139" s="1403"/>
      <c r="D139" s="1403"/>
      <c r="E139" s="1403"/>
      <c r="F139" s="1403"/>
      <c r="G139" s="1403"/>
      <c r="H139" s="1403"/>
      <c r="I139" s="1403"/>
      <c r="J139" s="44">
        <f>SUM(J140)</f>
        <v>0</v>
      </c>
      <c r="K139" s="44">
        <f t="shared" ref="K139:R140" si="41">SUM(K140)</f>
        <v>0</v>
      </c>
      <c r="L139" s="44">
        <f t="shared" si="41"/>
        <v>0</v>
      </c>
      <c r="M139" s="44">
        <f t="shared" si="41"/>
        <v>35000</v>
      </c>
      <c r="N139" s="44">
        <f t="shared" si="41"/>
        <v>0</v>
      </c>
      <c r="O139" s="44">
        <f t="shared" si="41"/>
        <v>0</v>
      </c>
      <c r="P139" s="44">
        <f t="shared" si="41"/>
        <v>0</v>
      </c>
      <c r="Q139" s="44">
        <f t="shared" si="41"/>
        <v>0</v>
      </c>
      <c r="R139" s="44">
        <f t="shared" si="41"/>
        <v>35000</v>
      </c>
    </row>
    <row r="140" spans="2:18" s="12" customFormat="1" ht="49.5" customHeight="1">
      <c r="B140" s="1420" t="s">
        <v>86</v>
      </c>
      <c r="C140" s="1421"/>
      <c r="D140" s="1421"/>
      <c r="E140" s="1421"/>
      <c r="F140" s="1421"/>
      <c r="G140" s="1421"/>
      <c r="H140" s="1421"/>
      <c r="I140" s="1421"/>
      <c r="J140" s="35">
        <f>SUM(J141)</f>
        <v>0</v>
      </c>
      <c r="K140" s="35">
        <f t="shared" si="41"/>
        <v>0</v>
      </c>
      <c r="L140" s="35">
        <f t="shared" si="41"/>
        <v>0</v>
      </c>
      <c r="M140" s="35">
        <f t="shared" si="41"/>
        <v>35000</v>
      </c>
      <c r="N140" s="35">
        <f t="shared" si="41"/>
        <v>0</v>
      </c>
      <c r="O140" s="35">
        <f t="shared" si="41"/>
        <v>0</v>
      </c>
      <c r="P140" s="35">
        <f t="shared" si="41"/>
        <v>0</v>
      </c>
      <c r="Q140" s="35">
        <f t="shared" si="41"/>
        <v>0</v>
      </c>
      <c r="R140" s="35">
        <f t="shared" si="41"/>
        <v>35000</v>
      </c>
    </row>
    <row r="141" spans="2:18" ht="36.75" customHeight="1">
      <c r="B141" s="29"/>
      <c r="C141" s="1401" t="s">
        <v>36</v>
      </c>
      <c r="D141" s="1401"/>
      <c r="E141" s="1401"/>
      <c r="F141" s="1401"/>
      <c r="G141" s="1401"/>
      <c r="H141" s="1401"/>
      <c r="I141" s="1426"/>
      <c r="J141" s="73">
        <f t="shared" ref="J141:R141" si="42">SUM(J142+J147+J152)</f>
        <v>0</v>
      </c>
      <c r="K141" s="73">
        <f t="shared" si="42"/>
        <v>0</v>
      </c>
      <c r="L141" s="73">
        <f t="shared" si="42"/>
        <v>0</v>
      </c>
      <c r="M141" s="73">
        <f t="shared" si="42"/>
        <v>35000</v>
      </c>
      <c r="N141" s="73">
        <f t="shared" si="42"/>
        <v>0</v>
      </c>
      <c r="O141" s="73">
        <f t="shared" si="42"/>
        <v>0</v>
      </c>
      <c r="P141" s="73">
        <f t="shared" si="42"/>
        <v>0</v>
      </c>
      <c r="Q141" s="73">
        <f t="shared" si="42"/>
        <v>0</v>
      </c>
      <c r="R141" s="73">
        <f t="shared" si="42"/>
        <v>35000</v>
      </c>
    </row>
    <row r="142" spans="2:18" ht="47.25" hidden="1" customHeight="1">
      <c r="B142" s="29"/>
      <c r="C142" s="31"/>
      <c r="D142" s="1401" t="s">
        <v>37</v>
      </c>
      <c r="E142" s="1401"/>
      <c r="F142" s="1401"/>
      <c r="G142" s="1401"/>
      <c r="H142" s="1401"/>
      <c r="I142" s="1426"/>
      <c r="J142" s="73">
        <f>SUM(J143)</f>
        <v>0</v>
      </c>
      <c r="K142" s="73">
        <f t="shared" ref="K142:R142" si="43">SUM(K143)</f>
        <v>0</v>
      </c>
      <c r="L142" s="73">
        <f t="shared" si="43"/>
        <v>0</v>
      </c>
      <c r="M142" s="73">
        <f t="shared" si="43"/>
        <v>0</v>
      </c>
      <c r="N142" s="73">
        <f t="shared" si="43"/>
        <v>0</v>
      </c>
      <c r="O142" s="73">
        <f t="shared" si="43"/>
        <v>0</v>
      </c>
      <c r="P142" s="73">
        <f t="shared" si="43"/>
        <v>0</v>
      </c>
      <c r="Q142" s="73">
        <f t="shared" si="43"/>
        <v>0</v>
      </c>
      <c r="R142" s="73">
        <f t="shared" si="43"/>
        <v>0</v>
      </c>
    </row>
    <row r="143" spans="2:18" ht="32.25" hidden="1" customHeight="1">
      <c r="B143" s="29"/>
      <c r="C143" s="31"/>
      <c r="D143" s="31"/>
      <c r="E143" s="1401" t="s">
        <v>38</v>
      </c>
      <c r="F143" s="1401"/>
      <c r="G143" s="1401"/>
      <c r="H143" s="1401"/>
      <c r="I143" s="1426"/>
      <c r="J143" s="73">
        <f>SUM(J144:J146)</f>
        <v>0</v>
      </c>
      <c r="K143" s="73">
        <f t="shared" ref="K143:R143" si="44">SUM(K144:K146)</f>
        <v>0</v>
      </c>
      <c r="L143" s="73">
        <f t="shared" si="44"/>
        <v>0</v>
      </c>
      <c r="M143" s="73">
        <f t="shared" si="44"/>
        <v>0</v>
      </c>
      <c r="N143" s="73">
        <f t="shared" si="44"/>
        <v>0</v>
      </c>
      <c r="O143" s="73">
        <f t="shared" si="44"/>
        <v>0</v>
      </c>
      <c r="P143" s="73">
        <f t="shared" si="44"/>
        <v>0</v>
      </c>
      <c r="Q143" s="73">
        <f t="shared" si="44"/>
        <v>0</v>
      </c>
      <c r="R143" s="73">
        <f t="shared" si="44"/>
        <v>0</v>
      </c>
    </row>
    <row r="144" spans="2:18" ht="22.5" hidden="1" customHeight="1">
      <c r="B144" s="32"/>
      <c r="C144" s="33"/>
      <c r="D144" s="33"/>
      <c r="E144" s="34"/>
      <c r="F144" s="25">
        <v>48</v>
      </c>
      <c r="G144" s="14"/>
      <c r="H144" s="80"/>
      <c r="I144" s="80"/>
      <c r="J144" s="79"/>
      <c r="K144" s="79"/>
      <c r="L144" s="79"/>
      <c r="M144" s="79"/>
      <c r="N144" s="79"/>
      <c r="O144" s="79"/>
      <c r="P144" s="79"/>
      <c r="Q144" s="79"/>
      <c r="R144" s="79">
        <f t="shared" ref="R144" si="45">SUM(J144:Q144)</f>
        <v>0</v>
      </c>
    </row>
    <row r="145" spans="2:18" ht="22.5" hidden="1" customHeight="1">
      <c r="B145" s="24"/>
      <c r="D145" s="21"/>
      <c r="E145" s="26"/>
      <c r="F145" s="25">
        <v>49</v>
      </c>
      <c r="G145" s="14"/>
      <c r="H145" s="15"/>
      <c r="I145" s="15"/>
      <c r="J145" s="23"/>
      <c r="K145" s="23"/>
      <c r="L145" s="23"/>
      <c r="M145" s="23"/>
      <c r="N145" s="23"/>
      <c r="O145" s="23"/>
      <c r="P145" s="23"/>
      <c r="Q145" s="23"/>
      <c r="R145" s="79">
        <f>SUM(J145:Q145)</f>
        <v>0</v>
      </c>
    </row>
    <row r="146" spans="2:18" ht="22.5" hidden="1" customHeight="1">
      <c r="B146" s="58"/>
      <c r="C146" s="59"/>
      <c r="D146" s="53"/>
      <c r="E146" s="19"/>
      <c r="F146" s="25">
        <v>50</v>
      </c>
      <c r="G146" s="14"/>
      <c r="H146" s="15"/>
      <c r="I146" s="15"/>
      <c r="J146" s="23"/>
      <c r="K146" s="23"/>
      <c r="L146" s="23"/>
      <c r="M146" s="23"/>
      <c r="N146" s="23"/>
      <c r="O146" s="23"/>
      <c r="P146" s="23"/>
      <c r="Q146" s="23"/>
      <c r="R146" s="79">
        <f>SUM(J146:Q146)</f>
        <v>0</v>
      </c>
    </row>
    <row r="147" spans="2:18" ht="47.25" customHeight="1">
      <c r="B147" s="29"/>
      <c r="C147" s="31"/>
      <c r="D147" s="1401" t="s">
        <v>39</v>
      </c>
      <c r="E147" s="1401"/>
      <c r="F147" s="1401"/>
      <c r="G147" s="1401"/>
      <c r="H147" s="1401"/>
      <c r="I147" s="1401"/>
      <c r="J147" s="73">
        <f>SUM(J148)</f>
        <v>0</v>
      </c>
      <c r="K147" s="73">
        <f t="shared" ref="K147:R147" si="46">SUM(K148)</f>
        <v>0</v>
      </c>
      <c r="L147" s="73">
        <f t="shared" si="46"/>
        <v>0</v>
      </c>
      <c r="M147" s="73">
        <f t="shared" si="46"/>
        <v>35000</v>
      </c>
      <c r="N147" s="73">
        <f t="shared" si="46"/>
        <v>0</v>
      </c>
      <c r="O147" s="73">
        <f t="shared" si="46"/>
        <v>0</v>
      </c>
      <c r="P147" s="73">
        <f t="shared" si="46"/>
        <v>0</v>
      </c>
      <c r="Q147" s="73">
        <f t="shared" si="46"/>
        <v>0</v>
      </c>
      <c r="R147" s="73">
        <f t="shared" si="46"/>
        <v>35000</v>
      </c>
    </row>
    <row r="148" spans="2:18" ht="34.5" customHeight="1">
      <c r="B148" s="29"/>
      <c r="C148" s="31"/>
      <c r="D148" s="31"/>
      <c r="E148" s="1401" t="s">
        <v>40</v>
      </c>
      <c r="F148" s="1401"/>
      <c r="G148" s="1401"/>
      <c r="H148" s="1401"/>
      <c r="I148" s="1401"/>
      <c r="J148" s="73">
        <f>SUM(J149:J151)</f>
        <v>0</v>
      </c>
      <c r="K148" s="73">
        <f t="shared" ref="K148:R148" si="47">SUM(K149:K151)</f>
        <v>0</v>
      </c>
      <c r="L148" s="73">
        <f t="shared" si="47"/>
        <v>0</v>
      </c>
      <c r="M148" s="73">
        <f t="shared" si="47"/>
        <v>35000</v>
      </c>
      <c r="N148" s="73">
        <f t="shared" si="47"/>
        <v>0</v>
      </c>
      <c r="O148" s="73">
        <f t="shared" si="47"/>
        <v>0</v>
      </c>
      <c r="P148" s="73">
        <f t="shared" si="47"/>
        <v>0</v>
      </c>
      <c r="Q148" s="73">
        <f t="shared" si="47"/>
        <v>0</v>
      </c>
      <c r="R148" s="73">
        <f t="shared" si="47"/>
        <v>35000</v>
      </c>
    </row>
    <row r="149" spans="2:18" ht="72">
      <c r="B149" s="32"/>
      <c r="C149" s="33"/>
      <c r="D149" s="33"/>
      <c r="E149" s="34"/>
      <c r="F149" s="25">
        <v>77</v>
      </c>
      <c r="G149" s="14" t="s">
        <v>1476</v>
      </c>
      <c r="H149" s="80" t="s">
        <v>1364</v>
      </c>
      <c r="I149" s="117" t="s">
        <v>1477</v>
      </c>
      <c r="J149" s="79"/>
      <c r="K149" s="79"/>
      <c r="L149" s="79"/>
      <c r="M149" s="79">
        <v>10000</v>
      </c>
      <c r="N149" s="79"/>
      <c r="O149" s="79"/>
      <c r="P149" s="79"/>
      <c r="Q149" s="79"/>
      <c r="R149" s="79">
        <f>SUM(J149:Q149)</f>
        <v>10000</v>
      </c>
    </row>
    <row r="150" spans="2:18" ht="54">
      <c r="B150" s="48"/>
      <c r="C150" s="49"/>
      <c r="D150" s="49"/>
      <c r="E150" s="49"/>
      <c r="F150" s="25">
        <v>78</v>
      </c>
      <c r="G150" s="192" t="s">
        <v>1478</v>
      </c>
      <c r="H150" s="80" t="s">
        <v>1356</v>
      </c>
      <c r="I150" s="379" t="s">
        <v>1479</v>
      </c>
      <c r="J150" s="381"/>
      <c r="K150" s="381"/>
      <c r="L150" s="381"/>
      <c r="M150" s="131">
        <v>5000</v>
      </c>
      <c r="N150" s="79"/>
      <c r="O150" s="79"/>
      <c r="P150" s="79"/>
      <c r="Q150" s="79"/>
      <c r="R150" s="79">
        <f>SUM(J150:Q150)</f>
        <v>5000</v>
      </c>
    </row>
    <row r="151" spans="2:18" ht="54">
      <c r="B151" s="24"/>
      <c r="D151" s="21"/>
      <c r="E151" s="26"/>
      <c r="F151" s="25">
        <v>79</v>
      </c>
      <c r="G151" s="14" t="s">
        <v>1481</v>
      </c>
      <c r="H151" s="15" t="s">
        <v>1364</v>
      </c>
      <c r="I151" s="81" t="s">
        <v>1482</v>
      </c>
      <c r="J151" s="23"/>
      <c r="K151" s="23"/>
      <c r="L151" s="23"/>
      <c r="M151" s="23">
        <v>20000</v>
      </c>
      <c r="N151" s="23"/>
      <c r="O151" s="23"/>
      <c r="P151" s="23"/>
      <c r="Q151" s="23"/>
      <c r="R151" s="79">
        <f>SUM(J151:Q151)</f>
        <v>20000</v>
      </c>
    </row>
    <row r="152" spans="2:18" ht="31.5" hidden="1" customHeight="1">
      <c r="B152" s="29"/>
      <c r="C152" s="31"/>
      <c r="D152" s="1401" t="s">
        <v>41</v>
      </c>
      <c r="E152" s="1401"/>
      <c r="F152" s="1401"/>
      <c r="G152" s="1401"/>
      <c r="H152" s="1401"/>
      <c r="I152" s="1401"/>
      <c r="J152" s="73">
        <f>SUM(J153)</f>
        <v>0</v>
      </c>
      <c r="K152" s="73">
        <f t="shared" ref="K152:R152" si="48">SUM(K153)</f>
        <v>0</v>
      </c>
      <c r="L152" s="73">
        <f t="shared" si="48"/>
        <v>0</v>
      </c>
      <c r="M152" s="73">
        <f t="shared" si="48"/>
        <v>0</v>
      </c>
      <c r="N152" s="73">
        <f t="shared" si="48"/>
        <v>0</v>
      </c>
      <c r="O152" s="73">
        <f t="shared" si="48"/>
        <v>0</v>
      </c>
      <c r="P152" s="73">
        <f t="shared" si="48"/>
        <v>0</v>
      </c>
      <c r="Q152" s="73">
        <f t="shared" si="48"/>
        <v>0</v>
      </c>
      <c r="R152" s="73">
        <f t="shared" si="48"/>
        <v>0</v>
      </c>
    </row>
    <row r="153" spans="2:18" ht="34.5" hidden="1" customHeight="1">
      <c r="B153" s="29"/>
      <c r="C153" s="31"/>
      <c r="D153" s="31"/>
      <c r="E153" s="1401" t="s">
        <v>42</v>
      </c>
      <c r="F153" s="1401"/>
      <c r="G153" s="1401"/>
      <c r="H153" s="1401"/>
      <c r="I153" s="1401"/>
      <c r="J153" s="73">
        <f>SUM(J154:J156)</f>
        <v>0</v>
      </c>
      <c r="K153" s="73">
        <f t="shared" ref="K153:R153" si="49">SUM(K154:K156)</f>
        <v>0</v>
      </c>
      <c r="L153" s="73">
        <f t="shared" si="49"/>
        <v>0</v>
      </c>
      <c r="M153" s="73">
        <f t="shared" si="49"/>
        <v>0</v>
      </c>
      <c r="N153" s="73">
        <f t="shared" si="49"/>
        <v>0</v>
      </c>
      <c r="O153" s="73">
        <f t="shared" si="49"/>
        <v>0</v>
      </c>
      <c r="P153" s="73">
        <f t="shared" si="49"/>
        <v>0</v>
      </c>
      <c r="Q153" s="73">
        <f t="shared" si="49"/>
        <v>0</v>
      </c>
      <c r="R153" s="73">
        <f t="shared" si="49"/>
        <v>0</v>
      </c>
    </row>
    <row r="154" spans="2:18" ht="20.25" hidden="1" customHeight="1">
      <c r="B154" s="32"/>
      <c r="C154" s="33"/>
      <c r="D154" s="33"/>
      <c r="E154" s="34"/>
      <c r="F154" s="25">
        <v>54</v>
      </c>
      <c r="G154" s="14"/>
      <c r="H154" s="80"/>
      <c r="I154" s="117"/>
      <c r="J154" s="79"/>
      <c r="K154" s="79"/>
      <c r="L154" s="79"/>
      <c r="M154" s="79"/>
      <c r="N154" s="79"/>
      <c r="O154" s="79"/>
      <c r="P154" s="79"/>
      <c r="Q154" s="79"/>
      <c r="R154" s="79">
        <f t="shared" ref="R154:R155" si="50">SUM(J154:Q154)</f>
        <v>0</v>
      </c>
    </row>
    <row r="155" spans="2:18" ht="20.25" hidden="1" customHeight="1">
      <c r="B155" s="24"/>
      <c r="D155" s="21"/>
      <c r="E155" s="26"/>
      <c r="F155" s="25">
        <v>55</v>
      </c>
      <c r="G155" s="14"/>
      <c r="H155" s="15"/>
      <c r="I155" s="16"/>
      <c r="J155" s="23"/>
      <c r="K155" s="23"/>
      <c r="L155" s="23"/>
      <c r="M155" s="23"/>
      <c r="N155" s="23"/>
      <c r="O155" s="23"/>
      <c r="P155" s="23"/>
      <c r="Q155" s="23"/>
      <c r="R155" s="79">
        <f t="shared" si="50"/>
        <v>0</v>
      </c>
    </row>
    <row r="156" spans="2:18" ht="20.25" hidden="1" customHeight="1">
      <c r="B156" s="24"/>
      <c r="D156" s="21"/>
      <c r="E156" s="26"/>
      <c r="F156" s="25">
        <v>56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9">
        <f>SUM(J156:Q156)</f>
        <v>0</v>
      </c>
    </row>
    <row r="157" spans="2:18" s="12" customFormat="1" ht="33" customHeight="1">
      <c r="B157" s="1402" t="s">
        <v>87</v>
      </c>
      <c r="C157" s="1403"/>
      <c r="D157" s="1403"/>
      <c r="E157" s="1403"/>
      <c r="F157" s="1403"/>
      <c r="G157" s="1403"/>
      <c r="H157" s="1403"/>
      <c r="I157" s="1403"/>
      <c r="J157" s="44">
        <f>SUM(J158)</f>
        <v>0</v>
      </c>
      <c r="K157" s="44">
        <f t="shared" ref="K157:Q158" si="51">SUM(K158)</f>
        <v>0</v>
      </c>
      <c r="L157" s="44">
        <f t="shared" si="51"/>
        <v>0</v>
      </c>
      <c r="M157" s="44">
        <f t="shared" si="51"/>
        <v>10000</v>
      </c>
      <c r="N157" s="44">
        <f t="shared" si="51"/>
        <v>0</v>
      </c>
      <c r="O157" s="44">
        <f t="shared" si="51"/>
        <v>0</v>
      </c>
      <c r="P157" s="44">
        <f t="shared" si="51"/>
        <v>0</v>
      </c>
      <c r="Q157" s="44">
        <f t="shared" si="51"/>
        <v>0</v>
      </c>
      <c r="R157" s="44">
        <f>SUM(R158)</f>
        <v>10000</v>
      </c>
    </row>
    <row r="158" spans="2:18" s="12" customFormat="1" ht="32.25" customHeight="1">
      <c r="B158" s="1422" t="s">
        <v>88</v>
      </c>
      <c r="C158" s="1423"/>
      <c r="D158" s="1423"/>
      <c r="E158" s="1423"/>
      <c r="F158" s="1423"/>
      <c r="G158" s="1423"/>
      <c r="H158" s="1423"/>
      <c r="I158" s="1423"/>
      <c r="J158" s="35">
        <f>SUM(J159)</f>
        <v>0</v>
      </c>
      <c r="K158" s="35">
        <f>SUM(K159)</f>
        <v>0</v>
      </c>
      <c r="L158" s="35">
        <f t="shared" si="51"/>
        <v>0</v>
      </c>
      <c r="M158" s="35">
        <f t="shared" si="51"/>
        <v>10000</v>
      </c>
      <c r="N158" s="35">
        <f t="shared" si="51"/>
        <v>0</v>
      </c>
      <c r="O158" s="35">
        <f t="shared" si="51"/>
        <v>0</v>
      </c>
      <c r="P158" s="35">
        <f t="shared" si="51"/>
        <v>0</v>
      </c>
      <c r="Q158" s="35">
        <f t="shared" si="51"/>
        <v>0</v>
      </c>
      <c r="R158" s="35">
        <f>SUM(R159)</f>
        <v>10000</v>
      </c>
    </row>
    <row r="159" spans="2:18" ht="48.75" customHeight="1">
      <c r="B159" s="29"/>
      <c r="C159" s="1401" t="s">
        <v>43</v>
      </c>
      <c r="D159" s="1401"/>
      <c r="E159" s="1401"/>
      <c r="F159" s="1401"/>
      <c r="G159" s="1401"/>
      <c r="H159" s="1401"/>
      <c r="I159" s="1401"/>
      <c r="J159" s="73">
        <f t="shared" ref="J159:R159" si="52">SUM(J160+J169)</f>
        <v>0</v>
      </c>
      <c r="K159" s="73">
        <f t="shared" si="52"/>
        <v>0</v>
      </c>
      <c r="L159" s="73">
        <f t="shared" si="52"/>
        <v>0</v>
      </c>
      <c r="M159" s="73">
        <f t="shared" si="52"/>
        <v>10000</v>
      </c>
      <c r="N159" s="73">
        <f t="shared" si="52"/>
        <v>0</v>
      </c>
      <c r="O159" s="73">
        <f t="shared" si="52"/>
        <v>0</v>
      </c>
      <c r="P159" s="73">
        <f t="shared" si="52"/>
        <v>0</v>
      </c>
      <c r="Q159" s="73">
        <f t="shared" si="52"/>
        <v>0</v>
      </c>
      <c r="R159" s="73">
        <f t="shared" si="52"/>
        <v>10000</v>
      </c>
    </row>
    <row r="160" spans="2:18" ht="32.25" customHeight="1">
      <c r="B160" s="29"/>
      <c r="C160" s="31"/>
      <c r="D160" s="1401" t="s">
        <v>44</v>
      </c>
      <c r="E160" s="1401"/>
      <c r="F160" s="1401"/>
      <c r="G160" s="1401"/>
      <c r="H160" s="1401"/>
      <c r="I160" s="1401"/>
      <c r="J160" s="73">
        <f>SUM(J161+J165)</f>
        <v>0</v>
      </c>
      <c r="K160" s="73">
        <f t="shared" ref="K160:Q160" si="53">SUM(K161+K165)</f>
        <v>0</v>
      </c>
      <c r="L160" s="73">
        <f t="shared" si="53"/>
        <v>0</v>
      </c>
      <c r="M160" s="73">
        <f t="shared" si="53"/>
        <v>10000</v>
      </c>
      <c r="N160" s="73">
        <f t="shared" si="53"/>
        <v>0</v>
      </c>
      <c r="O160" s="73">
        <f t="shared" si="53"/>
        <v>0</v>
      </c>
      <c r="P160" s="73">
        <f t="shared" si="53"/>
        <v>0</v>
      </c>
      <c r="Q160" s="73">
        <f t="shared" si="53"/>
        <v>0</v>
      </c>
      <c r="R160" s="73">
        <f>SUM(R161+R165)</f>
        <v>10000</v>
      </c>
    </row>
    <row r="161" spans="2:18" ht="35.25" hidden="1" customHeight="1">
      <c r="B161" s="29"/>
      <c r="C161" s="31"/>
      <c r="D161" s="31"/>
      <c r="E161" s="1401" t="s">
        <v>45</v>
      </c>
      <c r="F161" s="1401"/>
      <c r="G161" s="1401"/>
      <c r="H161" s="1401"/>
      <c r="I161" s="1401"/>
      <c r="J161" s="73">
        <f>SUM(J162:J164)</f>
        <v>0</v>
      </c>
      <c r="K161" s="73">
        <f t="shared" ref="K161:Q161" si="54">SUM(K162:K164)</f>
        <v>0</v>
      </c>
      <c r="L161" s="73">
        <f t="shared" si="54"/>
        <v>0</v>
      </c>
      <c r="M161" s="73">
        <f t="shared" si="54"/>
        <v>0</v>
      </c>
      <c r="N161" s="73">
        <f t="shared" si="54"/>
        <v>0</v>
      </c>
      <c r="O161" s="73">
        <f t="shared" si="54"/>
        <v>0</v>
      </c>
      <c r="P161" s="73">
        <f t="shared" si="54"/>
        <v>0</v>
      </c>
      <c r="Q161" s="73">
        <f t="shared" si="54"/>
        <v>0</v>
      </c>
      <c r="R161" s="73">
        <f>SUM(R162:R164)</f>
        <v>0</v>
      </c>
    </row>
    <row r="162" spans="2:18" ht="19.5" hidden="1" customHeight="1">
      <c r="B162" s="32"/>
      <c r="C162" s="33"/>
      <c r="D162" s="33"/>
      <c r="E162" s="34"/>
      <c r="F162" s="25">
        <v>57</v>
      </c>
      <c r="G162" s="14"/>
      <c r="H162" s="80"/>
      <c r="I162" s="117"/>
      <c r="J162" s="79"/>
      <c r="K162" s="79"/>
      <c r="L162" s="79"/>
      <c r="M162" s="79"/>
      <c r="N162" s="79"/>
      <c r="O162" s="79"/>
      <c r="P162" s="79"/>
      <c r="Q162" s="79"/>
      <c r="R162" s="79">
        <f t="shared" ref="R162:R163" si="55">SUM(J162:Q162)</f>
        <v>0</v>
      </c>
    </row>
    <row r="163" spans="2:18" ht="19.5" hidden="1" customHeight="1">
      <c r="B163" s="24"/>
      <c r="D163" s="21"/>
      <c r="E163" s="26"/>
      <c r="F163" s="25">
        <v>58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9">
        <f t="shared" si="55"/>
        <v>0</v>
      </c>
    </row>
    <row r="164" spans="2:18" ht="19.5" hidden="1" customHeight="1">
      <c r="B164" s="58"/>
      <c r="C164" s="59"/>
      <c r="D164" s="53"/>
      <c r="E164" s="19"/>
      <c r="F164" s="25">
        <v>59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9">
        <f>SUM(J164:Q164)</f>
        <v>0</v>
      </c>
    </row>
    <row r="165" spans="2:18" ht="34.5" customHeight="1">
      <c r="B165" s="29"/>
      <c r="C165" s="31"/>
      <c r="D165" s="31"/>
      <c r="E165" s="1401" t="s">
        <v>46</v>
      </c>
      <c r="F165" s="1401"/>
      <c r="G165" s="1401"/>
      <c r="H165" s="1401"/>
      <c r="I165" s="1401"/>
      <c r="J165" s="73">
        <f>SUM(J166:J168)</f>
        <v>0</v>
      </c>
      <c r="K165" s="73">
        <f t="shared" ref="K165:R165" si="56">SUM(K166:K168)</f>
        <v>0</v>
      </c>
      <c r="L165" s="73">
        <f t="shared" si="56"/>
        <v>0</v>
      </c>
      <c r="M165" s="73">
        <f t="shared" si="56"/>
        <v>10000</v>
      </c>
      <c r="N165" s="73">
        <f t="shared" si="56"/>
        <v>0</v>
      </c>
      <c r="O165" s="73">
        <f t="shared" si="56"/>
        <v>0</v>
      </c>
      <c r="P165" s="73">
        <f t="shared" si="56"/>
        <v>0</v>
      </c>
      <c r="Q165" s="73">
        <f t="shared" si="56"/>
        <v>0</v>
      </c>
      <c r="R165" s="73">
        <f t="shared" si="56"/>
        <v>10000</v>
      </c>
    </row>
    <row r="166" spans="2:18" ht="72.75" customHeight="1">
      <c r="B166" s="109"/>
      <c r="C166" s="108"/>
      <c r="D166" s="52"/>
      <c r="E166" s="14"/>
      <c r="F166" s="25">
        <v>80</v>
      </c>
      <c r="G166" s="192" t="s">
        <v>1445</v>
      </c>
      <c r="H166" s="139" t="s">
        <v>1360</v>
      </c>
      <c r="I166" s="154" t="s">
        <v>1446</v>
      </c>
      <c r="J166" s="23"/>
      <c r="K166" s="23"/>
      <c r="L166" s="23"/>
      <c r="M166" s="23">
        <v>10000</v>
      </c>
      <c r="N166" s="23"/>
      <c r="O166" s="23"/>
      <c r="P166" s="23"/>
      <c r="Q166" s="23"/>
      <c r="R166" s="79">
        <f>SUM(J166:Q166)</f>
        <v>10000</v>
      </c>
    </row>
    <row r="167" spans="2:18" ht="19.5" hidden="1" customHeight="1">
      <c r="B167" s="24"/>
      <c r="D167" s="21"/>
      <c r="E167" s="26"/>
      <c r="F167" s="25">
        <v>61</v>
      </c>
      <c r="G167" s="14"/>
      <c r="H167" s="15"/>
      <c r="I167" s="15"/>
      <c r="J167" s="23"/>
      <c r="K167" s="23"/>
      <c r="L167" s="23"/>
      <c r="M167" s="23"/>
      <c r="N167" s="23"/>
      <c r="O167" s="23"/>
      <c r="P167" s="23"/>
      <c r="Q167" s="23"/>
      <c r="R167" s="79">
        <f t="shared" ref="R167" si="57">SUM(J167:Q167)</f>
        <v>0</v>
      </c>
    </row>
    <row r="168" spans="2:18" ht="19.5" hidden="1" customHeight="1">
      <c r="B168" s="58"/>
      <c r="C168" s="59"/>
      <c r="D168" s="53"/>
      <c r="E168" s="19"/>
      <c r="F168" s="25">
        <v>62</v>
      </c>
      <c r="G168" s="14"/>
      <c r="H168" s="15"/>
      <c r="I168" s="15"/>
      <c r="J168" s="23"/>
      <c r="K168" s="23"/>
      <c r="L168" s="23"/>
      <c r="M168" s="23"/>
      <c r="N168" s="23"/>
      <c r="O168" s="23"/>
      <c r="P168" s="23"/>
      <c r="Q168" s="23"/>
      <c r="R168" s="79">
        <f>SUM(J168:Q168)</f>
        <v>0</v>
      </c>
    </row>
    <row r="169" spans="2:18" ht="34.5" hidden="1" customHeight="1">
      <c r="B169" s="29"/>
      <c r="C169" s="31"/>
      <c r="D169" s="1418" t="s">
        <v>47</v>
      </c>
      <c r="E169" s="1418"/>
      <c r="F169" s="1418"/>
      <c r="G169" s="1418"/>
      <c r="H169" s="1418"/>
      <c r="I169" s="1427"/>
      <c r="J169" s="73">
        <f>SUM(J170)</f>
        <v>0</v>
      </c>
      <c r="K169" s="73">
        <f t="shared" ref="K169:R169" si="58">SUM(K170)</f>
        <v>0</v>
      </c>
      <c r="L169" s="73">
        <f t="shared" si="58"/>
        <v>0</v>
      </c>
      <c r="M169" s="73">
        <f t="shared" si="58"/>
        <v>0</v>
      </c>
      <c r="N169" s="73">
        <f t="shared" si="58"/>
        <v>0</v>
      </c>
      <c r="O169" s="73">
        <f t="shared" si="58"/>
        <v>0</v>
      </c>
      <c r="P169" s="73">
        <f t="shared" si="58"/>
        <v>0</v>
      </c>
      <c r="Q169" s="73">
        <f t="shared" si="58"/>
        <v>0</v>
      </c>
      <c r="R169" s="73">
        <f t="shared" si="58"/>
        <v>0</v>
      </c>
    </row>
    <row r="170" spans="2:18" ht="49.5" hidden="1" customHeight="1">
      <c r="B170" s="29"/>
      <c r="C170" s="31"/>
      <c r="D170" s="31"/>
      <c r="E170" s="1401" t="s">
        <v>48</v>
      </c>
      <c r="F170" s="1401"/>
      <c r="G170" s="1401"/>
      <c r="H170" s="1401"/>
      <c r="I170" s="1426"/>
      <c r="J170" s="73">
        <f>SUM(J171:J173)</f>
        <v>0</v>
      </c>
      <c r="K170" s="73">
        <f t="shared" ref="K170:P170" si="59">SUM(K171:K173)</f>
        <v>0</v>
      </c>
      <c r="L170" s="73">
        <f t="shared" si="59"/>
        <v>0</v>
      </c>
      <c r="M170" s="73">
        <f t="shared" si="59"/>
        <v>0</v>
      </c>
      <c r="N170" s="73">
        <f t="shared" si="59"/>
        <v>0</v>
      </c>
      <c r="O170" s="73">
        <f t="shared" si="59"/>
        <v>0</v>
      </c>
      <c r="P170" s="73">
        <f t="shared" si="59"/>
        <v>0</v>
      </c>
      <c r="Q170" s="73">
        <f>SUM(Q171:Q173)</f>
        <v>0</v>
      </c>
      <c r="R170" s="73">
        <f>SUM(R171:R173)</f>
        <v>0</v>
      </c>
    </row>
    <row r="171" spans="2:18" ht="21.75" hidden="1" customHeight="1">
      <c r="B171" s="32"/>
      <c r="C171" s="33"/>
      <c r="D171" s="33"/>
      <c r="E171" s="34"/>
      <c r="F171" s="25">
        <v>63</v>
      </c>
      <c r="G171" s="14"/>
      <c r="H171" s="80"/>
      <c r="I171" s="80"/>
      <c r="J171" s="79"/>
      <c r="K171" s="79"/>
      <c r="L171" s="79"/>
      <c r="M171" s="79"/>
      <c r="N171" s="79"/>
      <c r="O171" s="79"/>
      <c r="P171" s="79"/>
      <c r="Q171" s="79"/>
      <c r="R171" s="79">
        <f t="shared" ref="R171:R172" si="60">SUM(J171:Q171)</f>
        <v>0</v>
      </c>
    </row>
    <row r="172" spans="2:18" ht="21.75" hidden="1" customHeight="1">
      <c r="B172" s="24"/>
      <c r="D172" s="21"/>
      <c r="E172" s="26"/>
      <c r="F172" s="25">
        <v>64</v>
      </c>
      <c r="G172" s="14"/>
      <c r="H172" s="15"/>
      <c r="I172" s="15"/>
      <c r="J172" s="23"/>
      <c r="K172" s="23"/>
      <c r="L172" s="23"/>
      <c r="M172" s="23"/>
      <c r="N172" s="23"/>
      <c r="O172" s="23"/>
      <c r="P172" s="23"/>
      <c r="Q172" s="23"/>
      <c r="R172" s="79">
        <f t="shared" si="60"/>
        <v>0</v>
      </c>
    </row>
    <row r="173" spans="2:18" ht="21.75" hidden="1" customHeight="1">
      <c r="B173" s="58"/>
      <c r="C173" s="59"/>
      <c r="D173" s="53"/>
      <c r="E173" s="19"/>
      <c r="F173" s="25">
        <v>65</v>
      </c>
      <c r="G173" s="14"/>
      <c r="H173" s="15"/>
      <c r="I173" s="15"/>
      <c r="J173" s="23"/>
      <c r="K173" s="23"/>
      <c r="L173" s="23"/>
      <c r="M173" s="23"/>
      <c r="N173" s="23"/>
      <c r="O173" s="23"/>
      <c r="P173" s="23"/>
      <c r="Q173" s="23"/>
      <c r="R173" s="79">
        <f>SUM(J173:Q173)</f>
        <v>0</v>
      </c>
    </row>
    <row r="174" spans="2:18" s="12" customFormat="1" ht="34.5" customHeight="1">
      <c r="B174" s="1402" t="s">
        <v>90</v>
      </c>
      <c r="C174" s="1403"/>
      <c r="D174" s="1403"/>
      <c r="E174" s="1403"/>
      <c r="F174" s="1403"/>
      <c r="G174" s="1403"/>
      <c r="H174" s="1403"/>
      <c r="I174" s="1403"/>
      <c r="J174" s="44">
        <f>SUM(J175)</f>
        <v>0</v>
      </c>
      <c r="K174" s="44">
        <f t="shared" ref="K174:R175" si="61">SUM(K175)</f>
        <v>17600</v>
      </c>
      <c r="L174" s="44">
        <f t="shared" si="61"/>
        <v>89000</v>
      </c>
      <c r="M174" s="44">
        <f t="shared" si="61"/>
        <v>76400</v>
      </c>
      <c r="N174" s="44">
        <f t="shared" si="61"/>
        <v>0</v>
      </c>
      <c r="O174" s="44">
        <f t="shared" si="61"/>
        <v>0</v>
      </c>
      <c r="P174" s="44">
        <f t="shared" si="61"/>
        <v>0</v>
      </c>
      <c r="Q174" s="44">
        <f t="shared" si="61"/>
        <v>0</v>
      </c>
      <c r="R174" s="44">
        <f t="shared" si="61"/>
        <v>183000</v>
      </c>
    </row>
    <row r="175" spans="2:18" s="12" customFormat="1" ht="48" customHeight="1">
      <c r="B175" s="1404" t="s">
        <v>91</v>
      </c>
      <c r="C175" s="1405"/>
      <c r="D175" s="1405"/>
      <c r="E175" s="1405"/>
      <c r="F175" s="1405"/>
      <c r="G175" s="1405"/>
      <c r="H175" s="1405"/>
      <c r="I175" s="1405"/>
      <c r="J175" s="35">
        <f>SUM(J176)</f>
        <v>0</v>
      </c>
      <c r="K175" s="35">
        <f t="shared" si="61"/>
        <v>17600</v>
      </c>
      <c r="L175" s="35">
        <f t="shared" si="61"/>
        <v>89000</v>
      </c>
      <c r="M175" s="35">
        <f t="shared" si="61"/>
        <v>76400</v>
      </c>
      <c r="N175" s="35">
        <f t="shared" si="61"/>
        <v>0</v>
      </c>
      <c r="O175" s="35">
        <f t="shared" si="61"/>
        <v>0</v>
      </c>
      <c r="P175" s="35">
        <f t="shared" si="61"/>
        <v>0</v>
      </c>
      <c r="Q175" s="35">
        <f t="shared" si="61"/>
        <v>0</v>
      </c>
      <c r="R175" s="35">
        <f>SUM(R176)</f>
        <v>183000</v>
      </c>
    </row>
    <row r="176" spans="2:18" ht="49.5" customHeight="1">
      <c r="B176" s="29"/>
      <c r="C176" s="1401" t="s">
        <v>49</v>
      </c>
      <c r="D176" s="1401"/>
      <c r="E176" s="1401"/>
      <c r="F176" s="1401"/>
      <c r="G176" s="1401"/>
      <c r="H176" s="1401"/>
      <c r="I176" s="1401"/>
      <c r="J176" s="73">
        <f t="shared" ref="J176:R176" si="62">SUM(J177+J186)</f>
        <v>0</v>
      </c>
      <c r="K176" s="73">
        <f t="shared" si="62"/>
        <v>17600</v>
      </c>
      <c r="L176" s="73">
        <f t="shared" si="62"/>
        <v>89000</v>
      </c>
      <c r="M176" s="73">
        <f t="shared" si="62"/>
        <v>76400</v>
      </c>
      <c r="N176" s="73">
        <f t="shared" si="62"/>
        <v>0</v>
      </c>
      <c r="O176" s="73">
        <f t="shared" si="62"/>
        <v>0</v>
      </c>
      <c r="P176" s="73">
        <f t="shared" si="62"/>
        <v>0</v>
      </c>
      <c r="Q176" s="73">
        <f t="shared" si="62"/>
        <v>0</v>
      </c>
      <c r="R176" s="73">
        <f t="shared" si="62"/>
        <v>183000</v>
      </c>
    </row>
    <row r="177" spans="2:18" ht="36" customHeight="1">
      <c r="B177" s="29"/>
      <c r="C177" s="31"/>
      <c r="D177" s="1418" t="s">
        <v>50</v>
      </c>
      <c r="E177" s="1418"/>
      <c r="F177" s="1418"/>
      <c r="G177" s="1418"/>
      <c r="H177" s="1418"/>
      <c r="I177" s="1418"/>
      <c r="J177" s="73">
        <f>SUM(J178)</f>
        <v>0</v>
      </c>
      <c r="K177" s="73">
        <f t="shared" ref="K177:R177" si="63">SUM(K178)</f>
        <v>17600</v>
      </c>
      <c r="L177" s="73">
        <f t="shared" si="63"/>
        <v>89000</v>
      </c>
      <c r="M177" s="73">
        <f t="shared" si="63"/>
        <v>76400</v>
      </c>
      <c r="N177" s="73">
        <f t="shared" si="63"/>
        <v>0</v>
      </c>
      <c r="O177" s="73">
        <f t="shared" si="63"/>
        <v>0</v>
      </c>
      <c r="P177" s="73">
        <f t="shared" si="63"/>
        <v>0</v>
      </c>
      <c r="Q177" s="73">
        <f t="shared" si="63"/>
        <v>0</v>
      </c>
      <c r="R177" s="73">
        <f t="shared" si="63"/>
        <v>183000</v>
      </c>
    </row>
    <row r="178" spans="2:18" ht="32.25" customHeight="1">
      <c r="B178" s="29"/>
      <c r="C178" s="31"/>
      <c r="D178" s="31"/>
      <c r="E178" s="1418" t="s">
        <v>51</v>
      </c>
      <c r="F178" s="1418"/>
      <c r="G178" s="1418"/>
      <c r="H178" s="1418"/>
      <c r="I178" s="1418"/>
      <c r="J178" s="73">
        <f>SUM(J179:J185)</f>
        <v>0</v>
      </c>
      <c r="K178" s="73">
        <f t="shared" ref="K178:R178" si="64">SUM(K179:K185)</f>
        <v>17600</v>
      </c>
      <c r="L178" s="73">
        <f t="shared" si="64"/>
        <v>89000</v>
      </c>
      <c r="M178" s="73">
        <f t="shared" si="64"/>
        <v>76400</v>
      </c>
      <c r="N178" s="73">
        <f t="shared" si="64"/>
        <v>0</v>
      </c>
      <c r="O178" s="73">
        <f t="shared" si="64"/>
        <v>0</v>
      </c>
      <c r="P178" s="73">
        <f t="shared" si="64"/>
        <v>0</v>
      </c>
      <c r="Q178" s="73">
        <f t="shared" si="64"/>
        <v>0</v>
      </c>
      <c r="R178" s="73">
        <f t="shared" si="64"/>
        <v>183000</v>
      </c>
    </row>
    <row r="179" spans="2:18" ht="72">
      <c r="B179" s="227"/>
      <c r="C179" s="121"/>
      <c r="D179" s="122"/>
      <c r="E179" s="151"/>
      <c r="F179" s="51">
        <v>81</v>
      </c>
      <c r="G179" s="192" t="s">
        <v>1411</v>
      </c>
      <c r="H179" s="80" t="s">
        <v>1356</v>
      </c>
      <c r="I179" s="16" t="s">
        <v>1542</v>
      </c>
      <c r="J179" s="23"/>
      <c r="K179" s="23">
        <v>3600</v>
      </c>
      <c r="L179" s="23"/>
      <c r="M179" s="23">
        <v>6400</v>
      </c>
      <c r="N179" s="23"/>
      <c r="O179" s="23"/>
      <c r="P179" s="23"/>
      <c r="Q179" s="23"/>
      <c r="R179" s="79">
        <f t="shared" ref="R179:R185" si="65">SUM(J179:Q179)</f>
        <v>10000</v>
      </c>
    </row>
    <row r="180" spans="2:18" ht="72">
      <c r="B180" s="24"/>
      <c r="D180" s="21"/>
      <c r="E180" s="26"/>
      <c r="F180" s="51">
        <v>82</v>
      </c>
      <c r="G180" s="192" t="s">
        <v>1414</v>
      </c>
      <c r="H180" s="80" t="s">
        <v>1356</v>
      </c>
      <c r="I180" s="81" t="s">
        <v>1415</v>
      </c>
      <c r="J180" s="23"/>
      <c r="K180" s="23"/>
      <c r="L180" s="23"/>
      <c r="M180" s="23">
        <v>5000</v>
      </c>
      <c r="N180" s="23"/>
      <c r="O180" s="23"/>
      <c r="P180" s="23"/>
      <c r="Q180" s="23"/>
      <c r="R180" s="79">
        <f t="shared" si="65"/>
        <v>5000</v>
      </c>
    </row>
    <row r="181" spans="2:18" ht="72">
      <c r="B181" s="24"/>
      <c r="D181" s="21"/>
      <c r="E181" s="26"/>
      <c r="F181" s="51">
        <v>83</v>
      </c>
      <c r="G181" s="192" t="s">
        <v>1427</v>
      </c>
      <c r="H181" s="80" t="s">
        <v>1360</v>
      </c>
      <c r="I181" s="81" t="s">
        <v>1428</v>
      </c>
      <c r="J181" s="23"/>
      <c r="K181" s="23"/>
      <c r="L181" s="23">
        <v>15000</v>
      </c>
      <c r="M181" s="23">
        <v>3000</v>
      </c>
      <c r="N181" s="23"/>
      <c r="O181" s="23"/>
      <c r="P181" s="23"/>
      <c r="Q181" s="23"/>
      <c r="R181" s="79">
        <f t="shared" si="65"/>
        <v>18000</v>
      </c>
    </row>
    <row r="182" spans="2:18" ht="90">
      <c r="B182" s="24"/>
      <c r="D182" s="21"/>
      <c r="E182" s="26"/>
      <c r="F182" s="51">
        <v>84</v>
      </c>
      <c r="G182" s="14" t="s">
        <v>1429</v>
      </c>
      <c r="H182" s="80" t="s">
        <v>1360</v>
      </c>
      <c r="I182" s="123" t="s">
        <v>1543</v>
      </c>
      <c r="J182" s="23"/>
      <c r="K182" s="23"/>
      <c r="L182" s="23">
        <v>8000</v>
      </c>
      <c r="M182" s="23">
        <v>2000</v>
      </c>
      <c r="N182" s="23"/>
      <c r="O182" s="23"/>
      <c r="P182" s="23"/>
      <c r="Q182" s="23"/>
      <c r="R182" s="79">
        <f t="shared" si="65"/>
        <v>10000</v>
      </c>
    </row>
    <row r="183" spans="2:18" ht="90">
      <c r="B183" s="24"/>
      <c r="D183" s="21"/>
      <c r="E183" s="26"/>
      <c r="F183" s="51">
        <v>85</v>
      </c>
      <c r="G183" s="14" t="s">
        <v>1430</v>
      </c>
      <c r="H183" s="80" t="s">
        <v>1360</v>
      </c>
      <c r="I183" s="81" t="s">
        <v>1544</v>
      </c>
      <c r="J183" s="23"/>
      <c r="K183" s="23">
        <v>14000</v>
      </c>
      <c r="L183" s="23">
        <v>6000</v>
      </c>
      <c r="M183" s="23">
        <v>10000</v>
      </c>
      <c r="N183" s="23"/>
      <c r="O183" s="23"/>
      <c r="P183" s="23"/>
      <c r="Q183" s="23"/>
      <c r="R183" s="79">
        <f t="shared" si="65"/>
        <v>30000</v>
      </c>
    </row>
    <row r="184" spans="2:18" ht="126">
      <c r="B184" s="48"/>
      <c r="C184" s="49"/>
      <c r="D184" s="49"/>
      <c r="E184" s="50"/>
      <c r="F184" s="51">
        <v>86</v>
      </c>
      <c r="G184" s="14" t="s">
        <v>1483</v>
      </c>
      <c r="H184" s="80" t="s">
        <v>1353</v>
      </c>
      <c r="I184" s="123" t="s">
        <v>638</v>
      </c>
      <c r="J184" s="79"/>
      <c r="K184" s="79"/>
      <c r="L184" s="79"/>
      <c r="M184" s="79">
        <v>10000</v>
      </c>
      <c r="N184" s="79"/>
      <c r="O184" s="79"/>
      <c r="P184" s="79"/>
      <c r="Q184" s="79"/>
      <c r="R184" s="79">
        <f t="shared" si="65"/>
        <v>10000</v>
      </c>
    </row>
    <row r="185" spans="2:18" ht="54">
      <c r="B185" s="58"/>
      <c r="C185" s="59"/>
      <c r="D185" s="53"/>
      <c r="E185" s="19"/>
      <c r="F185" s="51">
        <v>87</v>
      </c>
      <c r="G185" s="14" t="s">
        <v>1484</v>
      </c>
      <c r="H185" s="15" t="s">
        <v>1364</v>
      </c>
      <c r="I185" s="16" t="s">
        <v>1485</v>
      </c>
      <c r="J185" s="23"/>
      <c r="K185" s="23"/>
      <c r="L185" s="23">
        <v>60000</v>
      </c>
      <c r="M185" s="23">
        <v>40000</v>
      </c>
      <c r="N185" s="23"/>
      <c r="O185" s="23"/>
      <c r="P185" s="23"/>
      <c r="Q185" s="23"/>
      <c r="R185" s="79">
        <f t="shared" si="65"/>
        <v>100000</v>
      </c>
    </row>
    <row r="186" spans="2:18" ht="46.5" hidden="1" customHeight="1">
      <c r="B186" s="29"/>
      <c r="C186" s="31"/>
      <c r="D186" s="1418" t="s">
        <v>52</v>
      </c>
      <c r="E186" s="1418"/>
      <c r="F186" s="1418"/>
      <c r="G186" s="1418"/>
      <c r="H186" s="1418"/>
      <c r="I186" s="1418"/>
      <c r="J186" s="73">
        <f t="shared" ref="J186:R186" si="66">SUM(J187+J193+J199)</f>
        <v>0</v>
      </c>
      <c r="K186" s="73">
        <f t="shared" si="66"/>
        <v>0</v>
      </c>
      <c r="L186" s="73">
        <f t="shared" si="66"/>
        <v>0</v>
      </c>
      <c r="M186" s="73">
        <f t="shared" si="66"/>
        <v>0</v>
      </c>
      <c r="N186" s="73">
        <f t="shared" si="66"/>
        <v>0</v>
      </c>
      <c r="O186" s="73">
        <f t="shared" si="66"/>
        <v>0</v>
      </c>
      <c r="P186" s="73">
        <f t="shared" si="66"/>
        <v>0</v>
      </c>
      <c r="Q186" s="73">
        <f t="shared" si="66"/>
        <v>0</v>
      </c>
      <c r="R186" s="73">
        <f t="shared" si="66"/>
        <v>0</v>
      </c>
    </row>
    <row r="187" spans="2:18" hidden="1">
      <c r="B187" s="29"/>
      <c r="C187" s="31"/>
      <c r="D187" s="31"/>
      <c r="E187" s="30" t="s">
        <v>53</v>
      </c>
      <c r="F187" s="27"/>
      <c r="G187" s="27"/>
      <c r="H187" s="13"/>
      <c r="I187" s="47"/>
      <c r="J187" s="73">
        <f>SUM(J188:J192)</f>
        <v>0</v>
      </c>
      <c r="K187" s="73">
        <f>SUM(K188:K192)</f>
        <v>0</v>
      </c>
      <c r="L187" s="73">
        <f t="shared" ref="L187:Q187" si="67">SUM(L188:L192)</f>
        <v>0</v>
      </c>
      <c r="M187" s="73">
        <f t="shared" si="67"/>
        <v>0</v>
      </c>
      <c r="N187" s="73">
        <f t="shared" si="67"/>
        <v>0</v>
      </c>
      <c r="O187" s="73">
        <f t="shared" si="67"/>
        <v>0</v>
      </c>
      <c r="P187" s="73">
        <f t="shared" si="67"/>
        <v>0</v>
      </c>
      <c r="Q187" s="73">
        <f t="shared" si="67"/>
        <v>0</v>
      </c>
      <c r="R187" s="73">
        <f>SUM(R188:R192)</f>
        <v>0</v>
      </c>
    </row>
    <row r="188" spans="2:18" ht="19.5" hidden="1" customHeight="1">
      <c r="B188" s="32"/>
      <c r="C188" s="33"/>
      <c r="D188" s="33"/>
      <c r="E188" s="34"/>
      <c r="F188" s="25">
        <v>69</v>
      </c>
      <c r="G188" s="14"/>
      <c r="H188" s="80"/>
      <c r="I188" s="117"/>
      <c r="J188" s="79"/>
      <c r="K188" s="79"/>
      <c r="L188" s="79"/>
      <c r="M188" s="79"/>
      <c r="N188" s="79"/>
      <c r="O188" s="79"/>
      <c r="P188" s="79"/>
      <c r="Q188" s="79"/>
      <c r="R188" s="79">
        <f t="shared" ref="R188:R191" si="68">SUM(J188:Q188)</f>
        <v>0</v>
      </c>
    </row>
    <row r="189" spans="2:18" ht="19.5" hidden="1" customHeight="1">
      <c r="B189" s="24"/>
      <c r="D189" s="21"/>
      <c r="E189" s="26"/>
      <c r="F189" s="25">
        <v>70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9">
        <f t="shared" si="68"/>
        <v>0</v>
      </c>
    </row>
    <row r="190" spans="2:18" ht="19.5" hidden="1" customHeight="1">
      <c r="B190" s="24"/>
      <c r="D190" s="21"/>
      <c r="E190" s="26"/>
      <c r="F190" s="25">
        <v>71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9">
        <f t="shared" si="68"/>
        <v>0</v>
      </c>
    </row>
    <row r="191" spans="2:18" ht="22.5" hidden="1" customHeight="1">
      <c r="B191" s="48"/>
      <c r="C191" s="49"/>
      <c r="D191" s="49"/>
      <c r="E191" s="50"/>
      <c r="F191" s="25">
        <v>72</v>
      </c>
      <c r="G191" s="14"/>
      <c r="H191" s="80"/>
      <c r="I191" s="117"/>
      <c r="J191" s="79"/>
      <c r="K191" s="79"/>
      <c r="L191" s="79"/>
      <c r="M191" s="79"/>
      <c r="N191" s="79"/>
      <c r="O191" s="79"/>
      <c r="P191" s="79"/>
      <c r="Q191" s="79"/>
      <c r="R191" s="79">
        <f t="shared" si="68"/>
        <v>0</v>
      </c>
    </row>
    <row r="192" spans="2:18" ht="22.5" hidden="1" customHeight="1">
      <c r="B192" s="24"/>
      <c r="D192" s="21"/>
      <c r="E192" s="26"/>
      <c r="F192" s="25">
        <v>73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9">
        <f>SUM(J192:Q192)</f>
        <v>0</v>
      </c>
    </row>
    <row r="193" spans="2:18" hidden="1">
      <c r="B193" s="29"/>
      <c r="C193" s="31"/>
      <c r="D193" s="31"/>
      <c r="E193" s="30" t="s">
        <v>54</v>
      </c>
      <c r="F193" s="27"/>
      <c r="G193" s="27"/>
      <c r="H193" s="13"/>
      <c r="I193" s="47"/>
      <c r="J193" s="73">
        <f>SUM(J194:J198)</f>
        <v>0</v>
      </c>
      <c r="K193" s="73">
        <f t="shared" ref="K193:R193" si="69">SUM(K194:K198)</f>
        <v>0</v>
      </c>
      <c r="L193" s="73">
        <f t="shared" si="69"/>
        <v>0</v>
      </c>
      <c r="M193" s="73">
        <f t="shared" si="69"/>
        <v>0</v>
      </c>
      <c r="N193" s="73">
        <f t="shared" si="69"/>
        <v>0</v>
      </c>
      <c r="O193" s="73">
        <f t="shared" si="69"/>
        <v>0</v>
      </c>
      <c r="P193" s="73">
        <f t="shared" si="69"/>
        <v>0</v>
      </c>
      <c r="Q193" s="73">
        <f t="shared" si="69"/>
        <v>0</v>
      </c>
      <c r="R193" s="73">
        <f t="shared" si="69"/>
        <v>0</v>
      </c>
    </row>
    <row r="194" spans="2:18" ht="22.5" hidden="1" customHeight="1">
      <c r="B194" s="32"/>
      <c r="C194" s="33"/>
      <c r="D194" s="33"/>
      <c r="E194" s="34"/>
      <c r="F194" s="25">
        <v>74</v>
      </c>
      <c r="G194" s="14"/>
      <c r="H194" s="80"/>
      <c r="I194" s="117"/>
      <c r="J194" s="79"/>
      <c r="K194" s="79"/>
      <c r="L194" s="79"/>
      <c r="M194" s="79"/>
      <c r="N194" s="79"/>
      <c r="O194" s="79"/>
      <c r="P194" s="79"/>
      <c r="Q194" s="79"/>
      <c r="R194" s="79">
        <f t="shared" ref="R194:R197" si="70">SUM(J194:Q194)</f>
        <v>0</v>
      </c>
    </row>
    <row r="195" spans="2:18" ht="22.5" hidden="1" customHeight="1">
      <c r="B195" s="24"/>
      <c r="D195" s="21"/>
      <c r="E195" s="26"/>
      <c r="F195" s="25">
        <v>75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9">
        <f t="shared" si="70"/>
        <v>0</v>
      </c>
    </row>
    <row r="196" spans="2:18" ht="22.5" hidden="1" customHeight="1">
      <c r="B196" s="24"/>
      <c r="D196" s="21"/>
      <c r="E196" s="26"/>
      <c r="F196" s="25">
        <v>76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9">
        <f t="shared" si="70"/>
        <v>0</v>
      </c>
    </row>
    <row r="197" spans="2:18" ht="22.5" hidden="1" customHeight="1">
      <c r="B197" s="48"/>
      <c r="C197" s="49"/>
      <c r="D197" s="49"/>
      <c r="E197" s="50"/>
      <c r="F197" s="25">
        <v>77</v>
      </c>
      <c r="G197" s="14"/>
      <c r="H197" s="80"/>
      <c r="I197" s="117"/>
      <c r="J197" s="79"/>
      <c r="K197" s="79"/>
      <c r="L197" s="79"/>
      <c r="M197" s="79"/>
      <c r="N197" s="79"/>
      <c r="O197" s="79"/>
      <c r="P197" s="79"/>
      <c r="Q197" s="79"/>
      <c r="R197" s="79">
        <f t="shared" si="70"/>
        <v>0</v>
      </c>
    </row>
    <row r="198" spans="2:18" ht="22.5" hidden="1" customHeight="1">
      <c r="B198" s="24"/>
      <c r="D198" s="21"/>
      <c r="E198" s="26"/>
      <c r="F198" s="25">
        <v>78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9">
        <f>SUM(J198:Q198)</f>
        <v>0</v>
      </c>
    </row>
    <row r="199" spans="2:18" ht="30.75" hidden="1" customHeight="1">
      <c r="B199" s="29"/>
      <c r="C199" s="31"/>
      <c r="D199" s="31"/>
      <c r="E199" s="1401" t="s">
        <v>89</v>
      </c>
      <c r="F199" s="1401"/>
      <c r="G199" s="1401"/>
      <c r="H199" s="1401"/>
      <c r="I199" s="1401"/>
      <c r="J199" s="73">
        <f t="shared" ref="J199:R199" si="71">SUM(J200:J204)</f>
        <v>0</v>
      </c>
      <c r="K199" s="73">
        <f t="shared" si="71"/>
        <v>0</v>
      </c>
      <c r="L199" s="73">
        <f t="shared" si="71"/>
        <v>0</v>
      </c>
      <c r="M199" s="73">
        <f t="shared" si="71"/>
        <v>0</v>
      </c>
      <c r="N199" s="73">
        <f t="shared" si="71"/>
        <v>0</v>
      </c>
      <c r="O199" s="73">
        <f t="shared" si="71"/>
        <v>0</v>
      </c>
      <c r="P199" s="73">
        <f t="shared" si="71"/>
        <v>0</v>
      </c>
      <c r="Q199" s="73">
        <f t="shared" si="71"/>
        <v>0</v>
      </c>
      <c r="R199" s="73">
        <f t="shared" si="71"/>
        <v>0</v>
      </c>
    </row>
    <row r="200" spans="2:18" ht="22.5" hidden="1" customHeight="1">
      <c r="B200" s="32"/>
      <c r="C200" s="33"/>
      <c r="D200" s="33"/>
      <c r="E200" s="34"/>
      <c r="F200" s="25">
        <v>79</v>
      </c>
      <c r="G200" s="14"/>
      <c r="H200" s="80"/>
      <c r="I200" s="117"/>
      <c r="J200" s="79"/>
      <c r="K200" s="79"/>
      <c r="L200" s="79"/>
      <c r="M200" s="79"/>
      <c r="N200" s="79"/>
      <c r="O200" s="79"/>
      <c r="P200" s="79"/>
      <c r="Q200" s="79"/>
      <c r="R200" s="79">
        <f t="shared" ref="R200:R203" si="72">SUM(J200:Q200)</f>
        <v>0</v>
      </c>
    </row>
    <row r="201" spans="2:18" ht="22.5" hidden="1" customHeight="1">
      <c r="B201" s="24"/>
      <c r="D201" s="21"/>
      <c r="E201" s="26"/>
      <c r="F201" s="25">
        <v>80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9">
        <f t="shared" si="72"/>
        <v>0</v>
      </c>
    </row>
    <row r="202" spans="2:18" ht="22.5" hidden="1" customHeight="1">
      <c r="B202" s="24"/>
      <c r="D202" s="21"/>
      <c r="E202" s="26"/>
      <c r="F202" s="25">
        <v>81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9">
        <f t="shared" si="72"/>
        <v>0</v>
      </c>
    </row>
    <row r="203" spans="2:18" ht="22.5" hidden="1" customHeight="1">
      <c r="B203" s="48"/>
      <c r="C203" s="49"/>
      <c r="D203" s="49"/>
      <c r="E203" s="50"/>
      <c r="F203" s="25">
        <v>82</v>
      </c>
      <c r="G203" s="14"/>
      <c r="H203" s="80"/>
      <c r="I203" s="117"/>
      <c r="J203" s="79"/>
      <c r="K203" s="79"/>
      <c r="L203" s="79"/>
      <c r="M203" s="79"/>
      <c r="N203" s="79"/>
      <c r="O203" s="79"/>
      <c r="P203" s="79"/>
      <c r="Q203" s="79"/>
      <c r="R203" s="79">
        <f t="shared" si="72"/>
        <v>0</v>
      </c>
    </row>
    <row r="204" spans="2:18" ht="22.5" hidden="1" customHeight="1">
      <c r="B204" s="58"/>
      <c r="C204" s="59"/>
      <c r="D204" s="53"/>
      <c r="E204" s="19"/>
      <c r="F204" s="25">
        <v>83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9">
        <f>SUM(J204:Q204)</f>
        <v>0</v>
      </c>
    </row>
    <row r="205" spans="2:18" s="12" customFormat="1" ht="33.75" customHeight="1">
      <c r="B205" s="1402" t="s">
        <v>92</v>
      </c>
      <c r="C205" s="1403"/>
      <c r="D205" s="1403"/>
      <c r="E205" s="1403"/>
      <c r="F205" s="1403"/>
      <c r="G205" s="1403"/>
      <c r="H205" s="1403"/>
      <c r="I205" s="1403"/>
      <c r="J205" s="44">
        <f>SUM(J206)</f>
        <v>0</v>
      </c>
      <c r="K205" s="44">
        <f t="shared" ref="K205:R206" si="73">SUM(K206)</f>
        <v>0</v>
      </c>
      <c r="L205" s="44">
        <f t="shared" si="73"/>
        <v>10000</v>
      </c>
      <c r="M205" s="44">
        <f t="shared" si="73"/>
        <v>40000</v>
      </c>
      <c r="N205" s="44">
        <f t="shared" si="73"/>
        <v>0</v>
      </c>
      <c r="O205" s="44">
        <f t="shared" si="73"/>
        <v>0</v>
      </c>
      <c r="P205" s="44">
        <f t="shared" si="73"/>
        <v>0</v>
      </c>
      <c r="Q205" s="44">
        <f t="shared" si="73"/>
        <v>0</v>
      </c>
      <c r="R205" s="44">
        <f t="shared" si="73"/>
        <v>50000</v>
      </c>
    </row>
    <row r="206" spans="2:18" s="12" customFormat="1" ht="48.75" customHeight="1">
      <c r="B206" s="1404" t="s">
        <v>93</v>
      </c>
      <c r="C206" s="1405"/>
      <c r="D206" s="1405"/>
      <c r="E206" s="1405"/>
      <c r="F206" s="1405"/>
      <c r="G206" s="1405"/>
      <c r="H206" s="1405"/>
      <c r="I206" s="1405"/>
      <c r="J206" s="35">
        <f>SUM(J207)</f>
        <v>0</v>
      </c>
      <c r="K206" s="35">
        <f t="shared" si="73"/>
        <v>0</v>
      </c>
      <c r="L206" s="35">
        <f t="shared" si="73"/>
        <v>10000</v>
      </c>
      <c r="M206" s="35">
        <f t="shared" si="73"/>
        <v>40000</v>
      </c>
      <c r="N206" s="35">
        <f t="shared" si="73"/>
        <v>0</v>
      </c>
      <c r="O206" s="35">
        <f t="shared" si="73"/>
        <v>0</v>
      </c>
      <c r="P206" s="35">
        <f t="shared" si="73"/>
        <v>0</v>
      </c>
      <c r="Q206" s="35">
        <f t="shared" si="73"/>
        <v>0</v>
      </c>
      <c r="R206" s="35">
        <f>SUM(R207)</f>
        <v>50000</v>
      </c>
    </row>
    <row r="207" spans="2:18" ht="32.25" customHeight="1">
      <c r="B207" s="29"/>
      <c r="C207" s="1401" t="s">
        <v>55</v>
      </c>
      <c r="D207" s="1401"/>
      <c r="E207" s="1401"/>
      <c r="F207" s="1401"/>
      <c r="G207" s="1401"/>
      <c r="H207" s="1401"/>
      <c r="I207" s="1401"/>
      <c r="J207" s="73">
        <f t="shared" ref="J207:R207" si="74">SUM(J208+J226)</f>
        <v>0</v>
      </c>
      <c r="K207" s="73">
        <f t="shared" si="74"/>
        <v>0</v>
      </c>
      <c r="L207" s="73">
        <f t="shared" si="74"/>
        <v>10000</v>
      </c>
      <c r="M207" s="73">
        <f t="shared" si="74"/>
        <v>40000</v>
      </c>
      <c r="N207" s="73">
        <f t="shared" si="74"/>
        <v>0</v>
      </c>
      <c r="O207" s="73">
        <f t="shared" si="74"/>
        <v>0</v>
      </c>
      <c r="P207" s="73">
        <f t="shared" si="74"/>
        <v>0</v>
      </c>
      <c r="Q207" s="73">
        <f t="shared" si="74"/>
        <v>0</v>
      </c>
      <c r="R207" s="73">
        <f t="shared" si="74"/>
        <v>50000</v>
      </c>
    </row>
    <row r="208" spans="2:18" ht="50.25" customHeight="1">
      <c r="B208" s="29"/>
      <c r="C208" s="31"/>
      <c r="D208" s="1401" t="s">
        <v>77</v>
      </c>
      <c r="E208" s="1401"/>
      <c r="F208" s="1401"/>
      <c r="G208" s="1401"/>
      <c r="H208" s="1401"/>
      <c r="I208" s="1401"/>
      <c r="J208" s="73">
        <f t="shared" ref="J208:R208" si="75">SUM(J209+J214+J218+J222)</f>
        <v>0</v>
      </c>
      <c r="K208" s="73">
        <f t="shared" si="75"/>
        <v>0</v>
      </c>
      <c r="L208" s="73">
        <f t="shared" si="75"/>
        <v>10000</v>
      </c>
      <c r="M208" s="73">
        <f t="shared" si="75"/>
        <v>40000</v>
      </c>
      <c r="N208" s="73">
        <f t="shared" si="75"/>
        <v>0</v>
      </c>
      <c r="O208" s="73">
        <f t="shared" si="75"/>
        <v>0</v>
      </c>
      <c r="P208" s="73">
        <f t="shared" si="75"/>
        <v>0</v>
      </c>
      <c r="Q208" s="73">
        <f t="shared" si="75"/>
        <v>0</v>
      </c>
      <c r="R208" s="73">
        <f t="shared" si="75"/>
        <v>50000</v>
      </c>
    </row>
    <row r="209" spans="2:18" ht="32.25" customHeight="1">
      <c r="B209" s="29"/>
      <c r="C209" s="31"/>
      <c r="D209" s="31"/>
      <c r="E209" s="1401" t="s">
        <v>56</v>
      </c>
      <c r="F209" s="1401"/>
      <c r="G209" s="1401"/>
      <c r="H209" s="1401"/>
      <c r="I209" s="1401"/>
      <c r="J209" s="73">
        <f>SUM(J210:J213)</f>
        <v>0</v>
      </c>
      <c r="K209" s="73">
        <f t="shared" ref="K209:R209" si="76">SUM(K210:K213)</f>
        <v>0</v>
      </c>
      <c r="L209" s="73">
        <f t="shared" si="76"/>
        <v>10000</v>
      </c>
      <c r="M209" s="73">
        <f t="shared" si="76"/>
        <v>40000</v>
      </c>
      <c r="N209" s="73">
        <f t="shared" si="76"/>
        <v>0</v>
      </c>
      <c r="O209" s="73">
        <f t="shared" si="76"/>
        <v>0</v>
      </c>
      <c r="P209" s="73">
        <f t="shared" si="76"/>
        <v>0</v>
      </c>
      <c r="Q209" s="73">
        <f t="shared" si="76"/>
        <v>0</v>
      </c>
      <c r="R209" s="73">
        <f t="shared" si="76"/>
        <v>50000</v>
      </c>
    </row>
    <row r="210" spans="2:18" ht="54">
      <c r="B210" s="32"/>
      <c r="C210" s="33"/>
      <c r="D210" s="33"/>
      <c r="E210" s="34"/>
      <c r="F210" s="25">
        <v>88</v>
      </c>
      <c r="G210" s="192" t="s">
        <v>1486</v>
      </c>
      <c r="H210" s="80" t="s">
        <v>1356</v>
      </c>
      <c r="I210" s="117" t="s">
        <v>1545</v>
      </c>
      <c r="J210" s="161"/>
      <c r="K210" s="161"/>
      <c r="L210" s="161"/>
      <c r="M210" s="79">
        <v>10000</v>
      </c>
      <c r="N210" s="79"/>
      <c r="O210" s="79"/>
      <c r="P210" s="79"/>
      <c r="Q210" s="79"/>
      <c r="R210" s="79">
        <f>SUM(J210:Q210)</f>
        <v>10000</v>
      </c>
    </row>
    <row r="211" spans="2:18" ht="72">
      <c r="B211" s="24"/>
      <c r="D211" s="21"/>
      <c r="E211" s="26"/>
      <c r="F211" s="25">
        <v>89</v>
      </c>
      <c r="G211" s="14" t="s">
        <v>1487</v>
      </c>
      <c r="H211" s="15" t="s">
        <v>1364</v>
      </c>
      <c r="I211" s="81" t="s">
        <v>1482</v>
      </c>
      <c r="J211" s="23"/>
      <c r="K211" s="23"/>
      <c r="L211" s="23">
        <v>10000</v>
      </c>
      <c r="M211" s="23">
        <v>30000</v>
      </c>
      <c r="N211" s="23"/>
      <c r="O211" s="23"/>
      <c r="P211" s="23"/>
      <c r="Q211" s="23"/>
      <c r="R211" s="79">
        <f>SUM(J211:Q211)</f>
        <v>40000</v>
      </c>
    </row>
    <row r="212" spans="2:18" ht="20.25" hidden="1" customHeight="1">
      <c r="B212" s="24"/>
      <c r="D212" s="21"/>
      <c r="E212" s="26"/>
      <c r="F212" s="25">
        <v>85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9">
        <f t="shared" ref="R212" si="77">SUM(J212:Q212)</f>
        <v>0</v>
      </c>
    </row>
    <row r="213" spans="2:18" ht="20.25" hidden="1" customHeight="1">
      <c r="B213" s="24"/>
      <c r="D213" s="21"/>
      <c r="E213" s="26"/>
      <c r="F213" s="25">
        <v>86</v>
      </c>
      <c r="G213" s="14"/>
      <c r="H213" s="15"/>
      <c r="I213" s="16"/>
      <c r="J213" s="23"/>
      <c r="K213" s="23"/>
      <c r="L213" s="23"/>
      <c r="M213" s="23"/>
      <c r="N213" s="23"/>
      <c r="O213" s="23"/>
      <c r="P213" s="23"/>
      <c r="Q213" s="23"/>
      <c r="R213" s="79">
        <f>SUM(J213:Q213)</f>
        <v>0</v>
      </c>
    </row>
    <row r="214" spans="2:18" ht="33.75" hidden="1" customHeight="1">
      <c r="B214" s="29"/>
      <c r="C214" s="31"/>
      <c r="D214" s="31"/>
      <c r="E214" s="1401" t="s">
        <v>57</v>
      </c>
      <c r="F214" s="1401"/>
      <c r="G214" s="1401"/>
      <c r="H214" s="1401"/>
      <c r="I214" s="1401"/>
      <c r="J214" s="73">
        <f>SUM(J215:J217)</f>
        <v>0</v>
      </c>
      <c r="K214" s="73">
        <f t="shared" ref="K214:R214" si="78">SUM(K215:K217)</f>
        <v>0</v>
      </c>
      <c r="L214" s="73">
        <f t="shared" si="78"/>
        <v>0</v>
      </c>
      <c r="M214" s="73">
        <f t="shared" si="78"/>
        <v>0</v>
      </c>
      <c r="N214" s="73">
        <f t="shared" si="78"/>
        <v>0</v>
      </c>
      <c r="O214" s="73">
        <f t="shared" si="78"/>
        <v>0</v>
      </c>
      <c r="P214" s="73">
        <f t="shared" si="78"/>
        <v>0</v>
      </c>
      <c r="Q214" s="73">
        <f t="shared" si="78"/>
        <v>0</v>
      </c>
      <c r="R214" s="73">
        <f t="shared" si="78"/>
        <v>0</v>
      </c>
    </row>
    <row r="215" spans="2:18" ht="21" hidden="1" customHeight="1">
      <c r="B215" s="32"/>
      <c r="C215" s="33"/>
      <c r="D215" s="33"/>
      <c r="E215" s="34"/>
      <c r="F215" s="25">
        <v>87</v>
      </c>
      <c r="G215" s="14"/>
      <c r="H215" s="80"/>
      <c r="I215" s="117"/>
      <c r="J215" s="79"/>
      <c r="K215" s="79"/>
      <c r="L215" s="79"/>
      <c r="M215" s="79"/>
      <c r="N215" s="79"/>
      <c r="O215" s="79"/>
      <c r="P215" s="79"/>
      <c r="Q215" s="79"/>
      <c r="R215" s="79">
        <f t="shared" ref="R215:R216" si="79">SUM(J215:Q215)</f>
        <v>0</v>
      </c>
    </row>
    <row r="216" spans="2:18" ht="21" hidden="1" customHeight="1">
      <c r="B216" s="24"/>
      <c r="D216" s="21"/>
      <c r="E216" s="26"/>
      <c r="F216" s="25">
        <v>88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9">
        <f t="shared" si="79"/>
        <v>0</v>
      </c>
    </row>
    <row r="217" spans="2:18" ht="21" hidden="1" customHeight="1">
      <c r="B217" s="24"/>
      <c r="D217" s="21"/>
      <c r="E217" s="26"/>
      <c r="F217" s="25">
        <v>89</v>
      </c>
      <c r="G217" s="14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9">
        <f>SUM(J217:Q217)</f>
        <v>0</v>
      </c>
    </row>
    <row r="218" spans="2:18" hidden="1">
      <c r="B218" s="29"/>
      <c r="C218" s="31"/>
      <c r="D218" s="31"/>
      <c r="E218" s="30" t="s">
        <v>58</v>
      </c>
      <c r="F218" s="27"/>
      <c r="G218" s="27"/>
      <c r="H218" s="13"/>
      <c r="I218" s="47"/>
      <c r="J218" s="73">
        <f>SUM(J219:J221)</f>
        <v>0</v>
      </c>
      <c r="K218" s="73">
        <f t="shared" ref="K218:R218" si="80">SUM(K219:K221)</f>
        <v>0</v>
      </c>
      <c r="L218" s="73">
        <f t="shared" si="80"/>
        <v>0</v>
      </c>
      <c r="M218" s="73">
        <f t="shared" si="80"/>
        <v>0</v>
      </c>
      <c r="N218" s="73">
        <f t="shared" si="80"/>
        <v>0</v>
      </c>
      <c r="O218" s="73">
        <f t="shared" si="80"/>
        <v>0</v>
      </c>
      <c r="P218" s="73">
        <f t="shared" si="80"/>
        <v>0</v>
      </c>
      <c r="Q218" s="73">
        <f t="shared" si="80"/>
        <v>0</v>
      </c>
      <c r="R218" s="73">
        <f t="shared" si="80"/>
        <v>0</v>
      </c>
    </row>
    <row r="219" spans="2:18" ht="24.75" hidden="1" customHeight="1">
      <c r="B219" s="32"/>
      <c r="C219" s="33"/>
      <c r="D219" s="33"/>
      <c r="E219" s="34"/>
      <c r="F219" s="25">
        <v>90</v>
      </c>
      <c r="G219" s="14"/>
      <c r="H219" s="80"/>
      <c r="I219" s="117"/>
      <c r="J219" s="79"/>
      <c r="K219" s="79"/>
      <c r="L219" s="79"/>
      <c r="M219" s="79"/>
      <c r="N219" s="79"/>
      <c r="O219" s="79"/>
      <c r="P219" s="79"/>
      <c r="Q219" s="79"/>
      <c r="R219" s="79">
        <f t="shared" ref="R219:R220" si="81">SUM(J219:Q219)</f>
        <v>0</v>
      </c>
    </row>
    <row r="220" spans="2:18" ht="24.75" hidden="1" customHeight="1">
      <c r="B220" s="24"/>
      <c r="D220" s="21"/>
      <c r="E220" s="26"/>
      <c r="F220" s="25">
        <v>91</v>
      </c>
      <c r="G220" s="14"/>
      <c r="H220" s="15"/>
      <c r="I220" s="16"/>
      <c r="J220" s="23"/>
      <c r="K220" s="23"/>
      <c r="L220" s="23"/>
      <c r="M220" s="23"/>
      <c r="N220" s="23"/>
      <c r="O220" s="23"/>
      <c r="P220" s="23"/>
      <c r="Q220" s="23"/>
      <c r="R220" s="79">
        <f t="shared" si="81"/>
        <v>0</v>
      </c>
    </row>
    <row r="221" spans="2:18" ht="24.75" hidden="1" customHeight="1">
      <c r="B221" s="58"/>
      <c r="C221" s="59"/>
      <c r="D221" s="53"/>
      <c r="E221" s="19"/>
      <c r="F221" s="25">
        <v>92</v>
      </c>
      <c r="G221" s="14"/>
      <c r="H221" s="15"/>
      <c r="I221" s="16"/>
      <c r="J221" s="23"/>
      <c r="K221" s="23"/>
      <c r="L221" s="23"/>
      <c r="M221" s="23"/>
      <c r="N221" s="23"/>
      <c r="O221" s="23"/>
      <c r="P221" s="23"/>
      <c r="Q221" s="23"/>
      <c r="R221" s="79">
        <f>SUM(J221:Q221)</f>
        <v>0</v>
      </c>
    </row>
    <row r="222" spans="2:18" ht="30.75" hidden="1" customHeight="1">
      <c r="B222" s="29"/>
      <c r="C222" s="31"/>
      <c r="D222" s="31"/>
      <c r="E222" s="1418" t="s">
        <v>59</v>
      </c>
      <c r="F222" s="1418"/>
      <c r="G222" s="1418"/>
      <c r="H222" s="1418"/>
      <c r="I222" s="1418"/>
      <c r="J222" s="73">
        <f>SUM(J223:J225)</f>
        <v>0</v>
      </c>
      <c r="K222" s="73">
        <f t="shared" ref="K222:R222" si="82">SUM(K223:K225)</f>
        <v>0</v>
      </c>
      <c r="L222" s="73">
        <f t="shared" si="82"/>
        <v>0</v>
      </c>
      <c r="M222" s="73">
        <f t="shared" si="82"/>
        <v>0</v>
      </c>
      <c r="N222" s="73">
        <f t="shared" si="82"/>
        <v>0</v>
      </c>
      <c r="O222" s="73">
        <f t="shared" si="82"/>
        <v>0</v>
      </c>
      <c r="P222" s="73">
        <f t="shared" si="82"/>
        <v>0</v>
      </c>
      <c r="Q222" s="73">
        <f t="shared" si="82"/>
        <v>0</v>
      </c>
      <c r="R222" s="73">
        <f t="shared" si="82"/>
        <v>0</v>
      </c>
    </row>
    <row r="223" spans="2:18" ht="22.5" hidden="1" customHeight="1">
      <c r="B223" s="32"/>
      <c r="C223" s="33"/>
      <c r="D223" s="33"/>
      <c r="E223" s="34"/>
      <c r="F223" s="25">
        <v>93</v>
      </c>
      <c r="G223" s="14"/>
      <c r="H223" s="80"/>
      <c r="I223" s="117"/>
      <c r="J223" s="79"/>
      <c r="K223" s="79"/>
      <c r="L223" s="79"/>
      <c r="M223" s="79"/>
      <c r="N223" s="79"/>
      <c r="O223" s="79"/>
      <c r="P223" s="79"/>
      <c r="Q223" s="79"/>
      <c r="R223" s="79">
        <f t="shared" ref="R223:R224" si="83">SUM(J223:Q223)</f>
        <v>0</v>
      </c>
    </row>
    <row r="224" spans="2:18" ht="22.5" hidden="1" customHeight="1">
      <c r="B224" s="24"/>
      <c r="D224" s="21"/>
      <c r="E224" s="26"/>
      <c r="F224" s="25">
        <v>94</v>
      </c>
      <c r="G224" s="14"/>
      <c r="H224" s="15"/>
      <c r="I224" s="16"/>
      <c r="J224" s="23"/>
      <c r="K224" s="23"/>
      <c r="L224" s="23"/>
      <c r="M224" s="23"/>
      <c r="N224" s="23"/>
      <c r="O224" s="23"/>
      <c r="P224" s="23"/>
      <c r="Q224" s="23"/>
      <c r="R224" s="79">
        <f t="shared" si="83"/>
        <v>0</v>
      </c>
    </row>
    <row r="225" spans="2:18" ht="22.5" hidden="1" customHeight="1">
      <c r="B225" s="24"/>
      <c r="D225" s="21"/>
      <c r="E225" s="26"/>
      <c r="F225" s="25">
        <v>95</v>
      </c>
      <c r="G225" s="14"/>
      <c r="H225" s="15"/>
      <c r="I225" s="16"/>
      <c r="J225" s="23"/>
      <c r="K225" s="23"/>
      <c r="L225" s="23"/>
      <c r="M225" s="23"/>
      <c r="N225" s="23"/>
      <c r="O225" s="23"/>
      <c r="P225" s="23"/>
      <c r="Q225" s="23"/>
      <c r="R225" s="79">
        <f>SUM(J225:Q225)</f>
        <v>0</v>
      </c>
    </row>
    <row r="226" spans="2:18" ht="33.75" hidden="1" customHeight="1">
      <c r="B226" s="29"/>
      <c r="C226" s="31"/>
      <c r="D226" s="1401" t="s">
        <v>60</v>
      </c>
      <c r="E226" s="1401"/>
      <c r="F226" s="1401"/>
      <c r="G226" s="1401"/>
      <c r="H226" s="1401"/>
      <c r="I226" s="1401"/>
      <c r="J226" s="73">
        <f>SUM(J227)</f>
        <v>0</v>
      </c>
      <c r="K226" s="73">
        <f t="shared" ref="K226:R226" si="84">SUM(K227)</f>
        <v>0</v>
      </c>
      <c r="L226" s="73">
        <f t="shared" si="84"/>
        <v>0</v>
      </c>
      <c r="M226" s="73">
        <f t="shared" si="84"/>
        <v>0</v>
      </c>
      <c r="N226" s="73">
        <f t="shared" si="84"/>
        <v>0</v>
      </c>
      <c r="O226" s="73">
        <f t="shared" si="84"/>
        <v>0</v>
      </c>
      <c r="P226" s="73">
        <f t="shared" si="84"/>
        <v>0</v>
      </c>
      <c r="Q226" s="73">
        <f t="shared" si="84"/>
        <v>0</v>
      </c>
      <c r="R226" s="73">
        <f t="shared" si="84"/>
        <v>0</v>
      </c>
    </row>
    <row r="227" spans="2:18" hidden="1">
      <c r="B227" s="29"/>
      <c r="C227" s="31"/>
      <c r="D227" s="31"/>
      <c r="E227" s="30" t="s">
        <v>61</v>
      </c>
      <c r="F227" s="27"/>
      <c r="G227" s="27"/>
      <c r="H227" s="13"/>
      <c r="I227" s="47"/>
      <c r="J227" s="73">
        <f>SUM(J228:J230)</f>
        <v>0</v>
      </c>
      <c r="K227" s="73">
        <f t="shared" ref="K227:Q227" si="85">SUM(K228:K230)</f>
        <v>0</v>
      </c>
      <c r="L227" s="73">
        <f t="shared" si="85"/>
        <v>0</v>
      </c>
      <c r="M227" s="73">
        <f t="shared" si="85"/>
        <v>0</v>
      </c>
      <c r="N227" s="73">
        <f t="shared" si="85"/>
        <v>0</v>
      </c>
      <c r="O227" s="73">
        <f t="shared" si="85"/>
        <v>0</v>
      </c>
      <c r="P227" s="73">
        <f t="shared" si="85"/>
        <v>0</v>
      </c>
      <c r="Q227" s="73">
        <f t="shared" si="85"/>
        <v>0</v>
      </c>
      <c r="R227" s="73">
        <f>SUM(R228:R230)</f>
        <v>0</v>
      </c>
    </row>
    <row r="228" spans="2:18" ht="22.5" hidden="1" customHeight="1">
      <c r="B228" s="32"/>
      <c r="C228" s="33"/>
      <c r="D228" s="33"/>
      <c r="E228" s="34"/>
      <c r="F228" s="25">
        <v>96</v>
      </c>
      <c r="G228" s="14"/>
      <c r="H228" s="80"/>
      <c r="I228" s="117"/>
      <c r="J228" s="79"/>
      <c r="K228" s="79"/>
      <c r="L228" s="79"/>
      <c r="M228" s="79"/>
      <c r="N228" s="79"/>
      <c r="O228" s="79"/>
      <c r="P228" s="79"/>
      <c r="Q228" s="79"/>
      <c r="R228" s="79">
        <f>SUM(J228:Q228)</f>
        <v>0</v>
      </c>
    </row>
    <row r="229" spans="2:18" ht="22.5" hidden="1" customHeight="1">
      <c r="B229" s="24"/>
      <c r="D229" s="21"/>
      <c r="E229" s="26"/>
      <c r="F229" s="25">
        <v>97</v>
      </c>
      <c r="G229" s="14"/>
      <c r="H229" s="15"/>
      <c r="I229" s="16"/>
      <c r="J229" s="23"/>
      <c r="K229" s="23"/>
      <c r="L229" s="23"/>
      <c r="M229" s="23"/>
      <c r="N229" s="23"/>
      <c r="O229" s="23"/>
      <c r="P229" s="23"/>
      <c r="Q229" s="23"/>
      <c r="R229" s="79">
        <f>SUM(J229:Q229)</f>
        <v>0</v>
      </c>
    </row>
    <row r="230" spans="2:18" ht="21" hidden="1" customHeight="1">
      <c r="B230" s="24"/>
      <c r="D230" s="21"/>
      <c r="E230" s="26"/>
      <c r="F230" s="25">
        <v>98</v>
      </c>
      <c r="G230" s="14"/>
      <c r="H230" s="15"/>
      <c r="I230" s="16"/>
      <c r="J230" s="23"/>
      <c r="K230" s="23"/>
      <c r="L230" s="23"/>
      <c r="M230" s="23"/>
      <c r="N230" s="23"/>
      <c r="O230" s="23"/>
      <c r="P230" s="23"/>
      <c r="Q230" s="23"/>
      <c r="R230" s="79">
        <f>SUM(J230:Q230)</f>
        <v>0</v>
      </c>
    </row>
    <row r="231" spans="2:18" s="12" customFormat="1" ht="18.75" customHeight="1">
      <c r="B231" s="41" t="s">
        <v>94</v>
      </c>
      <c r="C231" s="42"/>
      <c r="D231" s="43"/>
      <c r="E231" s="43"/>
      <c r="F231" s="43"/>
      <c r="G231" s="43"/>
      <c r="H231" s="363"/>
      <c r="I231" s="363"/>
      <c r="J231" s="44">
        <f>SUM(J232)</f>
        <v>0</v>
      </c>
      <c r="K231" s="44">
        <f t="shared" ref="K231:R232" si="86">SUM(K232)</f>
        <v>3600</v>
      </c>
      <c r="L231" s="44">
        <f t="shared" si="86"/>
        <v>346000</v>
      </c>
      <c r="M231" s="44">
        <f t="shared" si="86"/>
        <v>619849</v>
      </c>
      <c r="N231" s="44">
        <f t="shared" si="86"/>
        <v>0</v>
      </c>
      <c r="O231" s="44">
        <f t="shared" si="86"/>
        <v>0</v>
      </c>
      <c r="P231" s="44">
        <f t="shared" si="86"/>
        <v>0</v>
      </c>
      <c r="Q231" s="44">
        <f t="shared" si="86"/>
        <v>0</v>
      </c>
      <c r="R231" s="44">
        <f t="shared" si="86"/>
        <v>969449</v>
      </c>
    </row>
    <row r="232" spans="2:18" s="12" customFormat="1" ht="46.5" customHeight="1">
      <c r="B232" s="1404" t="s">
        <v>95</v>
      </c>
      <c r="C232" s="1405"/>
      <c r="D232" s="1405"/>
      <c r="E232" s="1405"/>
      <c r="F232" s="1405"/>
      <c r="G232" s="1405"/>
      <c r="H232" s="1405"/>
      <c r="I232" s="1405"/>
      <c r="J232" s="35">
        <f>SUM(J233)</f>
        <v>0</v>
      </c>
      <c r="K232" s="35">
        <f t="shared" si="86"/>
        <v>3600</v>
      </c>
      <c r="L232" s="35">
        <f t="shared" si="86"/>
        <v>346000</v>
      </c>
      <c r="M232" s="35">
        <f t="shared" si="86"/>
        <v>619849</v>
      </c>
      <c r="N232" s="35">
        <f t="shared" si="86"/>
        <v>0</v>
      </c>
      <c r="O232" s="35">
        <f t="shared" si="86"/>
        <v>0</v>
      </c>
      <c r="P232" s="35">
        <f t="shared" si="86"/>
        <v>0</v>
      </c>
      <c r="Q232" s="35">
        <f t="shared" si="86"/>
        <v>0</v>
      </c>
      <c r="R232" s="35">
        <f t="shared" si="86"/>
        <v>969449</v>
      </c>
    </row>
    <row r="233" spans="2:18" ht="36" customHeight="1">
      <c r="B233" s="29"/>
      <c r="C233" s="1401" t="s">
        <v>62</v>
      </c>
      <c r="D233" s="1401"/>
      <c r="E233" s="1401"/>
      <c r="F233" s="1401"/>
      <c r="G233" s="1401"/>
      <c r="H233" s="1401"/>
      <c r="I233" s="1401"/>
      <c r="J233" s="73">
        <f t="shared" ref="J233:R233" si="87">SUM(J234+J240)</f>
        <v>0</v>
      </c>
      <c r="K233" s="73">
        <f t="shared" si="87"/>
        <v>3600</v>
      </c>
      <c r="L233" s="73">
        <f t="shared" si="87"/>
        <v>346000</v>
      </c>
      <c r="M233" s="73">
        <f t="shared" si="87"/>
        <v>619849</v>
      </c>
      <c r="N233" s="73">
        <f t="shared" si="87"/>
        <v>0</v>
      </c>
      <c r="O233" s="73">
        <f t="shared" si="87"/>
        <v>0</v>
      </c>
      <c r="P233" s="73">
        <f t="shared" si="87"/>
        <v>0</v>
      </c>
      <c r="Q233" s="73">
        <f t="shared" si="87"/>
        <v>0</v>
      </c>
      <c r="R233" s="73">
        <f t="shared" si="87"/>
        <v>969449</v>
      </c>
    </row>
    <row r="234" spans="2:18">
      <c r="B234" s="29"/>
      <c r="C234" s="31"/>
      <c r="D234" s="30" t="s">
        <v>63</v>
      </c>
      <c r="E234" s="28"/>
      <c r="F234" s="27"/>
      <c r="G234" s="27"/>
      <c r="H234" s="13"/>
      <c r="I234" s="47"/>
      <c r="J234" s="73">
        <f>SUM(J235)</f>
        <v>0</v>
      </c>
      <c r="K234" s="73">
        <f t="shared" ref="K234:R234" si="88">SUM(K235)</f>
        <v>3600</v>
      </c>
      <c r="L234" s="73">
        <f t="shared" si="88"/>
        <v>105000</v>
      </c>
      <c r="M234" s="73">
        <f t="shared" si="88"/>
        <v>41400</v>
      </c>
      <c r="N234" s="73">
        <f t="shared" si="88"/>
        <v>0</v>
      </c>
      <c r="O234" s="73">
        <f t="shared" si="88"/>
        <v>0</v>
      </c>
      <c r="P234" s="73">
        <f t="shared" si="88"/>
        <v>0</v>
      </c>
      <c r="Q234" s="73">
        <f t="shared" si="88"/>
        <v>0</v>
      </c>
      <c r="R234" s="73">
        <f t="shared" si="88"/>
        <v>150000</v>
      </c>
    </row>
    <row r="235" spans="2:18" ht="31.5" customHeight="1">
      <c r="B235" s="29"/>
      <c r="C235" s="31"/>
      <c r="D235" s="31"/>
      <c r="E235" s="1418" t="s">
        <v>64</v>
      </c>
      <c r="F235" s="1418"/>
      <c r="G235" s="1418"/>
      <c r="H235" s="1418"/>
      <c r="I235" s="1418"/>
      <c r="J235" s="73">
        <f>SUM(J236:J239)</f>
        <v>0</v>
      </c>
      <c r="K235" s="73">
        <f t="shared" ref="K235:R235" si="89">SUM(K236:K239)</f>
        <v>3600</v>
      </c>
      <c r="L235" s="73">
        <f t="shared" si="89"/>
        <v>105000</v>
      </c>
      <c r="M235" s="73">
        <f t="shared" si="89"/>
        <v>41400</v>
      </c>
      <c r="N235" s="73">
        <f t="shared" si="89"/>
        <v>0</v>
      </c>
      <c r="O235" s="73">
        <f t="shared" si="89"/>
        <v>0</v>
      </c>
      <c r="P235" s="73">
        <f t="shared" si="89"/>
        <v>0</v>
      </c>
      <c r="Q235" s="73">
        <f t="shared" si="89"/>
        <v>0</v>
      </c>
      <c r="R235" s="73">
        <f t="shared" si="89"/>
        <v>150000</v>
      </c>
    </row>
    <row r="236" spans="2:18" ht="54">
      <c r="B236" s="109"/>
      <c r="C236" s="108"/>
      <c r="D236" s="52"/>
      <c r="E236" s="14"/>
      <c r="F236" s="51">
        <v>90</v>
      </c>
      <c r="G236" s="14" t="s">
        <v>1408</v>
      </c>
      <c r="H236" s="15" t="s">
        <v>1401</v>
      </c>
      <c r="I236" s="81" t="s">
        <v>1482</v>
      </c>
      <c r="J236" s="23"/>
      <c r="K236" s="23"/>
      <c r="L236" s="23">
        <v>60000</v>
      </c>
      <c r="M236" s="23"/>
      <c r="N236" s="23"/>
      <c r="O236" s="23"/>
      <c r="P236" s="23"/>
      <c r="Q236" s="23"/>
      <c r="R236" s="79">
        <f>SUM(J236:Q236)</f>
        <v>60000</v>
      </c>
    </row>
    <row r="237" spans="2:18" ht="72">
      <c r="B237" s="24"/>
      <c r="D237" s="21"/>
      <c r="E237" s="26"/>
      <c r="F237" s="110">
        <v>91</v>
      </c>
      <c r="G237" s="224" t="s">
        <v>1410</v>
      </c>
      <c r="H237" s="80" t="s">
        <v>1356</v>
      </c>
      <c r="I237" s="81" t="s">
        <v>1381</v>
      </c>
      <c r="J237" s="23"/>
      <c r="K237" s="23">
        <v>3600</v>
      </c>
      <c r="L237" s="23"/>
      <c r="M237" s="23">
        <v>6400</v>
      </c>
      <c r="N237" s="23"/>
      <c r="O237" s="23"/>
      <c r="P237" s="23"/>
      <c r="Q237" s="23"/>
      <c r="R237" s="79">
        <f>SUM(J237:Q237)</f>
        <v>10000</v>
      </c>
    </row>
    <row r="238" spans="2:18" ht="65.25" customHeight="1">
      <c r="B238" s="24"/>
      <c r="D238" s="21"/>
      <c r="E238" s="26"/>
      <c r="F238" s="51">
        <v>92</v>
      </c>
      <c r="G238" s="192" t="s">
        <v>1447</v>
      </c>
      <c r="H238" s="139" t="s">
        <v>1448</v>
      </c>
      <c r="I238" s="81" t="s">
        <v>1482</v>
      </c>
      <c r="J238" s="23"/>
      <c r="K238" s="23"/>
      <c r="L238" s="23">
        <v>40000</v>
      </c>
      <c r="M238" s="23"/>
      <c r="N238" s="23"/>
      <c r="O238" s="23"/>
      <c r="P238" s="23"/>
      <c r="Q238" s="23"/>
      <c r="R238" s="79">
        <f>SUM(J238:Q238)</f>
        <v>40000</v>
      </c>
    </row>
    <row r="239" spans="2:18" ht="72">
      <c r="B239" s="48"/>
      <c r="C239" s="49"/>
      <c r="D239" s="49"/>
      <c r="E239" s="50"/>
      <c r="F239" s="51">
        <v>93</v>
      </c>
      <c r="G239" s="14" t="s">
        <v>1489</v>
      </c>
      <c r="H239" s="80" t="s">
        <v>1364</v>
      </c>
      <c r="I239" s="117" t="s">
        <v>1546</v>
      </c>
      <c r="J239" s="79"/>
      <c r="K239" s="79"/>
      <c r="L239" s="79">
        <v>5000</v>
      </c>
      <c r="M239" s="79">
        <v>35000</v>
      </c>
      <c r="N239" s="79"/>
      <c r="O239" s="79"/>
      <c r="P239" s="79"/>
      <c r="Q239" s="79"/>
      <c r="R239" s="79">
        <f>SUM(J239:Q239)</f>
        <v>40000</v>
      </c>
    </row>
    <row r="240" spans="2:18" ht="36" customHeight="1">
      <c r="B240" s="29"/>
      <c r="C240" s="31"/>
      <c r="D240" s="1401" t="s">
        <v>65</v>
      </c>
      <c r="E240" s="1401"/>
      <c r="F240" s="1401"/>
      <c r="G240" s="1401"/>
      <c r="H240" s="1401"/>
      <c r="I240" s="1401"/>
      <c r="J240" s="73">
        <f t="shared" ref="J240:R240" si="90">SUM(J241+J251)</f>
        <v>0</v>
      </c>
      <c r="K240" s="73">
        <f t="shared" si="90"/>
        <v>0</v>
      </c>
      <c r="L240" s="73">
        <f t="shared" si="90"/>
        <v>241000</v>
      </c>
      <c r="M240" s="73">
        <f t="shared" si="90"/>
        <v>578449</v>
      </c>
      <c r="N240" s="73">
        <f t="shared" si="90"/>
        <v>0</v>
      </c>
      <c r="O240" s="73">
        <f t="shared" si="90"/>
        <v>0</v>
      </c>
      <c r="P240" s="73">
        <f t="shared" si="90"/>
        <v>0</v>
      </c>
      <c r="Q240" s="73">
        <f t="shared" si="90"/>
        <v>0</v>
      </c>
      <c r="R240" s="73">
        <f t="shared" si="90"/>
        <v>819449</v>
      </c>
    </row>
    <row r="241" spans="2:18">
      <c r="B241" s="29"/>
      <c r="C241" s="31"/>
      <c r="D241" s="31"/>
      <c r="E241" s="30" t="s">
        <v>66</v>
      </c>
      <c r="F241" s="27"/>
      <c r="G241" s="27"/>
      <c r="H241" s="100"/>
      <c r="I241" s="158"/>
      <c r="J241" s="73">
        <f>SUM(J242:J250)</f>
        <v>0</v>
      </c>
      <c r="K241" s="73">
        <f t="shared" ref="K241:R241" si="91">SUM(K242:K250)</f>
        <v>0</v>
      </c>
      <c r="L241" s="73">
        <f t="shared" si="91"/>
        <v>241000</v>
      </c>
      <c r="M241" s="73">
        <f t="shared" si="91"/>
        <v>578449</v>
      </c>
      <c r="N241" s="73">
        <f t="shared" si="91"/>
        <v>0</v>
      </c>
      <c r="O241" s="73">
        <f t="shared" si="91"/>
        <v>0</v>
      </c>
      <c r="P241" s="73">
        <f t="shared" si="91"/>
        <v>0</v>
      </c>
      <c r="Q241" s="73">
        <f t="shared" si="91"/>
        <v>0</v>
      </c>
      <c r="R241" s="73">
        <f t="shared" si="91"/>
        <v>819449</v>
      </c>
    </row>
    <row r="242" spans="2:18" ht="90">
      <c r="B242" s="32"/>
      <c r="C242" s="33"/>
      <c r="D242" s="33"/>
      <c r="E242" s="34"/>
      <c r="F242" s="25">
        <v>94</v>
      </c>
      <c r="G242" s="14" t="s">
        <v>1490</v>
      </c>
      <c r="H242" s="80" t="s">
        <v>1346</v>
      </c>
      <c r="I242" s="117" t="s">
        <v>1547</v>
      </c>
      <c r="J242" s="79"/>
      <c r="K242" s="79"/>
      <c r="L242" s="79"/>
      <c r="M242" s="79">
        <v>25000</v>
      </c>
      <c r="N242" s="79"/>
      <c r="O242" s="79"/>
      <c r="P242" s="79"/>
      <c r="Q242" s="79"/>
      <c r="R242" s="79">
        <f t="shared" ref="R242:R250" si="92">SUM(J242:Q242)</f>
        <v>25000</v>
      </c>
    </row>
    <row r="243" spans="2:18" ht="72">
      <c r="B243" s="24"/>
      <c r="D243" s="21"/>
      <c r="E243" s="26"/>
      <c r="F243" s="25">
        <v>95</v>
      </c>
      <c r="G243" s="14" t="s">
        <v>1491</v>
      </c>
      <c r="H243" s="15" t="s">
        <v>1385</v>
      </c>
      <c r="I243" s="81" t="s">
        <v>1482</v>
      </c>
      <c r="J243" s="23"/>
      <c r="K243" s="23"/>
      <c r="L243" s="23"/>
      <c r="M243" s="23">
        <v>21000</v>
      </c>
      <c r="N243" s="23"/>
      <c r="O243" s="23"/>
      <c r="P243" s="23"/>
      <c r="Q243" s="23"/>
      <c r="R243" s="79">
        <f t="shared" si="92"/>
        <v>21000</v>
      </c>
    </row>
    <row r="244" spans="2:18" ht="126">
      <c r="B244" s="24"/>
      <c r="D244" s="21"/>
      <c r="E244" s="26"/>
      <c r="F244" s="25">
        <v>96</v>
      </c>
      <c r="G244" s="192" t="s">
        <v>1492</v>
      </c>
      <c r="H244" s="80" t="s">
        <v>1356</v>
      </c>
      <c r="I244" s="81" t="s">
        <v>1482</v>
      </c>
      <c r="J244" s="161"/>
      <c r="K244" s="161"/>
      <c r="L244" s="79">
        <v>16000</v>
      </c>
      <c r="M244" s="79"/>
      <c r="N244" s="23"/>
      <c r="O244" s="23"/>
      <c r="P244" s="23"/>
      <c r="Q244" s="23"/>
      <c r="R244" s="79">
        <f t="shared" si="92"/>
        <v>16000</v>
      </c>
    </row>
    <row r="245" spans="2:18" ht="90">
      <c r="B245" s="24"/>
      <c r="D245" s="21"/>
      <c r="E245" s="26"/>
      <c r="F245" s="25">
        <v>97</v>
      </c>
      <c r="G245" s="192" t="s">
        <v>1493</v>
      </c>
      <c r="H245" s="15" t="s">
        <v>1356</v>
      </c>
      <c r="I245" s="81" t="s">
        <v>1482</v>
      </c>
      <c r="J245" s="23"/>
      <c r="K245" s="23"/>
      <c r="L245" s="23">
        <v>16000</v>
      </c>
      <c r="M245" s="23">
        <v>8000</v>
      </c>
      <c r="N245" s="23"/>
      <c r="O245" s="23"/>
      <c r="P245" s="23"/>
      <c r="Q245" s="23"/>
      <c r="R245" s="79">
        <f t="shared" si="92"/>
        <v>24000</v>
      </c>
    </row>
    <row r="246" spans="2:18" ht="54">
      <c r="B246" s="24"/>
      <c r="D246" s="21"/>
      <c r="E246" s="26"/>
      <c r="F246" s="25">
        <v>98</v>
      </c>
      <c r="G246" s="192" t="s">
        <v>1494</v>
      </c>
      <c r="H246" s="15" t="s">
        <v>1358</v>
      </c>
      <c r="I246" s="16" t="s">
        <v>1495</v>
      </c>
      <c r="J246" s="23"/>
      <c r="K246" s="23"/>
      <c r="L246" s="23">
        <v>5000</v>
      </c>
      <c r="M246" s="23">
        <v>10000</v>
      </c>
      <c r="N246" s="23"/>
      <c r="O246" s="23"/>
      <c r="P246" s="23"/>
      <c r="Q246" s="23"/>
      <c r="R246" s="79">
        <f t="shared" si="92"/>
        <v>15000</v>
      </c>
    </row>
    <row r="247" spans="2:18" ht="54">
      <c r="B247" s="58"/>
      <c r="C247" s="59"/>
      <c r="D247" s="53"/>
      <c r="E247" s="19"/>
      <c r="F247" s="25">
        <v>99</v>
      </c>
      <c r="G247" s="192" t="s">
        <v>1496</v>
      </c>
      <c r="H247" s="15" t="s">
        <v>1358</v>
      </c>
      <c r="I247" s="81" t="s">
        <v>1482</v>
      </c>
      <c r="J247" s="23"/>
      <c r="K247" s="23"/>
      <c r="L247" s="23"/>
      <c r="M247" s="23">
        <v>84449</v>
      </c>
      <c r="N247" s="23"/>
      <c r="O247" s="23"/>
      <c r="P247" s="23"/>
      <c r="Q247" s="23"/>
      <c r="R247" s="79">
        <f t="shared" si="92"/>
        <v>84449</v>
      </c>
    </row>
    <row r="248" spans="2:18" ht="72">
      <c r="B248" s="24"/>
      <c r="D248" s="21"/>
      <c r="E248" s="26"/>
      <c r="F248" s="126">
        <v>100</v>
      </c>
      <c r="G248" s="224" t="s">
        <v>1497</v>
      </c>
      <c r="H248" s="15" t="s">
        <v>1360</v>
      </c>
      <c r="I248" s="81" t="s">
        <v>1482</v>
      </c>
      <c r="J248" s="23"/>
      <c r="K248" s="23"/>
      <c r="L248" s="23">
        <v>34000</v>
      </c>
      <c r="M248" s="23">
        <v>34000</v>
      </c>
      <c r="N248" s="23"/>
      <c r="O248" s="23"/>
      <c r="P248" s="23"/>
      <c r="Q248" s="23"/>
      <c r="R248" s="79">
        <f t="shared" si="92"/>
        <v>68000</v>
      </c>
    </row>
    <row r="249" spans="2:18" ht="54">
      <c r="B249" s="24"/>
      <c r="D249" s="21"/>
      <c r="E249" s="26"/>
      <c r="F249" s="25">
        <v>101</v>
      </c>
      <c r="G249" s="192" t="s">
        <v>1498</v>
      </c>
      <c r="H249" s="15" t="s">
        <v>1442</v>
      </c>
      <c r="I249" s="81" t="s">
        <v>1482</v>
      </c>
      <c r="J249" s="23"/>
      <c r="K249" s="23"/>
      <c r="L249" s="23">
        <v>20000</v>
      </c>
      <c r="M249" s="23">
        <v>20000</v>
      </c>
      <c r="N249" s="23"/>
      <c r="O249" s="23"/>
      <c r="P249" s="23"/>
      <c r="Q249" s="23"/>
      <c r="R249" s="79">
        <f t="shared" si="92"/>
        <v>40000</v>
      </c>
    </row>
    <row r="250" spans="2:18" ht="54">
      <c r="B250" s="24"/>
      <c r="D250" s="21"/>
      <c r="E250" s="26"/>
      <c r="F250" s="25">
        <v>102</v>
      </c>
      <c r="G250" s="192" t="s">
        <v>1499</v>
      </c>
      <c r="H250" s="15" t="s">
        <v>1364</v>
      </c>
      <c r="I250" s="81" t="s">
        <v>1482</v>
      </c>
      <c r="J250" s="23"/>
      <c r="K250" s="23"/>
      <c r="L250" s="23">
        <v>150000</v>
      </c>
      <c r="M250" s="23">
        <v>376000</v>
      </c>
      <c r="N250" s="23"/>
      <c r="O250" s="23"/>
      <c r="P250" s="23"/>
      <c r="Q250" s="23"/>
      <c r="R250" s="79">
        <f t="shared" si="92"/>
        <v>526000</v>
      </c>
    </row>
    <row r="251" spans="2:18" hidden="1">
      <c r="B251" s="29"/>
      <c r="C251" s="31"/>
      <c r="D251" s="31"/>
      <c r="E251" s="30" t="s">
        <v>67</v>
      </c>
      <c r="F251" s="27"/>
      <c r="G251" s="27"/>
      <c r="H251" s="13"/>
      <c r="I251" s="47"/>
      <c r="J251" s="73">
        <f>SUM(J252:J254)</f>
        <v>0</v>
      </c>
      <c r="K251" s="73">
        <f t="shared" ref="K251:Q251" si="93">SUM(K252:K254)</f>
        <v>0</v>
      </c>
      <c r="L251" s="73">
        <f t="shared" si="93"/>
        <v>0</v>
      </c>
      <c r="M251" s="73">
        <f t="shared" si="93"/>
        <v>0</v>
      </c>
      <c r="N251" s="73">
        <f t="shared" si="93"/>
        <v>0</v>
      </c>
      <c r="O251" s="73">
        <f t="shared" si="93"/>
        <v>0</v>
      </c>
      <c r="P251" s="73">
        <f t="shared" si="93"/>
        <v>0</v>
      </c>
      <c r="Q251" s="73">
        <f t="shared" si="93"/>
        <v>0</v>
      </c>
      <c r="R251" s="73">
        <f>SUM(R252:R254)</f>
        <v>0</v>
      </c>
    </row>
    <row r="252" spans="2:18" ht="21" hidden="1" customHeight="1">
      <c r="B252" s="32"/>
      <c r="C252" s="33"/>
      <c r="D252" s="33"/>
      <c r="E252" s="34"/>
      <c r="F252" s="25">
        <v>105</v>
      </c>
      <c r="G252" s="14"/>
      <c r="H252" s="80"/>
      <c r="I252" s="117"/>
      <c r="J252" s="79"/>
      <c r="K252" s="79"/>
      <c r="L252" s="79"/>
      <c r="M252" s="79"/>
      <c r="N252" s="79"/>
      <c r="O252" s="79"/>
      <c r="P252" s="79"/>
      <c r="Q252" s="79"/>
      <c r="R252" s="79">
        <f t="shared" ref="R252:R253" si="94">SUM(J252:Q252)</f>
        <v>0</v>
      </c>
    </row>
    <row r="253" spans="2:18" ht="21" hidden="1" customHeight="1">
      <c r="B253" s="24"/>
      <c r="D253" s="21"/>
      <c r="E253" s="26"/>
      <c r="F253" s="25">
        <v>106</v>
      </c>
      <c r="G253" s="14"/>
      <c r="H253" s="15"/>
      <c r="I253" s="16"/>
      <c r="J253" s="23"/>
      <c r="K253" s="23"/>
      <c r="L253" s="23"/>
      <c r="M253" s="23"/>
      <c r="N253" s="23"/>
      <c r="O253" s="23"/>
      <c r="P253" s="23"/>
      <c r="Q253" s="23"/>
      <c r="R253" s="79">
        <f t="shared" si="94"/>
        <v>0</v>
      </c>
    </row>
    <row r="254" spans="2:18" ht="21" hidden="1" customHeight="1">
      <c r="B254" s="24"/>
      <c r="D254" s="21"/>
      <c r="E254" s="26"/>
      <c r="F254" s="25">
        <v>107</v>
      </c>
      <c r="G254" s="14"/>
      <c r="H254" s="15"/>
      <c r="I254" s="16"/>
      <c r="J254" s="23"/>
      <c r="K254" s="23"/>
      <c r="L254" s="23"/>
      <c r="M254" s="23"/>
      <c r="N254" s="23"/>
      <c r="O254" s="23"/>
      <c r="P254" s="23"/>
      <c r="Q254" s="23"/>
      <c r="R254" s="79">
        <f>SUM(J254:Q254)</f>
        <v>0</v>
      </c>
    </row>
    <row r="255" spans="2:18" s="12" customFormat="1" ht="18.75" customHeight="1">
      <c r="B255" s="41" t="s">
        <v>96</v>
      </c>
      <c r="C255" s="42"/>
      <c r="D255" s="43"/>
      <c r="E255" s="43"/>
      <c r="F255" s="43"/>
      <c r="G255" s="43"/>
      <c r="H255" s="363"/>
      <c r="I255" s="363"/>
      <c r="J255" s="44">
        <f>SUM(J256)</f>
        <v>119700</v>
      </c>
      <c r="K255" s="44">
        <f t="shared" ref="K255:R256" si="95">SUM(K256)</f>
        <v>5000</v>
      </c>
      <c r="L255" s="44">
        <f t="shared" si="95"/>
        <v>1400</v>
      </c>
      <c r="M255" s="44">
        <f t="shared" si="95"/>
        <v>1510007</v>
      </c>
      <c r="N255" s="44">
        <f t="shared" si="95"/>
        <v>524704</v>
      </c>
      <c r="O255" s="44">
        <f t="shared" si="95"/>
        <v>0</v>
      </c>
      <c r="P255" s="44">
        <f t="shared" si="95"/>
        <v>0</v>
      </c>
      <c r="Q255" s="44">
        <f t="shared" si="95"/>
        <v>0</v>
      </c>
      <c r="R255" s="44">
        <f t="shared" si="95"/>
        <v>2160811</v>
      </c>
    </row>
    <row r="256" spans="2:18" s="12" customFormat="1" ht="48.75" customHeight="1">
      <c r="B256" s="1404" t="s">
        <v>97</v>
      </c>
      <c r="C256" s="1405"/>
      <c r="D256" s="1405"/>
      <c r="E256" s="1405"/>
      <c r="F256" s="1405"/>
      <c r="G256" s="1405"/>
      <c r="H256" s="1405"/>
      <c r="I256" s="1405"/>
      <c r="J256" s="35">
        <f>SUM(J257)</f>
        <v>119700</v>
      </c>
      <c r="K256" s="35">
        <f t="shared" si="95"/>
        <v>5000</v>
      </c>
      <c r="L256" s="35">
        <f t="shared" si="95"/>
        <v>1400</v>
      </c>
      <c r="M256" s="35">
        <f t="shared" si="95"/>
        <v>1510007</v>
      </c>
      <c r="N256" s="35">
        <f t="shared" si="95"/>
        <v>524704</v>
      </c>
      <c r="O256" s="35">
        <f t="shared" si="95"/>
        <v>0</v>
      </c>
      <c r="P256" s="35">
        <f t="shared" si="95"/>
        <v>0</v>
      </c>
      <c r="Q256" s="35">
        <f t="shared" si="95"/>
        <v>0</v>
      </c>
      <c r="R256" s="35">
        <f t="shared" si="95"/>
        <v>2160811</v>
      </c>
    </row>
    <row r="257" spans="2:18" ht="33" customHeight="1">
      <c r="B257" s="29"/>
      <c r="C257" s="1401" t="s">
        <v>68</v>
      </c>
      <c r="D257" s="1401"/>
      <c r="E257" s="1401"/>
      <c r="F257" s="1401"/>
      <c r="G257" s="1401"/>
      <c r="H257" s="1401"/>
      <c r="I257" s="1401"/>
      <c r="J257" s="73">
        <f>SUM(J258+J265+J282)</f>
        <v>119700</v>
      </c>
      <c r="K257" s="73">
        <f t="shared" ref="K257:R257" si="96">SUM(K258+K265+K282)</f>
        <v>5000</v>
      </c>
      <c r="L257" s="73">
        <f t="shared" si="96"/>
        <v>1400</v>
      </c>
      <c r="M257" s="73">
        <f t="shared" si="96"/>
        <v>1510007</v>
      </c>
      <c r="N257" s="73">
        <f t="shared" si="96"/>
        <v>524704</v>
      </c>
      <c r="O257" s="73">
        <f t="shared" si="96"/>
        <v>0</v>
      </c>
      <c r="P257" s="73">
        <f t="shared" si="96"/>
        <v>0</v>
      </c>
      <c r="Q257" s="73">
        <f t="shared" si="96"/>
        <v>0</v>
      </c>
      <c r="R257" s="73">
        <f t="shared" si="96"/>
        <v>2160811</v>
      </c>
    </row>
    <row r="258" spans="2:18" hidden="1">
      <c r="B258" s="29"/>
      <c r="C258" s="31"/>
      <c r="D258" s="30" t="s">
        <v>69</v>
      </c>
      <c r="E258" s="28"/>
      <c r="F258" s="27"/>
      <c r="G258" s="27"/>
      <c r="H258" s="13"/>
      <c r="I258" s="47"/>
      <c r="J258" s="73">
        <f>SUM(J259)</f>
        <v>0</v>
      </c>
      <c r="K258" s="73">
        <f t="shared" ref="K258:R258" si="97">SUM(K259)</f>
        <v>0</v>
      </c>
      <c r="L258" s="73">
        <f t="shared" si="97"/>
        <v>0</v>
      </c>
      <c r="M258" s="73">
        <f t="shared" si="97"/>
        <v>0</v>
      </c>
      <c r="N258" s="73">
        <f t="shared" si="97"/>
        <v>0</v>
      </c>
      <c r="O258" s="73">
        <f t="shared" si="97"/>
        <v>0</v>
      </c>
      <c r="P258" s="73">
        <f t="shared" si="97"/>
        <v>0</v>
      </c>
      <c r="Q258" s="73">
        <f t="shared" si="97"/>
        <v>0</v>
      </c>
      <c r="R258" s="73">
        <f t="shared" si="97"/>
        <v>0</v>
      </c>
    </row>
    <row r="259" spans="2:18" hidden="1">
      <c r="B259" s="29"/>
      <c r="C259" s="31"/>
      <c r="D259" s="31"/>
      <c r="E259" s="30" t="s">
        <v>70</v>
      </c>
      <c r="F259" s="60"/>
      <c r="G259" s="55"/>
      <c r="H259" s="364"/>
      <c r="I259" s="364"/>
      <c r="J259" s="73">
        <f>SUM(J260:J264)</f>
        <v>0</v>
      </c>
      <c r="K259" s="73">
        <f>SUM(K260:K264)</f>
        <v>0</v>
      </c>
      <c r="L259" s="73">
        <f t="shared" ref="L259:R259" si="98">SUM(L260:L264)</f>
        <v>0</v>
      </c>
      <c r="M259" s="73">
        <f t="shared" si="98"/>
        <v>0</v>
      </c>
      <c r="N259" s="73">
        <f t="shared" si="98"/>
        <v>0</v>
      </c>
      <c r="O259" s="73">
        <f>SUM(O260:O264)</f>
        <v>0</v>
      </c>
      <c r="P259" s="73">
        <f>SUM(P260:P264)</f>
        <v>0</v>
      </c>
      <c r="Q259" s="73">
        <f>SUM(Q260:Q264)</f>
        <v>0</v>
      </c>
      <c r="R259" s="73">
        <f t="shared" si="98"/>
        <v>0</v>
      </c>
    </row>
    <row r="260" spans="2:18" ht="24.75" hidden="1" customHeight="1">
      <c r="B260" s="32"/>
      <c r="C260" s="33"/>
      <c r="D260" s="33"/>
      <c r="E260" s="34"/>
      <c r="F260" s="25">
        <v>108</v>
      </c>
      <c r="G260" s="14"/>
      <c r="H260" s="80"/>
      <c r="I260" s="117"/>
      <c r="J260" s="79"/>
      <c r="K260" s="79"/>
      <c r="L260" s="79"/>
      <c r="M260" s="79"/>
      <c r="N260" s="79"/>
      <c r="O260" s="79"/>
      <c r="P260" s="79"/>
      <c r="Q260" s="79"/>
      <c r="R260" s="79">
        <f t="shared" ref="R260:R263" si="99">SUM(J260:Q260)</f>
        <v>0</v>
      </c>
    </row>
    <row r="261" spans="2:18" ht="24.75" hidden="1" customHeight="1">
      <c r="B261" s="24"/>
      <c r="D261" s="21"/>
      <c r="E261" s="26"/>
      <c r="F261" s="25">
        <v>109</v>
      </c>
      <c r="G261" s="14"/>
      <c r="H261" s="15"/>
      <c r="I261" s="16"/>
      <c r="J261" s="23"/>
      <c r="K261" s="23"/>
      <c r="L261" s="23"/>
      <c r="M261" s="23"/>
      <c r="N261" s="23"/>
      <c r="O261" s="23"/>
      <c r="P261" s="23"/>
      <c r="Q261" s="23"/>
      <c r="R261" s="79">
        <f t="shared" si="99"/>
        <v>0</v>
      </c>
    </row>
    <row r="262" spans="2:18" ht="25.5" hidden="1" customHeight="1">
      <c r="B262" s="24"/>
      <c r="D262" s="21"/>
      <c r="E262" s="26"/>
      <c r="F262" s="25">
        <v>110</v>
      </c>
      <c r="G262" s="14"/>
      <c r="H262" s="15"/>
      <c r="I262" s="16"/>
      <c r="J262" s="23"/>
      <c r="K262" s="23"/>
      <c r="L262" s="23"/>
      <c r="M262" s="23"/>
      <c r="N262" s="23"/>
      <c r="O262" s="23"/>
      <c r="P262" s="23"/>
      <c r="Q262" s="23"/>
      <c r="R262" s="79">
        <f t="shared" si="99"/>
        <v>0</v>
      </c>
    </row>
    <row r="263" spans="2:18" ht="24.75" hidden="1" customHeight="1">
      <c r="B263" s="24"/>
      <c r="D263" s="21"/>
      <c r="E263" s="26"/>
      <c r="F263" s="25">
        <v>111</v>
      </c>
      <c r="G263" s="14"/>
      <c r="H263" s="15"/>
      <c r="I263" s="16"/>
      <c r="J263" s="23"/>
      <c r="K263" s="23"/>
      <c r="L263" s="23"/>
      <c r="M263" s="23"/>
      <c r="N263" s="23"/>
      <c r="O263" s="23"/>
      <c r="P263" s="23"/>
      <c r="Q263" s="23"/>
      <c r="R263" s="79">
        <f t="shared" si="99"/>
        <v>0</v>
      </c>
    </row>
    <row r="264" spans="2:18" ht="25.5" hidden="1" customHeight="1">
      <c r="B264" s="58"/>
      <c r="C264" s="59"/>
      <c r="D264" s="53"/>
      <c r="E264" s="19"/>
      <c r="F264" s="25">
        <v>112</v>
      </c>
      <c r="G264" s="14"/>
      <c r="H264" s="15"/>
      <c r="I264" s="16"/>
      <c r="J264" s="23"/>
      <c r="K264" s="23"/>
      <c r="L264" s="23"/>
      <c r="M264" s="23"/>
      <c r="N264" s="23"/>
      <c r="O264" s="23"/>
      <c r="P264" s="23"/>
      <c r="Q264" s="23"/>
      <c r="R264" s="79">
        <f>SUM(J264:Q264)</f>
        <v>0</v>
      </c>
    </row>
    <row r="265" spans="2:18" ht="33" hidden="1" customHeight="1">
      <c r="B265" s="29"/>
      <c r="C265" s="31"/>
      <c r="D265" s="1401" t="s">
        <v>71</v>
      </c>
      <c r="E265" s="1401"/>
      <c r="F265" s="1401"/>
      <c r="G265" s="1401"/>
      <c r="H265" s="1401"/>
      <c r="I265" s="1401"/>
      <c r="J265" s="73">
        <f>SUM(J266+J270+J274+J278)</f>
        <v>0</v>
      </c>
      <c r="K265" s="73">
        <f t="shared" ref="K265:R265" si="100">SUM(K266+K270+K274+K278)</f>
        <v>0</v>
      </c>
      <c r="L265" s="73">
        <f t="shared" si="100"/>
        <v>0</v>
      </c>
      <c r="M265" s="73">
        <f t="shared" si="100"/>
        <v>0</v>
      </c>
      <c r="N265" s="73">
        <f t="shared" si="100"/>
        <v>0</v>
      </c>
      <c r="O265" s="73">
        <f t="shared" si="100"/>
        <v>0</v>
      </c>
      <c r="P265" s="73">
        <f t="shared" si="100"/>
        <v>0</v>
      </c>
      <c r="Q265" s="73">
        <f t="shared" si="100"/>
        <v>0</v>
      </c>
      <c r="R265" s="73">
        <f t="shared" si="100"/>
        <v>0</v>
      </c>
    </row>
    <row r="266" spans="2:18" ht="30.75" hidden="1" customHeight="1">
      <c r="B266" s="29"/>
      <c r="C266" s="31"/>
      <c r="D266" s="31"/>
      <c r="E266" s="1418" t="s">
        <v>72</v>
      </c>
      <c r="F266" s="1418"/>
      <c r="G266" s="1418"/>
      <c r="H266" s="1418"/>
      <c r="I266" s="1418"/>
      <c r="J266" s="73">
        <f>SUM(J267:J269)</f>
        <v>0</v>
      </c>
      <c r="K266" s="73">
        <f t="shared" ref="K266:R266" si="101">SUM(K267:K269)</f>
        <v>0</v>
      </c>
      <c r="L266" s="73">
        <f t="shared" si="101"/>
        <v>0</v>
      </c>
      <c r="M266" s="73">
        <f t="shared" si="101"/>
        <v>0</v>
      </c>
      <c r="N266" s="73">
        <f t="shared" si="101"/>
        <v>0</v>
      </c>
      <c r="O266" s="73">
        <f t="shared" si="101"/>
        <v>0</v>
      </c>
      <c r="P266" s="73">
        <f t="shared" si="101"/>
        <v>0</v>
      </c>
      <c r="Q266" s="73">
        <f t="shared" si="101"/>
        <v>0</v>
      </c>
      <c r="R266" s="73">
        <f t="shared" si="101"/>
        <v>0</v>
      </c>
    </row>
    <row r="267" spans="2:18" ht="24.75" hidden="1" customHeight="1">
      <c r="B267" s="32"/>
      <c r="C267" s="33"/>
      <c r="D267" s="33"/>
      <c r="E267" s="34"/>
      <c r="F267" s="25">
        <v>113</v>
      </c>
      <c r="G267" s="14"/>
      <c r="H267" s="80"/>
      <c r="I267" s="117"/>
      <c r="J267" s="79"/>
      <c r="K267" s="79"/>
      <c r="L267" s="79"/>
      <c r="M267" s="79"/>
      <c r="N267" s="79"/>
      <c r="O267" s="79"/>
      <c r="P267" s="79"/>
      <c r="Q267" s="79"/>
      <c r="R267" s="79">
        <f t="shared" ref="R267:R268" si="102">SUM(J267:Q267)</f>
        <v>0</v>
      </c>
    </row>
    <row r="268" spans="2:18" ht="24.75" hidden="1" customHeight="1">
      <c r="B268" s="24"/>
      <c r="D268" s="21"/>
      <c r="E268" s="26"/>
      <c r="F268" s="25">
        <v>114</v>
      </c>
      <c r="G268" s="14"/>
      <c r="H268" s="15"/>
      <c r="I268" s="16"/>
      <c r="J268" s="23"/>
      <c r="K268" s="23"/>
      <c r="L268" s="23"/>
      <c r="M268" s="23"/>
      <c r="N268" s="23"/>
      <c r="O268" s="23"/>
      <c r="P268" s="23"/>
      <c r="Q268" s="23"/>
      <c r="R268" s="79">
        <f t="shared" si="102"/>
        <v>0</v>
      </c>
    </row>
    <row r="269" spans="2:18" ht="24.75" hidden="1" customHeight="1">
      <c r="B269" s="24"/>
      <c r="D269" s="21"/>
      <c r="E269" s="26"/>
      <c r="F269" s="25">
        <v>115</v>
      </c>
      <c r="G269" s="14"/>
      <c r="H269" s="15"/>
      <c r="I269" s="16"/>
      <c r="J269" s="23"/>
      <c r="K269" s="23"/>
      <c r="L269" s="23"/>
      <c r="M269" s="23"/>
      <c r="N269" s="23"/>
      <c r="O269" s="23"/>
      <c r="P269" s="23"/>
      <c r="Q269" s="23"/>
      <c r="R269" s="79">
        <f>SUM(J269:Q269)</f>
        <v>0</v>
      </c>
    </row>
    <row r="270" spans="2:18" hidden="1">
      <c r="B270" s="29"/>
      <c r="C270" s="31"/>
      <c r="D270" s="31"/>
      <c r="E270" s="1419" t="s">
        <v>73</v>
      </c>
      <c r="F270" s="1419"/>
      <c r="G270" s="1419"/>
      <c r="H270" s="1419"/>
      <c r="I270" s="1419"/>
      <c r="J270" s="73">
        <f>SUM(J271:J273)</f>
        <v>0</v>
      </c>
      <c r="K270" s="73">
        <f t="shared" ref="K270:R270" si="103">SUM(K271:K273)</f>
        <v>0</v>
      </c>
      <c r="L270" s="73">
        <f t="shared" si="103"/>
        <v>0</v>
      </c>
      <c r="M270" s="73">
        <f t="shared" si="103"/>
        <v>0</v>
      </c>
      <c r="N270" s="73">
        <f t="shared" si="103"/>
        <v>0</v>
      </c>
      <c r="O270" s="73">
        <f t="shared" si="103"/>
        <v>0</v>
      </c>
      <c r="P270" s="73">
        <f t="shared" si="103"/>
        <v>0</v>
      </c>
      <c r="Q270" s="73">
        <f t="shared" si="103"/>
        <v>0</v>
      </c>
      <c r="R270" s="73">
        <f t="shared" si="103"/>
        <v>0</v>
      </c>
    </row>
    <row r="271" spans="2:18" ht="23.25" hidden="1" customHeight="1">
      <c r="B271" s="32"/>
      <c r="C271" s="33"/>
      <c r="D271" s="33"/>
      <c r="E271" s="34"/>
      <c r="F271" s="25">
        <v>116</v>
      </c>
      <c r="G271" s="14"/>
      <c r="H271" s="80"/>
      <c r="I271" s="117"/>
      <c r="J271" s="79"/>
      <c r="K271" s="79"/>
      <c r="L271" s="79"/>
      <c r="M271" s="79"/>
      <c r="N271" s="79"/>
      <c r="O271" s="79"/>
      <c r="P271" s="79"/>
      <c r="Q271" s="79"/>
      <c r="R271" s="79">
        <f t="shared" ref="R271:R272" si="104">SUM(J271:Q271)</f>
        <v>0</v>
      </c>
    </row>
    <row r="272" spans="2:18" ht="23.25" hidden="1" customHeight="1">
      <c r="B272" s="24"/>
      <c r="D272" s="21"/>
      <c r="E272" s="26"/>
      <c r="F272" s="25">
        <v>117</v>
      </c>
      <c r="G272" s="14"/>
      <c r="H272" s="15"/>
      <c r="I272" s="16"/>
      <c r="J272" s="23"/>
      <c r="K272" s="23"/>
      <c r="L272" s="23"/>
      <c r="M272" s="23"/>
      <c r="N272" s="23"/>
      <c r="O272" s="23"/>
      <c r="P272" s="23"/>
      <c r="Q272" s="23"/>
      <c r="R272" s="79">
        <f t="shared" si="104"/>
        <v>0</v>
      </c>
    </row>
    <row r="273" spans="2:18" ht="23.25" hidden="1" customHeight="1">
      <c r="B273" s="24"/>
      <c r="D273" s="21"/>
      <c r="E273" s="26"/>
      <c r="F273" s="25">
        <v>118</v>
      </c>
      <c r="G273" s="14"/>
      <c r="H273" s="15"/>
      <c r="I273" s="16"/>
      <c r="J273" s="23"/>
      <c r="K273" s="23"/>
      <c r="L273" s="23"/>
      <c r="M273" s="23"/>
      <c r="N273" s="23"/>
      <c r="O273" s="23"/>
      <c r="P273" s="23"/>
      <c r="Q273" s="23"/>
      <c r="R273" s="79">
        <f>SUM(J273:Q273)</f>
        <v>0</v>
      </c>
    </row>
    <row r="274" spans="2:18" hidden="1">
      <c r="B274" s="29"/>
      <c r="C274" s="31"/>
      <c r="D274" s="31"/>
      <c r="E274" s="30" t="s">
        <v>74</v>
      </c>
      <c r="F274" s="27"/>
      <c r="G274" s="27"/>
      <c r="H274" s="13"/>
      <c r="I274" s="47"/>
      <c r="J274" s="73">
        <f>SUM(J275:J277)</f>
        <v>0</v>
      </c>
      <c r="K274" s="73">
        <f t="shared" ref="K274:Q274" si="105">SUM(K275:K277)</f>
        <v>0</v>
      </c>
      <c r="L274" s="73">
        <f t="shared" si="105"/>
        <v>0</v>
      </c>
      <c r="M274" s="73">
        <f t="shared" si="105"/>
        <v>0</v>
      </c>
      <c r="N274" s="73">
        <f t="shared" si="105"/>
        <v>0</v>
      </c>
      <c r="O274" s="73">
        <f t="shared" si="105"/>
        <v>0</v>
      </c>
      <c r="P274" s="73">
        <f t="shared" si="105"/>
        <v>0</v>
      </c>
      <c r="Q274" s="73">
        <f t="shared" si="105"/>
        <v>0</v>
      </c>
      <c r="R274" s="73"/>
    </row>
    <row r="275" spans="2:18" ht="23.25" hidden="1" customHeight="1">
      <c r="B275" s="32"/>
      <c r="C275" s="33"/>
      <c r="D275" s="33"/>
      <c r="E275" s="34"/>
      <c r="F275" s="25">
        <v>119</v>
      </c>
      <c r="G275" s="14"/>
      <c r="H275" s="80"/>
      <c r="I275" s="117"/>
      <c r="J275" s="79"/>
      <c r="K275" s="79"/>
      <c r="L275" s="79"/>
      <c r="M275" s="79"/>
      <c r="N275" s="79"/>
      <c r="O275" s="79"/>
      <c r="P275" s="79"/>
      <c r="Q275" s="79"/>
      <c r="R275" s="79">
        <f t="shared" ref="R275:R276" si="106">SUM(J275:Q275)</f>
        <v>0</v>
      </c>
    </row>
    <row r="276" spans="2:18" ht="23.25" hidden="1" customHeight="1">
      <c r="B276" s="24"/>
      <c r="D276" s="21"/>
      <c r="E276" s="26"/>
      <c r="F276" s="25">
        <v>120</v>
      </c>
      <c r="G276" s="14"/>
      <c r="H276" s="15"/>
      <c r="I276" s="16"/>
      <c r="J276" s="23"/>
      <c r="K276" s="23"/>
      <c r="L276" s="23"/>
      <c r="M276" s="23"/>
      <c r="N276" s="23"/>
      <c r="O276" s="23"/>
      <c r="P276" s="23"/>
      <c r="Q276" s="23"/>
      <c r="R276" s="79">
        <f t="shared" si="106"/>
        <v>0</v>
      </c>
    </row>
    <row r="277" spans="2:18" ht="23.25" hidden="1" customHeight="1">
      <c r="B277" s="24"/>
      <c r="D277" s="21"/>
      <c r="E277" s="26"/>
      <c r="F277" s="25">
        <v>121</v>
      </c>
      <c r="G277" s="14"/>
      <c r="H277" s="15"/>
      <c r="I277" s="16"/>
      <c r="J277" s="23"/>
      <c r="K277" s="23"/>
      <c r="L277" s="23"/>
      <c r="M277" s="23"/>
      <c r="N277" s="23"/>
      <c r="O277" s="23"/>
      <c r="P277" s="23"/>
      <c r="Q277" s="23"/>
      <c r="R277" s="79">
        <f>SUM(J277:Q277)</f>
        <v>0</v>
      </c>
    </row>
    <row r="278" spans="2:18" hidden="1">
      <c r="B278" s="29"/>
      <c r="C278" s="31"/>
      <c r="D278" s="31"/>
      <c r="E278" s="30" t="s">
        <v>75</v>
      </c>
      <c r="F278" s="27"/>
      <c r="G278" s="27"/>
      <c r="H278" s="13"/>
      <c r="I278" s="47"/>
      <c r="J278" s="73">
        <f>SUM(J279:J281)</f>
        <v>0</v>
      </c>
      <c r="K278" s="73">
        <f t="shared" ref="K278:Q278" si="107">SUM(K279:K281)</f>
        <v>0</v>
      </c>
      <c r="L278" s="73">
        <f t="shared" si="107"/>
        <v>0</v>
      </c>
      <c r="M278" s="73">
        <f t="shared" si="107"/>
        <v>0</v>
      </c>
      <c r="N278" s="73">
        <f t="shared" si="107"/>
        <v>0</v>
      </c>
      <c r="O278" s="73">
        <f t="shared" si="107"/>
        <v>0</v>
      </c>
      <c r="P278" s="73">
        <f t="shared" si="107"/>
        <v>0</v>
      </c>
      <c r="Q278" s="73">
        <f t="shared" si="107"/>
        <v>0</v>
      </c>
      <c r="R278" s="73">
        <f>SUM(R279:R281)</f>
        <v>0</v>
      </c>
    </row>
    <row r="279" spans="2:18" ht="21.75" hidden="1" customHeight="1">
      <c r="B279" s="32"/>
      <c r="C279" s="33"/>
      <c r="D279" s="33"/>
      <c r="E279" s="34"/>
      <c r="F279" s="25">
        <v>122</v>
      </c>
      <c r="G279" s="14"/>
      <c r="H279" s="80"/>
      <c r="I279" s="117"/>
      <c r="J279" s="79"/>
      <c r="K279" s="79"/>
      <c r="L279" s="79"/>
      <c r="M279" s="79"/>
      <c r="N279" s="79"/>
      <c r="O279" s="79"/>
      <c r="P279" s="79"/>
      <c r="Q279" s="79"/>
      <c r="R279" s="79">
        <f t="shared" ref="R279:R280" si="108">SUM(J279:Q279)</f>
        <v>0</v>
      </c>
    </row>
    <row r="280" spans="2:18" ht="21.75" hidden="1" customHeight="1">
      <c r="B280" s="24"/>
      <c r="D280" s="21"/>
      <c r="E280" s="26"/>
      <c r="F280" s="25">
        <v>123</v>
      </c>
      <c r="G280" s="14"/>
      <c r="H280" s="15"/>
      <c r="I280" s="16"/>
      <c r="J280" s="23"/>
      <c r="K280" s="23"/>
      <c r="L280" s="23"/>
      <c r="M280" s="23"/>
      <c r="N280" s="23"/>
      <c r="O280" s="23"/>
      <c r="P280" s="23"/>
      <c r="Q280" s="23"/>
      <c r="R280" s="79">
        <f t="shared" si="108"/>
        <v>0</v>
      </c>
    </row>
    <row r="281" spans="2:18" ht="21.75" hidden="1" customHeight="1">
      <c r="B281" s="58"/>
      <c r="C281" s="59"/>
      <c r="D281" s="53"/>
      <c r="E281" s="19"/>
      <c r="F281" s="25">
        <v>124</v>
      </c>
      <c r="G281" s="14"/>
      <c r="H281" s="15"/>
      <c r="I281" s="16"/>
      <c r="J281" s="23"/>
      <c r="K281" s="23"/>
      <c r="L281" s="23"/>
      <c r="M281" s="23"/>
      <c r="N281" s="23"/>
      <c r="O281" s="23"/>
      <c r="P281" s="23"/>
      <c r="Q281" s="23"/>
      <c r="R281" s="79">
        <f>SUM(J281:Q281)</f>
        <v>0</v>
      </c>
    </row>
    <row r="282" spans="2:18" ht="16.5" customHeight="1">
      <c r="B282" s="29"/>
      <c r="C282" s="31"/>
      <c r="D282" s="31"/>
      <c r="E282" s="40" t="s">
        <v>103</v>
      </c>
      <c r="F282" s="60"/>
      <c r="G282" s="55"/>
      <c r="H282" s="364"/>
      <c r="I282" s="364"/>
      <c r="J282" s="73">
        <f>SUM(J283:J300)</f>
        <v>119700</v>
      </c>
      <c r="K282" s="73">
        <f t="shared" ref="K282:R282" si="109">SUM(K283:K300)</f>
        <v>5000</v>
      </c>
      <c r="L282" s="73">
        <f t="shared" si="109"/>
        <v>1400</v>
      </c>
      <c r="M282" s="73">
        <f t="shared" si="109"/>
        <v>1510007</v>
      </c>
      <c r="N282" s="73">
        <f t="shared" si="109"/>
        <v>524704</v>
      </c>
      <c r="O282" s="73">
        <f t="shared" si="109"/>
        <v>0</v>
      </c>
      <c r="P282" s="73">
        <f t="shared" si="109"/>
        <v>0</v>
      </c>
      <c r="Q282" s="73">
        <f t="shared" si="109"/>
        <v>0</v>
      </c>
      <c r="R282" s="73">
        <f t="shared" si="109"/>
        <v>2160811</v>
      </c>
    </row>
    <row r="283" spans="2:18" ht="54">
      <c r="B283" s="32"/>
      <c r="C283" s="33"/>
      <c r="D283" s="33"/>
      <c r="E283" s="34"/>
      <c r="F283" s="25">
        <v>103</v>
      </c>
      <c r="G283" s="14" t="s">
        <v>1345</v>
      </c>
      <c r="H283" s="80" t="s">
        <v>1346</v>
      </c>
      <c r="I283" s="117" t="s">
        <v>1347</v>
      </c>
      <c r="J283" s="79"/>
      <c r="K283" s="79"/>
      <c r="L283" s="79"/>
      <c r="M283" s="79">
        <v>10000</v>
      </c>
      <c r="N283" s="79"/>
      <c r="O283" s="79"/>
      <c r="P283" s="79"/>
      <c r="Q283" s="79"/>
      <c r="R283" s="79">
        <f t="shared" ref="R283:R300" si="110">SUM(J283:Q283)</f>
        <v>10000</v>
      </c>
    </row>
    <row r="284" spans="2:18" ht="72">
      <c r="B284" s="24"/>
      <c r="D284" s="21"/>
      <c r="E284" s="26"/>
      <c r="F284" s="25">
        <v>104</v>
      </c>
      <c r="G284" s="14" t="s">
        <v>1350</v>
      </c>
      <c r="H284" s="15" t="s">
        <v>1349</v>
      </c>
      <c r="I284" s="16" t="s">
        <v>1351</v>
      </c>
      <c r="J284" s="23"/>
      <c r="K284" s="23"/>
      <c r="L284" s="23"/>
      <c r="M284" s="23">
        <v>5000</v>
      </c>
      <c r="N284" s="23"/>
      <c r="O284" s="23"/>
      <c r="P284" s="23"/>
      <c r="Q284" s="23"/>
      <c r="R284" s="79">
        <f t="shared" si="110"/>
        <v>5000</v>
      </c>
    </row>
    <row r="285" spans="2:18" ht="72">
      <c r="B285" s="24"/>
      <c r="D285" s="21"/>
      <c r="E285" s="21"/>
      <c r="F285" s="25">
        <v>105</v>
      </c>
      <c r="G285" s="192" t="s">
        <v>1359</v>
      </c>
      <c r="H285" s="15" t="s">
        <v>1360</v>
      </c>
      <c r="I285" s="120" t="s">
        <v>557</v>
      </c>
      <c r="J285" s="161"/>
      <c r="K285" s="79"/>
      <c r="L285" s="79"/>
      <c r="M285" s="79">
        <v>20000</v>
      </c>
      <c r="N285" s="23"/>
      <c r="O285" s="23"/>
      <c r="P285" s="23"/>
      <c r="Q285" s="23"/>
      <c r="R285" s="79">
        <f t="shared" si="110"/>
        <v>20000</v>
      </c>
    </row>
    <row r="286" spans="2:18" ht="54">
      <c r="B286" s="24"/>
      <c r="D286" s="21"/>
      <c r="E286" s="26"/>
      <c r="F286" s="25">
        <v>106</v>
      </c>
      <c r="G286" s="192" t="s">
        <v>1363</v>
      </c>
      <c r="H286" s="15" t="s">
        <v>1364</v>
      </c>
      <c r="I286" s="117" t="s">
        <v>1548</v>
      </c>
      <c r="J286" s="161"/>
      <c r="K286" s="79"/>
      <c r="L286" s="79"/>
      <c r="M286" s="79">
        <v>150000</v>
      </c>
      <c r="N286" s="23"/>
      <c r="O286" s="23"/>
      <c r="P286" s="23"/>
      <c r="Q286" s="23"/>
      <c r="R286" s="79">
        <f t="shared" si="110"/>
        <v>150000</v>
      </c>
    </row>
    <row r="287" spans="2:18" ht="108">
      <c r="B287" s="48"/>
      <c r="C287" s="49"/>
      <c r="D287" s="49"/>
      <c r="E287" s="50"/>
      <c r="F287" s="25">
        <v>107</v>
      </c>
      <c r="G287" s="14" t="s">
        <v>1500</v>
      </c>
      <c r="H287" s="80" t="s">
        <v>1353</v>
      </c>
      <c r="I287" s="81" t="s">
        <v>1482</v>
      </c>
      <c r="J287" s="79"/>
      <c r="K287" s="79"/>
      <c r="L287" s="79"/>
      <c r="M287" s="79">
        <v>38998</v>
      </c>
      <c r="N287" s="79"/>
      <c r="O287" s="79"/>
      <c r="P287" s="79"/>
      <c r="Q287" s="79"/>
      <c r="R287" s="79">
        <f t="shared" si="110"/>
        <v>38998</v>
      </c>
    </row>
    <row r="288" spans="2:18" ht="72">
      <c r="B288" s="58"/>
      <c r="C288" s="59"/>
      <c r="D288" s="53"/>
      <c r="E288" s="19"/>
      <c r="F288" s="25">
        <v>108</v>
      </c>
      <c r="G288" s="14" t="s">
        <v>1501</v>
      </c>
      <c r="H288" s="15" t="s">
        <v>1401</v>
      </c>
      <c r="I288" s="81" t="s">
        <v>1482</v>
      </c>
      <c r="J288" s="23"/>
      <c r="K288" s="23"/>
      <c r="L288" s="23"/>
      <c r="M288" s="23">
        <v>251794</v>
      </c>
      <c r="N288" s="23"/>
      <c r="O288" s="23"/>
      <c r="P288" s="23"/>
      <c r="Q288" s="23"/>
      <c r="R288" s="79">
        <f t="shared" si="110"/>
        <v>251794</v>
      </c>
    </row>
    <row r="289" spans="2:18" ht="144">
      <c r="B289" s="24"/>
      <c r="D289" s="21"/>
      <c r="E289" s="26"/>
      <c r="F289" s="126">
        <v>109</v>
      </c>
      <c r="G289" s="224" t="s">
        <v>1502</v>
      </c>
      <c r="H289" s="134" t="s">
        <v>1356</v>
      </c>
      <c r="I289" s="117" t="s">
        <v>1503</v>
      </c>
      <c r="J289" s="161"/>
      <c r="K289" s="161"/>
      <c r="L289" s="161"/>
      <c r="M289" s="79">
        <v>15394</v>
      </c>
      <c r="N289" s="23"/>
      <c r="O289" s="23"/>
      <c r="P289" s="23"/>
      <c r="Q289" s="23"/>
      <c r="R289" s="79">
        <f t="shared" si="110"/>
        <v>15394</v>
      </c>
    </row>
    <row r="290" spans="2:18" ht="72">
      <c r="B290" s="24"/>
      <c r="D290" s="21"/>
      <c r="E290" s="26"/>
      <c r="F290" s="25">
        <v>110</v>
      </c>
      <c r="G290" s="14" t="s">
        <v>1504</v>
      </c>
      <c r="H290" s="15" t="s">
        <v>1419</v>
      </c>
      <c r="I290" s="81" t="s">
        <v>1482</v>
      </c>
      <c r="J290" s="23">
        <v>119700</v>
      </c>
      <c r="K290" s="23"/>
      <c r="L290" s="23"/>
      <c r="M290" s="23"/>
      <c r="N290" s="23"/>
      <c r="O290" s="23"/>
      <c r="P290" s="23"/>
      <c r="Q290" s="23"/>
      <c r="R290" s="79">
        <f t="shared" si="110"/>
        <v>119700</v>
      </c>
    </row>
    <row r="291" spans="2:18" ht="54">
      <c r="B291" s="24"/>
      <c r="D291" s="21"/>
      <c r="E291" s="21"/>
      <c r="F291" s="25">
        <v>111</v>
      </c>
      <c r="G291" s="14" t="s">
        <v>1505</v>
      </c>
      <c r="H291" s="15" t="s">
        <v>1419</v>
      </c>
      <c r="I291" s="81" t="s">
        <v>1482</v>
      </c>
      <c r="J291" s="23"/>
      <c r="K291" s="23"/>
      <c r="L291" s="23"/>
      <c r="M291" s="23">
        <v>170221</v>
      </c>
      <c r="N291" s="23"/>
      <c r="O291" s="23"/>
      <c r="P291" s="23"/>
      <c r="Q291" s="23"/>
      <c r="R291" s="79">
        <f t="shared" si="110"/>
        <v>170221</v>
      </c>
    </row>
    <row r="292" spans="2:18" ht="54">
      <c r="B292" s="24"/>
      <c r="D292" s="21"/>
      <c r="E292" s="21"/>
      <c r="F292" s="25">
        <v>112</v>
      </c>
      <c r="G292" s="14" t="s">
        <v>1506</v>
      </c>
      <c r="H292" s="15" t="s">
        <v>1419</v>
      </c>
      <c r="I292" s="15" t="s">
        <v>1549</v>
      </c>
      <c r="J292" s="23"/>
      <c r="K292" s="23"/>
      <c r="L292" s="23"/>
      <c r="M292" s="23"/>
      <c r="N292" s="23">
        <v>30000</v>
      </c>
      <c r="O292" s="23"/>
      <c r="P292" s="23"/>
      <c r="Q292" s="23"/>
      <c r="R292" s="79">
        <f t="shared" si="110"/>
        <v>30000</v>
      </c>
    </row>
    <row r="293" spans="2:18" ht="72">
      <c r="B293" s="24"/>
      <c r="D293" s="21"/>
      <c r="E293" s="21"/>
      <c r="F293" s="25">
        <v>113</v>
      </c>
      <c r="G293" s="14" t="s">
        <v>1507</v>
      </c>
      <c r="H293" s="15" t="s">
        <v>1360</v>
      </c>
      <c r="I293" s="81" t="s">
        <v>1482</v>
      </c>
      <c r="J293" s="23"/>
      <c r="K293" s="23"/>
      <c r="L293" s="23"/>
      <c r="M293" s="23">
        <v>50000</v>
      </c>
      <c r="N293" s="23"/>
      <c r="O293" s="23"/>
      <c r="P293" s="23"/>
      <c r="Q293" s="23"/>
      <c r="R293" s="79">
        <f t="shared" si="110"/>
        <v>50000</v>
      </c>
    </row>
    <row r="294" spans="2:18" ht="108">
      <c r="B294" s="24"/>
      <c r="D294" s="21"/>
      <c r="E294" s="21"/>
      <c r="F294" s="25">
        <v>114</v>
      </c>
      <c r="G294" s="14" t="s">
        <v>1508</v>
      </c>
      <c r="H294" s="15" t="s">
        <v>1360</v>
      </c>
      <c r="I294" s="81" t="s">
        <v>1482</v>
      </c>
      <c r="J294" s="23"/>
      <c r="K294" s="23"/>
      <c r="L294" s="23"/>
      <c r="M294" s="23">
        <v>87736</v>
      </c>
      <c r="N294" s="23"/>
      <c r="O294" s="23"/>
      <c r="P294" s="23"/>
      <c r="Q294" s="23"/>
      <c r="R294" s="79">
        <f t="shared" si="110"/>
        <v>87736</v>
      </c>
    </row>
    <row r="295" spans="2:18" ht="72">
      <c r="B295" s="24"/>
      <c r="D295" s="21"/>
      <c r="E295" s="21"/>
      <c r="F295" s="25">
        <v>115</v>
      </c>
      <c r="G295" s="14" t="s">
        <v>1509</v>
      </c>
      <c r="H295" s="15" t="s">
        <v>1438</v>
      </c>
      <c r="I295" s="81" t="s">
        <v>1482</v>
      </c>
      <c r="J295" s="23"/>
      <c r="K295" s="23">
        <v>5000</v>
      </c>
      <c r="L295" s="23"/>
      <c r="M295" s="23">
        <v>16868</v>
      </c>
      <c r="N295" s="23"/>
      <c r="O295" s="23"/>
      <c r="P295" s="23"/>
      <c r="Q295" s="23"/>
      <c r="R295" s="79">
        <f t="shared" si="110"/>
        <v>21868</v>
      </c>
    </row>
    <row r="296" spans="2:18" ht="72">
      <c r="B296" s="24"/>
      <c r="D296" s="21"/>
      <c r="E296" s="21"/>
      <c r="F296" s="25">
        <v>116</v>
      </c>
      <c r="G296" s="14" t="s">
        <v>1510</v>
      </c>
      <c r="H296" s="15" t="s">
        <v>1511</v>
      </c>
      <c r="I296" s="81" t="s">
        <v>1482</v>
      </c>
      <c r="J296" s="23"/>
      <c r="K296" s="23"/>
      <c r="L296" s="23"/>
      <c r="M296" s="23">
        <v>17923</v>
      </c>
      <c r="N296" s="23"/>
      <c r="O296" s="23"/>
      <c r="P296" s="23"/>
      <c r="Q296" s="23"/>
      <c r="R296" s="79">
        <f t="shared" si="110"/>
        <v>17923</v>
      </c>
    </row>
    <row r="297" spans="2:18" ht="54">
      <c r="B297" s="24"/>
      <c r="D297" s="21"/>
      <c r="E297" s="21"/>
      <c r="F297" s="25">
        <v>117</v>
      </c>
      <c r="G297" s="14" t="s">
        <v>1512</v>
      </c>
      <c r="H297" s="15" t="s">
        <v>1442</v>
      </c>
      <c r="I297" s="81" t="s">
        <v>1482</v>
      </c>
      <c r="J297" s="23"/>
      <c r="K297" s="23"/>
      <c r="L297" s="23"/>
      <c r="M297" s="23">
        <v>148168</v>
      </c>
      <c r="N297" s="23"/>
      <c r="O297" s="23"/>
      <c r="P297" s="23"/>
      <c r="Q297" s="23"/>
      <c r="R297" s="79">
        <f t="shared" si="110"/>
        <v>148168</v>
      </c>
    </row>
    <row r="298" spans="2:18" ht="65.25" customHeight="1">
      <c r="B298" s="24"/>
      <c r="D298" s="21"/>
      <c r="E298" s="21"/>
      <c r="F298" s="25">
        <v>118</v>
      </c>
      <c r="G298" s="14" t="s">
        <v>1513</v>
      </c>
      <c r="H298" s="15" t="s">
        <v>1448</v>
      </c>
      <c r="I298" s="81" t="s">
        <v>1482</v>
      </c>
      <c r="J298" s="23"/>
      <c r="K298" s="23"/>
      <c r="L298" s="23">
        <v>1400</v>
      </c>
      <c r="M298" s="23">
        <v>103000</v>
      </c>
      <c r="N298" s="23">
        <v>55000</v>
      </c>
      <c r="O298" s="23"/>
      <c r="P298" s="23"/>
      <c r="Q298" s="23"/>
      <c r="R298" s="79">
        <f t="shared" si="110"/>
        <v>159400</v>
      </c>
    </row>
    <row r="299" spans="2:18" ht="54">
      <c r="B299" s="24"/>
      <c r="D299" s="21"/>
      <c r="E299" s="21"/>
      <c r="F299" s="25">
        <v>119</v>
      </c>
      <c r="G299" s="14" t="s">
        <v>1514</v>
      </c>
      <c r="H299" s="15" t="s">
        <v>1364</v>
      </c>
      <c r="I299" s="81" t="s">
        <v>1482</v>
      </c>
      <c r="J299" s="23"/>
      <c r="K299" s="23"/>
      <c r="L299" s="23"/>
      <c r="M299" s="23">
        <v>424905</v>
      </c>
      <c r="N299" s="23"/>
      <c r="O299" s="23"/>
      <c r="P299" s="23"/>
      <c r="Q299" s="23"/>
      <c r="R299" s="79">
        <f t="shared" si="110"/>
        <v>424905</v>
      </c>
    </row>
    <row r="300" spans="2:18" ht="54">
      <c r="B300" s="58"/>
      <c r="C300" s="59"/>
      <c r="D300" s="53"/>
      <c r="E300" s="19"/>
      <c r="F300" s="25">
        <v>120</v>
      </c>
      <c r="G300" s="14" t="s">
        <v>1515</v>
      </c>
      <c r="H300" s="15" t="s">
        <v>1364</v>
      </c>
      <c r="I300" s="81" t="s">
        <v>1482</v>
      </c>
      <c r="J300" s="23"/>
      <c r="K300" s="23"/>
      <c r="L300" s="23"/>
      <c r="M300" s="23"/>
      <c r="N300" s="23">
        <v>439704</v>
      </c>
      <c r="O300" s="23"/>
      <c r="P300" s="23"/>
      <c r="Q300" s="23"/>
      <c r="R300" s="79">
        <f t="shared" si="110"/>
        <v>439704</v>
      </c>
    </row>
  </sheetData>
  <mergeCells count="71">
    <mergeCell ref="E270:I270"/>
    <mergeCell ref="B3:G3"/>
    <mergeCell ref="B4:G4"/>
    <mergeCell ref="E235:I235"/>
    <mergeCell ref="D240:I240"/>
    <mergeCell ref="B256:I256"/>
    <mergeCell ref="C257:I257"/>
    <mergeCell ref="D265:I265"/>
    <mergeCell ref="E266:I266"/>
    <mergeCell ref="E209:I209"/>
    <mergeCell ref="E214:I214"/>
    <mergeCell ref="E222:I222"/>
    <mergeCell ref="D226:I226"/>
    <mergeCell ref="B232:I232"/>
    <mergeCell ref="C233:I233"/>
    <mergeCell ref="D186:I186"/>
    <mergeCell ref="E199:I199"/>
    <mergeCell ref="B205:I205"/>
    <mergeCell ref="B206:I206"/>
    <mergeCell ref="C207:I207"/>
    <mergeCell ref="D208:I208"/>
    <mergeCell ref="E178:I178"/>
    <mergeCell ref="B158:I158"/>
    <mergeCell ref="C159:I159"/>
    <mergeCell ref="D160:I160"/>
    <mergeCell ref="E161:I161"/>
    <mergeCell ref="E165:I165"/>
    <mergeCell ref="D169:I169"/>
    <mergeCell ref="E170:I170"/>
    <mergeCell ref="B174:I174"/>
    <mergeCell ref="B175:I175"/>
    <mergeCell ref="C176:I176"/>
    <mergeCell ref="D177:I177"/>
    <mergeCell ref="B157:I157"/>
    <mergeCell ref="D131:I131"/>
    <mergeCell ref="E132:I132"/>
    <mergeCell ref="B139:I139"/>
    <mergeCell ref="B140:I140"/>
    <mergeCell ref="C141:I141"/>
    <mergeCell ref="D142:I142"/>
    <mergeCell ref="E143:I143"/>
    <mergeCell ref="D147:I147"/>
    <mergeCell ref="E148:I148"/>
    <mergeCell ref="D152:I152"/>
    <mergeCell ref="E153:I153"/>
    <mergeCell ref="D124:I124"/>
    <mergeCell ref="E99:I99"/>
    <mergeCell ref="C103:I103"/>
    <mergeCell ref="D104:I104"/>
    <mergeCell ref="E105:I105"/>
    <mergeCell ref="D110:I110"/>
    <mergeCell ref="E111:I111"/>
    <mergeCell ref="D113:I113"/>
    <mergeCell ref="E114:I114"/>
    <mergeCell ref="E117:I117"/>
    <mergeCell ref="B122:I122"/>
    <mergeCell ref="C123:I123"/>
    <mergeCell ref="B1:R1"/>
    <mergeCell ref="B5:I5"/>
    <mergeCell ref="D98:I98"/>
    <mergeCell ref="B6:I6"/>
    <mergeCell ref="C7:I7"/>
    <mergeCell ref="D8:I8"/>
    <mergeCell ref="E9:I9"/>
    <mergeCell ref="D15:I15"/>
    <mergeCell ref="E16:I16"/>
    <mergeCell ref="B76:I76"/>
    <mergeCell ref="B77:I77"/>
    <mergeCell ref="C78:I78"/>
    <mergeCell ref="D79:I79"/>
    <mergeCell ref="E80:I80"/>
  </mergeCells>
  <pageMargins left="0.70866141732283472" right="0.51181102362204722" top="0.74803149606299213" bottom="0.74803149606299213" header="0.31496062992125984" footer="0.31496062992125984"/>
  <pageSetup paperSize="9" scale="9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79998168889431442"/>
  </sheetPr>
  <dimension ref="C21:G21"/>
  <sheetViews>
    <sheetView workbookViewId="0">
      <selection activeCell="H34" sqref="H34"/>
    </sheetView>
  </sheetViews>
  <sheetFormatPr defaultRowHeight="15"/>
  <sheetData>
    <row r="21" spans="3:7" s="403" customFormat="1" ht="41.25">
      <c r="C21" s="1425" t="s">
        <v>1632</v>
      </c>
      <c r="D21" s="1425"/>
      <c r="E21" s="1425"/>
      <c r="F21" s="1425"/>
      <c r="G21" s="142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-0.499984740745262"/>
  </sheetPr>
  <dimension ref="B1:R253"/>
  <sheetViews>
    <sheetView zoomScaleNormal="100" workbookViewId="0">
      <selection activeCell="M25" sqref="M25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10.140625" style="6" customWidth="1"/>
    <col min="9" max="9" width="9.5703125" style="6" customWidth="1"/>
    <col min="10" max="17" width="7.7109375" style="74" customWidth="1"/>
    <col min="18" max="18" width="9.28515625" style="74" customWidth="1"/>
    <col min="19" max="16384" width="9" style="7"/>
  </cols>
  <sheetData>
    <row r="1" spans="2:18" s="1" customFormat="1" ht="24">
      <c r="B1" s="1407" t="s">
        <v>1253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291"/>
      <c r="K2" s="291"/>
      <c r="L2" s="291"/>
      <c r="M2" s="291"/>
      <c r="N2" s="291"/>
      <c r="O2" s="291"/>
      <c r="P2" s="291"/>
      <c r="Q2" s="291"/>
      <c r="R2" s="291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>
      <c r="B4" s="1416" t="s">
        <v>1254</v>
      </c>
      <c r="C4" s="1437"/>
      <c r="D4" s="1437"/>
      <c r="E4" s="1437"/>
      <c r="F4" s="1437"/>
      <c r="G4" s="1417"/>
      <c r="H4" s="61"/>
      <c r="I4" s="62"/>
      <c r="J4" s="68">
        <f t="shared" ref="J4:R4" si="0">SUM(J5+J43+J84+J102+J120+J139+J163+J190+J210)</f>
        <v>0</v>
      </c>
      <c r="K4" s="68">
        <f t="shared" si="0"/>
        <v>37200</v>
      </c>
      <c r="L4" s="68">
        <f t="shared" si="0"/>
        <v>352500</v>
      </c>
      <c r="M4" s="68">
        <f t="shared" si="0"/>
        <v>1005800</v>
      </c>
      <c r="N4" s="68">
        <f t="shared" si="0"/>
        <v>20000</v>
      </c>
      <c r="O4" s="68">
        <f t="shared" si="0"/>
        <v>0</v>
      </c>
      <c r="P4" s="68">
        <f t="shared" si="0"/>
        <v>0</v>
      </c>
      <c r="Q4" s="68">
        <f t="shared" si="0"/>
        <v>0</v>
      </c>
      <c r="R4" s="68">
        <f t="shared" si="0"/>
        <v>1415500</v>
      </c>
    </row>
    <row r="5" spans="2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44">
        <f>SUM(J6)</f>
        <v>0</v>
      </c>
      <c r="K5" s="44">
        <f t="shared" ref="K5:R6" si="1">SUM(K6)</f>
        <v>25200</v>
      </c>
      <c r="L5" s="44">
        <f t="shared" si="1"/>
        <v>100000</v>
      </c>
      <c r="M5" s="44">
        <f t="shared" si="1"/>
        <v>170800</v>
      </c>
      <c r="N5" s="44">
        <f t="shared" si="1"/>
        <v>0</v>
      </c>
      <c r="O5" s="44">
        <f t="shared" si="1"/>
        <v>0</v>
      </c>
      <c r="P5" s="44">
        <f t="shared" si="1"/>
        <v>0</v>
      </c>
      <c r="Q5" s="44">
        <f t="shared" si="1"/>
        <v>0</v>
      </c>
      <c r="R5" s="44">
        <f t="shared" si="1"/>
        <v>296000</v>
      </c>
    </row>
    <row r="6" spans="2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35">
        <f>SUM(J7)</f>
        <v>0</v>
      </c>
      <c r="K6" s="35">
        <f t="shared" si="1"/>
        <v>25200</v>
      </c>
      <c r="L6" s="35">
        <f t="shared" si="1"/>
        <v>100000</v>
      </c>
      <c r="M6" s="35">
        <f t="shared" si="1"/>
        <v>170800</v>
      </c>
      <c r="N6" s="35">
        <f t="shared" si="1"/>
        <v>0</v>
      </c>
      <c r="O6" s="35">
        <f t="shared" si="1"/>
        <v>0</v>
      </c>
      <c r="P6" s="35">
        <f t="shared" si="1"/>
        <v>0</v>
      </c>
      <c r="Q6" s="35">
        <f t="shared" si="1"/>
        <v>0</v>
      </c>
      <c r="R6" s="35">
        <f t="shared" si="1"/>
        <v>296000</v>
      </c>
    </row>
    <row r="7" spans="2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 t="shared" ref="J7:R7" si="2">SUM(J8+J13)</f>
        <v>0</v>
      </c>
      <c r="K7" s="69">
        <f t="shared" si="2"/>
        <v>25200</v>
      </c>
      <c r="L7" s="69">
        <f t="shared" si="2"/>
        <v>100000</v>
      </c>
      <c r="M7" s="69">
        <f t="shared" si="2"/>
        <v>170800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296000</v>
      </c>
    </row>
    <row r="8" spans="2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0</v>
      </c>
      <c r="L8" s="70">
        <f t="shared" si="3"/>
        <v>10000</v>
      </c>
      <c r="M8" s="70">
        <f t="shared" si="3"/>
        <v>10000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20000</v>
      </c>
    </row>
    <row r="9" spans="2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R9" si="4">SUM(K10:K12)</f>
        <v>0</v>
      </c>
      <c r="L9" s="70">
        <f t="shared" si="4"/>
        <v>10000</v>
      </c>
      <c r="M9" s="70">
        <f t="shared" si="4"/>
        <v>10000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20000</v>
      </c>
    </row>
    <row r="10" spans="2:18" ht="49.5" customHeight="1">
      <c r="B10" s="32"/>
      <c r="C10" s="33"/>
      <c r="D10" s="33"/>
      <c r="E10" s="34"/>
      <c r="F10" s="25">
        <v>1</v>
      </c>
      <c r="G10" s="14" t="s">
        <v>1255</v>
      </c>
      <c r="H10" s="15" t="s">
        <v>696</v>
      </c>
      <c r="I10" s="117" t="s">
        <v>1337</v>
      </c>
      <c r="J10" s="79"/>
      <c r="K10" s="79"/>
      <c r="L10" s="79">
        <v>3000</v>
      </c>
      <c r="M10" s="79">
        <v>2000</v>
      </c>
      <c r="N10" s="79"/>
      <c r="O10" s="79"/>
      <c r="P10" s="79"/>
      <c r="Q10" s="79"/>
      <c r="R10" s="79">
        <f t="shared" ref="R10:R12" si="5">SUM(J10:Q10)</f>
        <v>5000</v>
      </c>
    </row>
    <row r="11" spans="2:18" ht="34.5" customHeight="1">
      <c r="B11" s="48"/>
      <c r="C11" s="49"/>
      <c r="D11" s="49"/>
      <c r="E11" s="50"/>
      <c r="F11" s="25">
        <v>2</v>
      </c>
      <c r="G11" s="14" t="s">
        <v>1256</v>
      </c>
      <c r="H11" s="80" t="s">
        <v>1257</v>
      </c>
      <c r="I11" s="117" t="s">
        <v>214</v>
      </c>
      <c r="J11" s="161"/>
      <c r="K11" s="161"/>
      <c r="L11" s="161">
        <v>5000</v>
      </c>
      <c r="M11" s="161">
        <v>5000</v>
      </c>
      <c r="N11" s="79"/>
      <c r="O11" s="79"/>
      <c r="P11" s="79"/>
      <c r="Q11" s="79"/>
      <c r="R11" s="79">
        <f t="shared" si="5"/>
        <v>10000</v>
      </c>
    </row>
    <row r="12" spans="2:18" ht="33" customHeight="1">
      <c r="B12" s="48"/>
      <c r="C12" s="49"/>
      <c r="D12" s="49"/>
      <c r="E12" s="50"/>
      <c r="F12" s="25">
        <v>3</v>
      </c>
      <c r="G12" s="14" t="s">
        <v>1259</v>
      </c>
      <c r="H12" s="80" t="s">
        <v>1260</v>
      </c>
      <c r="I12" s="117" t="s">
        <v>214</v>
      </c>
      <c r="J12" s="161"/>
      <c r="K12" s="161"/>
      <c r="L12" s="79">
        <v>2000</v>
      </c>
      <c r="M12" s="79">
        <v>3000</v>
      </c>
      <c r="N12" s="161"/>
      <c r="O12" s="161"/>
      <c r="P12" s="161"/>
      <c r="Q12" s="161"/>
      <c r="R12" s="161">
        <f t="shared" si="5"/>
        <v>5000</v>
      </c>
    </row>
    <row r="13" spans="2:18" s="37" customFormat="1" ht="51" customHeight="1">
      <c r="B13" s="36"/>
      <c r="C13" s="39"/>
      <c r="D13" s="1401" t="s">
        <v>76</v>
      </c>
      <c r="E13" s="1401"/>
      <c r="F13" s="1401"/>
      <c r="G13" s="1401"/>
      <c r="H13" s="1401"/>
      <c r="I13" s="1401"/>
      <c r="J13" s="101">
        <f t="shared" ref="J13:R13" si="6">SUM(J14+J28)</f>
        <v>0</v>
      </c>
      <c r="K13" s="101">
        <f t="shared" si="6"/>
        <v>25200</v>
      </c>
      <c r="L13" s="101">
        <f t="shared" si="6"/>
        <v>90000</v>
      </c>
      <c r="M13" s="101">
        <f t="shared" si="6"/>
        <v>160800</v>
      </c>
      <c r="N13" s="101">
        <f t="shared" si="6"/>
        <v>0</v>
      </c>
      <c r="O13" s="101">
        <f t="shared" si="6"/>
        <v>0</v>
      </c>
      <c r="P13" s="101">
        <f t="shared" si="6"/>
        <v>0</v>
      </c>
      <c r="Q13" s="101">
        <f t="shared" si="6"/>
        <v>0</v>
      </c>
      <c r="R13" s="101">
        <f t="shared" si="6"/>
        <v>276000</v>
      </c>
    </row>
    <row r="14" spans="2:18" ht="35.25" customHeight="1">
      <c r="B14" s="29"/>
      <c r="C14" s="31"/>
      <c r="D14" s="31"/>
      <c r="E14" s="1401" t="s">
        <v>14</v>
      </c>
      <c r="F14" s="1401"/>
      <c r="G14" s="1401"/>
      <c r="H14" s="1401"/>
      <c r="I14" s="1426"/>
      <c r="J14" s="186">
        <f>SUM(J15:J27)</f>
        <v>0</v>
      </c>
      <c r="K14" s="73">
        <f t="shared" ref="K14:R14" si="7">SUM(K15:K27)</f>
        <v>21600</v>
      </c>
      <c r="L14" s="73">
        <f t="shared" si="7"/>
        <v>51000</v>
      </c>
      <c r="M14" s="73">
        <f t="shared" si="7"/>
        <v>122600</v>
      </c>
      <c r="N14" s="73">
        <f t="shared" si="7"/>
        <v>0</v>
      </c>
      <c r="O14" s="73">
        <f t="shared" si="7"/>
        <v>0</v>
      </c>
      <c r="P14" s="73">
        <f t="shared" si="7"/>
        <v>0</v>
      </c>
      <c r="Q14" s="73">
        <f t="shared" si="7"/>
        <v>0</v>
      </c>
      <c r="R14" s="73">
        <f t="shared" si="7"/>
        <v>195200</v>
      </c>
    </row>
    <row r="15" spans="2:18" ht="32.25" customHeight="1">
      <c r="B15" s="24"/>
      <c r="D15" s="21"/>
      <c r="E15" s="26"/>
      <c r="F15" s="110">
        <v>4</v>
      </c>
      <c r="G15" s="19" t="s">
        <v>1270</v>
      </c>
      <c r="H15" s="152" t="s">
        <v>696</v>
      </c>
      <c r="I15" s="371" t="s">
        <v>1338</v>
      </c>
      <c r="J15" s="161"/>
      <c r="K15" s="23">
        <v>3600</v>
      </c>
      <c r="L15" s="79"/>
      <c r="M15" s="79">
        <v>6400</v>
      </c>
      <c r="N15" s="23"/>
      <c r="O15" s="23"/>
      <c r="P15" s="23"/>
      <c r="Q15" s="23"/>
      <c r="R15" s="79">
        <f>SUM(J15:Q15)</f>
        <v>10000</v>
      </c>
    </row>
    <row r="16" spans="2:18" ht="33" customHeight="1">
      <c r="B16" s="24"/>
      <c r="D16" s="21"/>
      <c r="E16" s="26"/>
      <c r="F16" s="51">
        <v>5</v>
      </c>
      <c r="G16" s="14" t="s">
        <v>1273</v>
      </c>
      <c r="H16" s="15" t="s">
        <v>1257</v>
      </c>
      <c r="I16" s="117" t="s">
        <v>214</v>
      </c>
      <c r="J16" s="23"/>
      <c r="K16" s="23">
        <v>3600</v>
      </c>
      <c r="L16" s="23">
        <v>5000</v>
      </c>
      <c r="M16" s="23">
        <v>5000</v>
      </c>
      <c r="N16" s="23"/>
      <c r="O16" s="23"/>
      <c r="P16" s="23"/>
      <c r="Q16" s="23"/>
      <c r="R16" s="161">
        <v>13600</v>
      </c>
    </row>
    <row r="17" spans="2:18" ht="32.25" customHeight="1">
      <c r="B17" s="24"/>
      <c r="D17" s="21"/>
      <c r="E17" s="26"/>
      <c r="F17" s="51">
        <v>6</v>
      </c>
      <c r="G17" s="14" t="s">
        <v>1274</v>
      </c>
      <c r="H17" s="15" t="s">
        <v>1257</v>
      </c>
      <c r="I17" s="117" t="s">
        <v>214</v>
      </c>
      <c r="J17" s="23"/>
      <c r="K17" s="23">
        <v>3600</v>
      </c>
      <c r="L17" s="23">
        <v>5000</v>
      </c>
      <c r="M17" s="23">
        <v>5000</v>
      </c>
      <c r="N17" s="23"/>
      <c r="O17" s="23"/>
      <c r="P17" s="23"/>
      <c r="Q17" s="23"/>
      <c r="R17" s="161">
        <v>13600</v>
      </c>
    </row>
    <row r="18" spans="2:18" ht="33" customHeight="1">
      <c r="B18" s="24"/>
      <c r="D18" s="21"/>
      <c r="E18" s="26"/>
      <c r="F18" s="51">
        <v>7</v>
      </c>
      <c r="G18" s="14" t="s">
        <v>1276</v>
      </c>
      <c r="H18" s="80" t="s">
        <v>1260</v>
      </c>
      <c r="I18" s="117" t="s">
        <v>214</v>
      </c>
      <c r="J18" s="23"/>
      <c r="K18" s="23">
        <v>7200</v>
      </c>
      <c r="L18" s="23">
        <v>5000</v>
      </c>
      <c r="M18" s="23">
        <v>27800</v>
      </c>
      <c r="N18" s="23"/>
      <c r="O18" s="23"/>
      <c r="P18" s="23"/>
      <c r="Q18" s="23"/>
      <c r="R18" s="161">
        <f>SUM(J18:Q18)</f>
        <v>40000</v>
      </c>
    </row>
    <row r="19" spans="2:18" ht="45" customHeight="1">
      <c r="B19" s="24"/>
      <c r="D19" s="21"/>
      <c r="E19" s="26"/>
      <c r="F19" s="51">
        <v>8</v>
      </c>
      <c r="G19" s="19" t="s">
        <v>1277</v>
      </c>
      <c r="H19" s="15" t="s">
        <v>1278</v>
      </c>
      <c r="I19" s="117" t="s">
        <v>214</v>
      </c>
      <c r="J19" s="161"/>
      <c r="K19" s="23"/>
      <c r="L19" s="23">
        <v>5000</v>
      </c>
      <c r="M19" s="23">
        <v>15000</v>
      </c>
      <c r="N19" s="23"/>
      <c r="O19" s="23"/>
      <c r="P19" s="23"/>
      <c r="Q19" s="23"/>
      <c r="R19" s="161">
        <f>SUM(J19:Q19)</f>
        <v>20000</v>
      </c>
    </row>
    <row r="20" spans="2:18" ht="50.25" customHeight="1">
      <c r="B20" s="48"/>
      <c r="C20" s="49"/>
      <c r="D20" s="49"/>
      <c r="E20" s="50"/>
      <c r="F20" s="51">
        <v>9</v>
      </c>
      <c r="G20" s="14" t="s">
        <v>1280</v>
      </c>
      <c r="H20" s="15" t="s">
        <v>1344</v>
      </c>
      <c r="I20" s="81" t="s">
        <v>1281</v>
      </c>
      <c r="J20" s="79"/>
      <c r="K20" s="79"/>
      <c r="L20" s="79"/>
      <c r="M20" s="79">
        <v>10000</v>
      </c>
      <c r="N20" s="79"/>
      <c r="O20" s="79"/>
      <c r="P20" s="79"/>
      <c r="Q20" s="79"/>
      <c r="R20" s="79">
        <v>10000</v>
      </c>
    </row>
    <row r="21" spans="2:18" ht="33" customHeight="1">
      <c r="B21" s="48"/>
      <c r="C21" s="49"/>
      <c r="D21" s="49"/>
      <c r="E21" s="50"/>
      <c r="F21" s="51">
        <v>10</v>
      </c>
      <c r="G21" s="14" t="s">
        <v>1282</v>
      </c>
      <c r="H21" s="6" t="s">
        <v>1269</v>
      </c>
      <c r="I21" s="154" t="s">
        <v>1283</v>
      </c>
      <c r="J21" s="79"/>
      <c r="K21" s="79"/>
      <c r="L21" s="79">
        <v>5000</v>
      </c>
      <c r="M21" s="79">
        <v>10000</v>
      </c>
      <c r="N21" s="79"/>
      <c r="O21" s="79"/>
      <c r="P21" s="79"/>
      <c r="Q21" s="79"/>
      <c r="R21" s="79">
        <v>15000</v>
      </c>
    </row>
    <row r="22" spans="2:18" ht="32.25" customHeight="1">
      <c r="B22" s="48"/>
      <c r="C22" s="49"/>
      <c r="D22" s="49"/>
      <c r="E22" s="50"/>
      <c r="F22" s="51">
        <v>11</v>
      </c>
      <c r="G22" s="14" t="s">
        <v>1300</v>
      </c>
      <c r="H22" s="80" t="s">
        <v>1301</v>
      </c>
      <c r="I22" s="81" t="s">
        <v>1302</v>
      </c>
      <c r="J22" s="161"/>
      <c r="K22" s="161"/>
      <c r="L22" s="161">
        <v>10000</v>
      </c>
      <c r="M22" s="161">
        <v>5000</v>
      </c>
      <c r="N22" s="161"/>
      <c r="O22" s="161"/>
      <c r="P22" s="161"/>
      <c r="Q22" s="161"/>
      <c r="R22" s="161">
        <f t="shared" ref="R22:R24" si="8">SUM(J22:Q22)</f>
        <v>15000</v>
      </c>
    </row>
    <row r="23" spans="2:18" ht="48.75" customHeight="1">
      <c r="B23" s="48"/>
      <c r="C23" s="49"/>
      <c r="D23" s="49"/>
      <c r="E23" s="50"/>
      <c r="F23" s="51">
        <v>12</v>
      </c>
      <c r="G23" s="14" t="s">
        <v>1303</v>
      </c>
      <c r="H23" s="80" t="s">
        <v>1301</v>
      </c>
      <c r="I23" s="81" t="s">
        <v>789</v>
      </c>
      <c r="J23" s="161"/>
      <c r="K23" s="161"/>
      <c r="L23" s="161">
        <v>5000</v>
      </c>
      <c r="M23" s="161">
        <v>10000</v>
      </c>
      <c r="N23" s="161"/>
      <c r="O23" s="161"/>
      <c r="P23" s="161"/>
      <c r="Q23" s="161"/>
      <c r="R23" s="161">
        <f t="shared" si="8"/>
        <v>15000</v>
      </c>
    </row>
    <row r="24" spans="2:18" ht="48.75" customHeight="1">
      <c r="B24" s="48"/>
      <c r="C24" s="49"/>
      <c r="D24" s="49"/>
      <c r="E24" s="50"/>
      <c r="F24" s="51">
        <v>13</v>
      </c>
      <c r="G24" s="14" t="s">
        <v>1304</v>
      </c>
      <c r="H24" s="80" t="s">
        <v>1301</v>
      </c>
      <c r="I24" s="81" t="s">
        <v>1339</v>
      </c>
      <c r="J24" s="161"/>
      <c r="K24" s="161">
        <v>3600</v>
      </c>
      <c r="L24" s="161">
        <v>3000</v>
      </c>
      <c r="M24" s="161">
        <v>3400</v>
      </c>
      <c r="N24" s="161"/>
      <c r="O24" s="161"/>
      <c r="P24" s="161"/>
      <c r="Q24" s="161"/>
      <c r="R24" s="161">
        <f t="shared" si="8"/>
        <v>10000</v>
      </c>
    </row>
    <row r="25" spans="2:18" ht="33" customHeight="1">
      <c r="B25" s="24"/>
      <c r="D25" s="21"/>
      <c r="E25" s="26"/>
      <c r="F25" s="51">
        <v>14</v>
      </c>
      <c r="G25" s="14" t="s">
        <v>1305</v>
      </c>
      <c r="H25" s="15" t="s">
        <v>1257</v>
      </c>
      <c r="I25" s="117" t="s">
        <v>214</v>
      </c>
      <c r="J25" s="23"/>
      <c r="K25" s="23"/>
      <c r="L25" s="23"/>
      <c r="M25" s="23">
        <v>8000</v>
      </c>
      <c r="N25" s="23"/>
      <c r="O25" s="23"/>
      <c r="P25" s="23"/>
      <c r="Q25" s="23"/>
      <c r="R25" s="161">
        <v>8000</v>
      </c>
    </row>
    <row r="26" spans="2:18" ht="49.5" customHeight="1">
      <c r="B26" s="17"/>
      <c r="C26" s="18"/>
      <c r="D26" s="18"/>
      <c r="E26" s="66"/>
      <c r="F26" s="110">
        <v>15</v>
      </c>
      <c r="G26" s="19" t="s">
        <v>1306</v>
      </c>
      <c r="H26" s="80" t="s">
        <v>1344</v>
      </c>
      <c r="I26" s="123" t="s">
        <v>1340</v>
      </c>
      <c r="J26" s="161"/>
      <c r="K26" s="161"/>
      <c r="L26" s="161">
        <v>5000</v>
      </c>
      <c r="M26" s="161">
        <v>10000</v>
      </c>
      <c r="N26" s="161"/>
      <c r="O26" s="161"/>
      <c r="P26" s="161"/>
      <c r="Q26" s="161"/>
      <c r="R26" s="161">
        <f t="shared" ref="R26:R27" si="9">SUM(J26:Q26)</f>
        <v>15000</v>
      </c>
    </row>
    <row r="27" spans="2:18" ht="48.75" customHeight="1">
      <c r="B27" s="58"/>
      <c r="C27" s="59"/>
      <c r="D27" s="53"/>
      <c r="E27" s="19"/>
      <c r="F27" s="110">
        <v>16</v>
      </c>
      <c r="G27" s="19" t="s">
        <v>1307</v>
      </c>
      <c r="H27" s="134" t="s">
        <v>1344</v>
      </c>
      <c r="I27" s="123" t="s">
        <v>1341</v>
      </c>
      <c r="J27" s="23"/>
      <c r="K27" s="23"/>
      <c r="L27" s="23">
        <v>3000</v>
      </c>
      <c r="M27" s="23">
        <v>7000</v>
      </c>
      <c r="N27" s="23"/>
      <c r="O27" s="23"/>
      <c r="P27" s="23"/>
      <c r="Q27" s="23"/>
      <c r="R27" s="161">
        <f t="shared" si="9"/>
        <v>10000</v>
      </c>
    </row>
    <row r="28" spans="2:18" ht="21" customHeight="1">
      <c r="B28" s="63"/>
      <c r="C28" s="64"/>
      <c r="D28" s="64"/>
      <c r="E28" s="65" t="s">
        <v>15</v>
      </c>
      <c r="F28" s="27"/>
      <c r="G28" s="27"/>
      <c r="H28" s="13"/>
      <c r="I28" s="47"/>
      <c r="J28" s="73">
        <f>SUM(J29:J38)</f>
        <v>0</v>
      </c>
      <c r="K28" s="73">
        <f t="shared" ref="K28:R28" si="10">SUM(K29:K38)</f>
        <v>3600</v>
      </c>
      <c r="L28" s="73">
        <f t="shared" si="10"/>
        <v>39000</v>
      </c>
      <c r="M28" s="73">
        <f t="shared" si="10"/>
        <v>38200</v>
      </c>
      <c r="N28" s="73">
        <f t="shared" si="10"/>
        <v>0</v>
      </c>
      <c r="O28" s="73">
        <f t="shared" si="10"/>
        <v>0</v>
      </c>
      <c r="P28" s="73">
        <f t="shared" si="10"/>
        <v>0</v>
      </c>
      <c r="Q28" s="73">
        <f t="shared" si="10"/>
        <v>0</v>
      </c>
      <c r="R28" s="73">
        <f t="shared" si="10"/>
        <v>80800</v>
      </c>
    </row>
    <row r="29" spans="2:18" ht="47.25" customHeight="1">
      <c r="B29" s="32"/>
      <c r="C29" s="33"/>
      <c r="D29" s="33"/>
      <c r="E29" s="34"/>
      <c r="F29" s="51">
        <v>17</v>
      </c>
      <c r="G29" s="14" t="s">
        <v>1275</v>
      </c>
      <c r="H29" s="80" t="s">
        <v>1260</v>
      </c>
      <c r="I29" s="117" t="s">
        <v>214</v>
      </c>
      <c r="J29" s="161"/>
      <c r="K29" s="161"/>
      <c r="L29" s="79">
        <v>2000</v>
      </c>
      <c r="M29" s="79">
        <v>3000</v>
      </c>
      <c r="N29" s="161"/>
      <c r="O29" s="161"/>
      <c r="P29" s="161"/>
      <c r="Q29" s="161"/>
      <c r="R29" s="161">
        <f>SUM(J29:Q29)</f>
        <v>5000</v>
      </c>
    </row>
    <row r="30" spans="2:18" ht="47.25" customHeight="1">
      <c r="B30" s="48"/>
      <c r="C30" s="49"/>
      <c r="D30" s="49"/>
      <c r="E30" s="50"/>
      <c r="F30" s="25">
        <v>18</v>
      </c>
      <c r="G30" s="14" t="s">
        <v>1284</v>
      </c>
      <c r="H30" s="15" t="s">
        <v>696</v>
      </c>
      <c r="I30" s="187" t="s">
        <v>1342</v>
      </c>
      <c r="J30" s="161"/>
      <c r="K30" s="79"/>
      <c r="L30" s="79">
        <v>4000</v>
      </c>
      <c r="M30" s="79">
        <v>5000</v>
      </c>
      <c r="N30" s="79"/>
      <c r="O30" s="79"/>
      <c r="P30" s="79"/>
      <c r="Q30" s="79"/>
      <c r="R30" s="79">
        <f>SUM(J30:Q30)</f>
        <v>9000</v>
      </c>
    </row>
    <row r="31" spans="2:18" ht="33" customHeight="1">
      <c r="B31" s="24"/>
      <c r="D31" s="21"/>
      <c r="E31" s="26"/>
      <c r="F31" s="51">
        <v>19</v>
      </c>
      <c r="G31" s="14" t="s">
        <v>1285</v>
      </c>
      <c r="H31" s="15" t="s">
        <v>1257</v>
      </c>
      <c r="I31" s="117" t="s">
        <v>214</v>
      </c>
      <c r="J31" s="23"/>
      <c r="K31" s="23">
        <v>3600</v>
      </c>
      <c r="L31" s="23">
        <v>5000</v>
      </c>
      <c r="M31" s="23">
        <v>5000</v>
      </c>
      <c r="N31" s="23"/>
      <c r="O31" s="23"/>
      <c r="P31" s="23"/>
      <c r="Q31" s="23"/>
      <c r="R31" s="161">
        <f t="shared" ref="R31:R36" si="11">SUM(J31:Q31)</f>
        <v>13600</v>
      </c>
    </row>
    <row r="32" spans="2:18" ht="32.25" customHeight="1">
      <c r="B32" s="48"/>
      <c r="C32" s="49"/>
      <c r="D32" s="49"/>
      <c r="E32" s="50"/>
      <c r="F32" s="25">
        <v>20</v>
      </c>
      <c r="G32" s="14" t="s">
        <v>1318</v>
      </c>
      <c r="H32" s="15" t="s">
        <v>1257</v>
      </c>
      <c r="I32" s="117" t="s">
        <v>214</v>
      </c>
      <c r="J32" s="161"/>
      <c r="K32" s="79"/>
      <c r="L32" s="79">
        <v>15000</v>
      </c>
      <c r="M32" s="79">
        <v>2700</v>
      </c>
      <c r="N32" s="79"/>
      <c r="O32" s="79"/>
      <c r="P32" s="79"/>
      <c r="Q32" s="161"/>
      <c r="R32" s="161">
        <f t="shared" si="11"/>
        <v>17700</v>
      </c>
    </row>
    <row r="33" spans="2:18" ht="33.75" customHeight="1">
      <c r="B33" s="24"/>
      <c r="D33" s="21"/>
      <c r="E33" s="26"/>
      <c r="F33" s="51">
        <v>21</v>
      </c>
      <c r="G33" s="192" t="s">
        <v>1319</v>
      </c>
      <c r="H33" s="80" t="s">
        <v>1260</v>
      </c>
      <c r="I33" s="117" t="s">
        <v>214</v>
      </c>
      <c r="J33" s="23"/>
      <c r="K33" s="23"/>
      <c r="L33" s="23">
        <v>5000</v>
      </c>
      <c r="M33" s="23">
        <v>10500</v>
      </c>
      <c r="N33" s="23"/>
      <c r="O33" s="23"/>
      <c r="P33" s="23"/>
      <c r="Q33" s="23"/>
      <c r="R33" s="161">
        <f t="shared" si="11"/>
        <v>15500</v>
      </c>
    </row>
    <row r="34" spans="2:18" ht="48.75" customHeight="1">
      <c r="B34" s="24"/>
      <c r="D34" s="21"/>
      <c r="E34" s="26"/>
      <c r="F34" s="25">
        <v>22</v>
      </c>
      <c r="G34" s="14" t="s">
        <v>1320</v>
      </c>
      <c r="H34" s="15" t="s">
        <v>1267</v>
      </c>
      <c r="I34" s="117" t="s">
        <v>214</v>
      </c>
      <c r="J34" s="23"/>
      <c r="K34" s="23"/>
      <c r="L34" s="23">
        <v>5000</v>
      </c>
      <c r="M34" s="23"/>
      <c r="N34" s="23"/>
      <c r="O34" s="23"/>
      <c r="P34" s="23"/>
      <c r="Q34" s="23"/>
      <c r="R34" s="161">
        <f t="shared" si="11"/>
        <v>5000</v>
      </c>
    </row>
    <row r="35" spans="2:18" ht="48.75" customHeight="1">
      <c r="B35" s="24"/>
      <c r="D35" s="21"/>
      <c r="E35" s="26"/>
      <c r="F35" s="51">
        <v>23</v>
      </c>
      <c r="G35" s="14" t="s">
        <v>1321</v>
      </c>
      <c r="H35" s="15" t="s">
        <v>1269</v>
      </c>
      <c r="I35" s="123" t="s">
        <v>1343</v>
      </c>
      <c r="J35" s="23"/>
      <c r="K35" s="23"/>
      <c r="L35" s="23"/>
      <c r="M35" s="23">
        <v>5000</v>
      </c>
      <c r="N35" s="23"/>
      <c r="O35" s="23"/>
      <c r="P35" s="23"/>
      <c r="Q35" s="23"/>
      <c r="R35" s="161">
        <f t="shared" si="11"/>
        <v>5000</v>
      </c>
    </row>
    <row r="36" spans="2:18" ht="91.5" customHeight="1">
      <c r="B36" s="17"/>
      <c r="C36" s="18"/>
      <c r="D36" s="18"/>
      <c r="E36" s="66"/>
      <c r="F36" s="25">
        <v>24</v>
      </c>
      <c r="G36" s="14" t="s">
        <v>1322</v>
      </c>
      <c r="H36" s="80" t="s">
        <v>1260</v>
      </c>
      <c r="I36" s="117" t="s">
        <v>1261</v>
      </c>
      <c r="J36" s="161"/>
      <c r="K36" s="161"/>
      <c r="L36" s="79">
        <v>3000</v>
      </c>
      <c r="M36" s="79">
        <v>7000</v>
      </c>
      <c r="N36" s="161"/>
      <c r="O36" s="161"/>
      <c r="P36" s="161"/>
      <c r="Q36" s="161"/>
      <c r="R36" s="161">
        <f t="shared" si="11"/>
        <v>10000</v>
      </c>
    </row>
    <row r="37" spans="2:18" ht="19.5" hidden="1" customHeight="1">
      <c r="B37" s="48"/>
      <c r="C37" s="49"/>
      <c r="D37" s="49"/>
      <c r="E37" s="50"/>
      <c r="F37" s="25">
        <v>8</v>
      </c>
      <c r="G37" s="14"/>
      <c r="H37" s="80"/>
      <c r="I37" s="117"/>
      <c r="J37" s="79"/>
      <c r="K37" s="79"/>
      <c r="L37" s="79"/>
      <c r="M37" s="79"/>
      <c r="N37" s="79"/>
      <c r="O37" s="79"/>
      <c r="P37" s="79"/>
      <c r="Q37" s="79"/>
      <c r="R37" s="79">
        <f t="shared" ref="R37" si="12">SUM(J37:Q37)</f>
        <v>0</v>
      </c>
    </row>
    <row r="38" spans="2:18" ht="19.5" hidden="1" customHeight="1">
      <c r="B38" s="58"/>
      <c r="C38" s="59"/>
      <c r="D38" s="53"/>
      <c r="E38" s="19"/>
      <c r="F38" s="25">
        <v>9</v>
      </c>
      <c r="G38" s="14"/>
      <c r="H38" s="15"/>
      <c r="I38" s="16"/>
      <c r="J38" s="23"/>
      <c r="K38" s="23"/>
      <c r="L38" s="23"/>
      <c r="M38" s="23"/>
      <c r="N38" s="23"/>
      <c r="O38" s="23"/>
      <c r="P38" s="23"/>
      <c r="Q38" s="23"/>
      <c r="R38" s="79">
        <f>SUM(J38:Q38)</f>
        <v>0</v>
      </c>
    </row>
    <row r="39" spans="2:18" ht="21" hidden="1" customHeight="1">
      <c r="B39" s="63"/>
      <c r="C39" s="64"/>
      <c r="D39" s="64"/>
      <c r="E39" s="65" t="s">
        <v>98</v>
      </c>
      <c r="F39" s="67"/>
      <c r="G39" s="27"/>
      <c r="H39" s="13"/>
      <c r="I39" s="47"/>
      <c r="J39" s="73">
        <f>SUM(J40:J42)</f>
        <v>0</v>
      </c>
      <c r="K39" s="73">
        <f t="shared" ref="K39:R39" si="13">SUM(K40:K42)</f>
        <v>0</v>
      </c>
      <c r="L39" s="73">
        <f t="shared" si="13"/>
        <v>0</v>
      </c>
      <c r="M39" s="73">
        <f t="shared" si="13"/>
        <v>0</v>
      </c>
      <c r="N39" s="73">
        <f t="shared" si="13"/>
        <v>0</v>
      </c>
      <c r="O39" s="73">
        <f t="shared" si="13"/>
        <v>0</v>
      </c>
      <c r="P39" s="73">
        <f t="shared" si="13"/>
        <v>0</v>
      </c>
      <c r="Q39" s="73">
        <f t="shared" si="13"/>
        <v>0</v>
      </c>
      <c r="R39" s="73">
        <f t="shared" si="13"/>
        <v>0</v>
      </c>
    </row>
    <row r="40" spans="2:18" ht="19.5" hidden="1" customHeight="1">
      <c r="B40" s="32"/>
      <c r="C40" s="33"/>
      <c r="D40" s="33"/>
      <c r="E40" s="34"/>
      <c r="F40" s="25">
        <v>10</v>
      </c>
      <c r="G40" s="14"/>
      <c r="H40" s="80"/>
      <c r="I40" s="117"/>
      <c r="J40" s="79"/>
      <c r="K40" s="79"/>
      <c r="L40" s="79"/>
      <c r="M40" s="79"/>
      <c r="N40" s="79"/>
      <c r="O40" s="79"/>
      <c r="P40" s="79"/>
      <c r="Q40" s="79"/>
      <c r="R40" s="79">
        <f>SUM(J40:Q40)</f>
        <v>0</v>
      </c>
    </row>
    <row r="41" spans="2:18" ht="19.5" hidden="1" customHeight="1">
      <c r="B41" s="48"/>
      <c r="C41" s="49"/>
      <c r="D41" s="49"/>
      <c r="E41" s="50"/>
      <c r="F41" s="25">
        <v>11</v>
      </c>
      <c r="G41" s="14"/>
      <c r="H41" s="80"/>
      <c r="I41" s="117"/>
      <c r="J41" s="79"/>
      <c r="K41" s="79"/>
      <c r="L41" s="79"/>
      <c r="M41" s="79"/>
      <c r="N41" s="79"/>
      <c r="O41" s="79"/>
      <c r="P41" s="79"/>
      <c r="Q41" s="79"/>
      <c r="R41" s="79">
        <f>SUM(J41:Q41)</f>
        <v>0</v>
      </c>
    </row>
    <row r="42" spans="2:18" ht="19.5" hidden="1" customHeight="1">
      <c r="B42" s="24"/>
      <c r="D42" s="21"/>
      <c r="E42" s="26"/>
      <c r="F42" s="25">
        <v>12</v>
      </c>
      <c r="G42" s="14"/>
      <c r="H42" s="15"/>
      <c r="I42" s="16"/>
      <c r="J42" s="23"/>
      <c r="K42" s="23"/>
      <c r="L42" s="23"/>
      <c r="M42" s="23"/>
      <c r="N42" s="23"/>
      <c r="O42" s="23"/>
      <c r="P42" s="23"/>
      <c r="Q42" s="23"/>
      <c r="R42" s="79">
        <f>SUM(J42:Q42)</f>
        <v>0</v>
      </c>
    </row>
    <row r="43" spans="2:18" s="12" customFormat="1" ht="35.25" customHeight="1">
      <c r="B43" s="1402" t="s">
        <v>80</v>
      </c>
      <c r="C43" s="1403"/>
      <c r="D43" s="1403"/>
      <c r="E43" s="1403"/>
      <c r="F43" s="1403"/>
      <c r="G43" s="1403"/>
      <c r="H43" s="1403"/>
      <c r="I43" s="1438"/>
      <c r="J43" s="44">
        <f>SUM(J44)</f>
        <v>0</v>
      </c>
      <c r="K43" s="44">
        <f t="shared" ref="K43:R43" si="14">SUM(K44)</f>
        <v>0</v>
      </c>
      <c r="L43" s="44">
        <f t="shared" si="14"/>
        <v>45000</v>
      </c>
      <c r="M43" s="44">
        <f t="shared" si="14"/>
        <v>182500</v>
      </c>
      <c r="N43" s="44">
        <f t="shared" si="14"/>
        <v>0</v>
      </c>
      <c r="O43" s="44">
        <f t="shared" si="14"/>
        <v>0</v>
      </c>
      <c r="P43" s="44">
        <f t="shared" si="14"/>
        <v>0</v>
      </c>
      <c r="Q43" s="44">
        <f t="shared" si="14"/>
        <v>0</v>
      </c>
      <c r="R43" s="44">
        <f t="shared" si="14"/>
        <v>227500</v>
      </c>
    </row>
    <row r="44" spans="2:18" s="12" customFormat="1" ht="48" customHeight="1">
      <c r="B44" s="1404" t="s">
        <v>81</v>
      </c>
      <c r="C44" s="1405"/>
      <c r="D44" s="1405"/>
      <c r="E44" s="1405"/>
      <c r="F44" s="1405"/>
      <c r="G44" s="1405"/>
      <c r="H44" s="1405"/>
      <c r="I44" s="1405"/>
      <c r="J44" s="35">
        <f t="shared" ref="J44:R44" si="15">SUM(J45+J63)</f>
        <v>0</v>
      </c>
      <c r="K44" s="35">
        <f t="shared" si="15"/>
        <v>0</v>
      </c>
      <c r="L44" s="35">
        <f t="shared" si="15"/>
        <v>45000</v>
      </c>
      <c r="M44" s="35">
        <f t="shared" si="15"/>
        <v>182500</v>
      </c>
      <c r="N44" s="35">
        <f t="shared" si="15"/>
        <v>0</v>
      </c>
      <c r="O44" s="35">
        <f t="shared" si="15"/>
        <v>0</v>
      </c>
      <c r="P44" s="35">
        <f t="shared" si="15"/>
        <v>0</v>
      </c>
      <c r="Q44" s="35">
        <f t="shared" si="15"/>
        <v>0</v>
      </c>
      <c r="R44" s="35">
        <f t="shared" si="15"/>
        <v>227500</v>
      </c>
    </row>
    <row r="45" spans="2:18" ht="50.25" customHeight="1">
      <c r="B45" s="29"/>
      <c r="C45" s="1401" t="s">
        <v>25</v>
      </c>
      <c r="D45" s="1401"/>
      <c r="E45" s="1401"/>
      <c r="F45" s="1401"/>
      <c r="G45" s="1401"/>
      <c r="H45" s="1401"/>
      <c r="I45" s="1401"/>
      <c r="J45" s="73">
        <f t="shared" ref="J45:R45" si="16">SUM(J46+J59)</f>
        <v>0</v>
      </c>
      <c r="K45" s="73">
        <f t="shared" si="16"/>
        <v>0</v>
      </c>
      <c r="L45" s="73">
        <f t="shared" si="16"/>
        <v>10000</v>
      </c>
      <c r="M45" s="73">
        <f t="shared" si="16"/>
        <v>45000</v>
      </c>
      <c r="N45" s="73">
        <f t="shared" si="16"/>
        <v>0</v>
      </c>
      <c r="O45" s="73">
        <f t="shared" si="16"/>
        <v>0</v>
      </c>
      <c r="P45" s="73">
        <f t="shared" si="16"/>
        <v>0</v>
      </c>
      <c r="Q45" s="73">
        <f t="shared" si="16"/>
        <v>0</v>
      </c>
      <c r="R45" s="73">
        <f t="shared" si="16"/>
        <v>55000</v>
      </c>
    </row>
    <row r="46" spans="2:18" ht="35.25" customHeight="1">
      <c r="B46" s="29"/>
      <c r="C46" s="31"/>
      <c r="D46" s="1401" t="s">
        <v>16</v>
      </c>
      <c r="E46" s="1401"/>
      <c r="F46" s="1401"/>
      <c r="G46" s="1401"/>
      <c r="H46" s="1401"/>
      <c r="I46" s="1401"/>
      <c r="J46" s="73">
        <f t="shared" ref="J46:R46" si="17">SUM(J47+J51+J55)</f>
        <v>0</v>
      </c>
      <c r="K46" s="73">
        <f t="shared" si="17"/>
        <v>0</v>
      </c>
      <c r="L46" s="73">
        <f t="shared" si="17"/>
        <v>0</v>
      </c>
      <c r="M46" s="73">
        <f t="shared" si="17"/>
        <v>25000</v>
      </c>
      <c r="N46" s="73">
        <f t="shared" si="17"/>
        <v>0</v>
      </c>
      <c r="O46" s="73">
        <f t="shared" si="17"/>
        <v>0</v>
      </c>
      <c r="P46" s="73">
        <f t="shared" si="17"/>
        <v>0</v>
      </c>
      <c r="Q46" s="73">
        <f t="shared" si="17"/>
        <v>0</v>
      </c>
      <c r="R46" s="73">
        <f t="shared" si="17"/>
        <v>25000</v>
      </c>
    </row>
    <row r="47" spans="2:18" ht="48.75" customHeight="1">
      <c r="B47" s="29"/>
      <c r="C47" s="31"/>
      <c r="D47" s="31"/>
      <c r="E47" s="1401" t="s">
        <v>17</v>
      </c>
      <c r="F47" s="1401"/>
      <c r="G47" s="1401"/>
      <c r="H47" s="1401"/>
      <c r="I47" s="1401"/>
      <c r="J47" s="73">
        <f>SUM(J48:J50)</f>
        <v>0</v>
      </c>
      <c r="K47" s="73">
        <f t="shared" ref="K47:R47" si="18">SUM(K48:K50)</f>
        <v>0</v>
      </c>
      <c r="L47" s="73">
        <f t="shared" si="18"/>
        <v>0</v>
      </c>
      <c r="M47" s="73">
        <f t="shared" si="18"/>
        <v>25000</v>
      </c>
      <c r="N47" s="73">
        <f t="shared" si="18"/>
        <v>0</v>
      </c>
      <c r="O47" s="73">
        <f t="shared" si="18"/>
        <v>0</v>
      </c>
      <c r="P47" s="73">
        <f t="shared" si="18"/>
        <v>0</v>
      </c>
      <c r="Q47" s="73">
        <f t="shared" si="18"/>
        <v>0</v>
      </c>
      <c r="R47" s="73">
        <f t="shared" si="18"/>
        <v>25000</v>
      </c>
    </row>
    <row r="48" spans="2:18" ht="32.25" customHeight="1">
      <c r="B48" s="24"/>
      <c r="D48" s="21"/>
      <c r="E48" s="26"/>
      <c r="F48" s="25">
        <v>25</v>
      </c>
      <c r="G48" s="14" t="s">
        <v>1293</v>
      </c>
      <c r="H48" s="15" t="s">
        <v>1257</v>
      </c>
      <c r="I48" s="117" t="s">
        <v>1261</v>
      </c>
      <c r="J48" s="23"/>
      <c r="K48" s="23"/>
      <c r="L48" s="23"/>
      <c r="M48" s="23">
        <v>25000</v>
      </c>
      <c r="N48" s="23"/>
      <c r="O48" s="23"/>
      <c r="P48" s="23"/>
      <c r="Q48" s="23"/>
      <c r="R48" s="161">
        <f>SUM(J48:Q48)</f>
        <v>25000</v>
      </c>
    </row>
    <row r="49" spans="2:18" ht="23.25" hidden="1" customHeight="1">
      <c r="B49" s="24"/>
      <c r="D49" s="21"/>
      <c r="E49" s="26"/>
      <c r="F49" s="25">
        <v>14</v>
      </c>
      <c r="G49" s="14"/>
      <c r="H49" s="15"/>
      <c r="I49" s="16"/>
      <c r="J49" s="23"/>
      <c r="K49" s="23"/>
      <c r="L49" s="23"/>
      <c r="M49" s="23"/>
      <c r="N49" s="23"/>
      <c r="O49" s="23"/>
      <c r="P49" s="23"/>
      <c r="Q49" s="23"/>
      <c r="R49" s="79">
        <f t="shared" ref="R49" si="19">SUM(J49:Q49)</f>
        <v>0</v>
      </c>
    </row>
    <row r="50" spans="2:18" ht="23.25" hidden="1" customHeight="1">
      <c r="B50" s="58"/>
      <c r="C50" s="59"/>
      <c r="D50" s="53"/>
      <c r="E50" s="19"/>
      <c r="F50" s="25">
        <v>15</v>
      </c>
      <c r="G50" s="14"/>
      <c r="H50" s="15"/>
      <c r="I50" s="16"/>
      <c r="J50" s="23"/>
      <c r="K50" s="23"/>
      <c r="L50" s="23"/>
      <c r="M50" s="23"/>
      <c r="N50" s="23"/>
      <c r="O50" s="23"/>
      <c r="P50" s="23"/>
      <c r="Q50" s="23"/>
      <c r="R50" s="79">
        <f>SUM(J50:Q50)</f>
        <v>0</v>
      </c>
    </row>
    <row r="51" spans="2:18" ht="23.25" hidden="1" customHeight="1">
      <c r="B51" s="29"/>
      <c r="C51" s="31"/>
      <c r="D51" s="31"/>
      <c r="E51" s="30" t="s">
        <v>18</v>
      </c>
      <c r="F51" s="27"/>
      <c r="G51" s="27"/>
      <c r="H51" s="13"/>
      <c r="I51" s="47"/>
      <c r="J51" s="73">
        <f>SUM(J52:J54)</f>
        <v>0</v>
      </c>
      <c r="K51" s="73">
        <f t="shared" ref="K51:R51" si="20">SUM(K52:K54)</f>
        <v>0</v>
      </c>
      <c r="L51" s="73">
        <f t="shared" si="20"/>
        <v>0</v>
      </c>
      <c r="M51" s="73">
        <f t="shared" si="20"/>
        <v>0</v>
      </c>
      <c r="N51" s="73">
        <f t="shared" si="20"/>
        <v>0</v>
      </c>
      <c r="O51" s="73">
        <f t="shared" si="20"/>
        <v>0</v>
      </c>
      <c r="P51" s="73">
        <f t="shared" si="20"/>
        <v>0</v>
      </c>
      <c r="Q51" s="73">
        <f t="shared" si="20"/>
        <v>0</v>
      </c>
      <c r="R51" s="73">
        <f t="shared" si="20"/>
        <v>0</v>
      </c>
    </row>
    <row r="52" spans="2:18" ht="23.25" hidden="1" customHeight="1">
      <c r="B52" s="32"/>
      <c r="C52" s="33"/>
      <c r="D52" s="33"/>
      <c r="E52" s="34"/>
      <c r="F52" s="25">
        <v>16</v>
      </c>
      <c r="G52" s="14"/>
      <c r="H52" s="80"/>
      <c r="I52" s="117"/>
      <c r="J52" s="79"/>
      <c r="K52" s="79"/>
      <c r="L52" s="79"/>
      <c r="M52" s="79"/>
      <c r="N52" s="79"/>
      <c r="O52" s="79"/>
      <c r="P52" s="79"/>
      <c r="Q52" s="79"/>
      <c r="R52" s="79">
        <f t="shared" ref="R52:R53" si="21">SUM(J52:Q52)</f>
        <v>0</v>
      </c>
    </row>
    <row r="53" spans="2:18" ht="23.25" hidden="1" customHeight="1">
      <c r="B53" s="24"/>
      <c r="D53" s="21"/>
      <c r="E53" s="26"/>
      <c r="F53" s="25">
        <v>17</v>
      </c>
      <c r="G53" s="14"/>
      <c r="H53" s="15"/>
      <c r="I53" s="16"/>
      <c r="J53" s="23"/>
      <c r="K53" s="23"/>
      <c r="L53" s="23"/>
      <c r="M53" s="23"/>
      <c r="N53" s="23"/>
      <c r="O53" s="23"/>
      <c r="P53" s="23"/>
      <c r="Q53" s="23"/>
      <c r="R53" s="79">
        <f t="shared" si="21"/>
        <v>0</v>
      </c>
    </row>
    <row r="54" spans="2:18" ht="23.25" hidden="1" customHeight="1">
      <c r="B54" s="58"/>
      <c r="C54" s="59"/>
      <c r="D54" s="53"/>
      <c r="E54" s="19"/>
      <c r="F54" s="25">
        <v>18</v>
      </c>
      <c r="G54" s="14"/>
      <c r="H54" s="15"/>
      <c r="I54" s="16"/>
      <c r="J54" s="23"/>
      <c r="K54" s="23"/>
      <c r="L54" s="23"/>
      <c r="M54" s="23"/>
      <c r="N54" s="23"/>
      <c r="O54" s="23"/>
      <c r="P54" s="23"/>
      <c r="Q54" s="23"/>
      <c r="R54" s="79">
        <f>SUM(J54:Q54)</f>
        <v>0</v>
      </c>
    </row>
    <row r="55" spans="2:18" ht="23.25" hidden="1" customHeight="1">
      <c r="B55" s="29"/>
      <c r="C55" s="31"/>
      <c r="D55" s="31"/>
      <c r="E55" s="30" t="s">
        <v>19</v>
      </c>
      <c r="F55" s="27"/>
      <c r="G55" s="27"/>
      <c r="H55" s="13"/>
      <c r="I55" s="47"/>
      <c r="J55" s="73">
        <f>SUM(J56:J58)</f>
        <v>0</v>
      </c>
      <c r="K55" s="73">
        <f t="shared" ref="K55:R55" si="22">SUM(K56:K58)</f>
        <v>0</v>
      </c>
      <c r="L55" s="73">
        <f t="shared" si="22"/>
        <v>0</v>
      </c>
      <c r="M55" s="73">
        <f t="shared" si="22"/>
        <v>0</v>
      </c>
      <c r="N55" s="73">
        <f t="shared" si="22"/>
        <v>0</v>
      </c>
      <c r="O55" s="73">
        <f t="shared" si="22"/>
        <v>0</v>
      </c>
      <c r="P55" s="73">
        <f t="shared" si="22"/>
        <v>0</v>
      </c>
      <c r="Q55" s="73">
        <f t="shared" si="22"/>
        <v>0</v>
      </c>
      <c r="R55" s="73">
        <f t="shared" si="22"/>
        <v>0</v>
      </c>
    </row>
    <row r="56" spans="2:18" ht="23.25" hidden="1" customHeight="1">
      <c r="B56" s="32"/>
      <c r="C56" s="33"/>
      <c r="D56" s="33"/>
      <c r="E56" s="34"/>
      <c r="F56" s="25">
        <v>19</v>
      </c>
      <c r="G56" s="14"/>
      <c r="H56" s="80"/>
      <c r="I56" s="117"/>
      <c r="J56" s="79"/>
      <c r="K56" s="79"/>
      <c r="L56" s="79"/>
      <c r="M56" s="79"/>
      <c r="N56" s="79"/>
      <c r="O56" s="79"/>
      <c r="P56" s="79"/>
      <c r="Q56" s="79"/>
      <c r="R56" s="79">
        <f t="shared" ref="R56:R57" si="23">SUM(J56:Q56)</f>
        <v>0</v>
      </c>
    </row>
    <row r="57" spans="2:18" ht="23.25" hidden="1" customHeight="1">
      <c r="B57" s="24"/>
      <c r="D57" s="21"/>
      <c r="E57" s="26"/>
      <c r="F57" s="25">
        <v>20</v>
      </c>
      <c r="G57" s="14"/>
      <c r="H57" s="15"/>
      <c r="I57" s="16"/>
      <c r="J57" s="23"/>
      <c r="K57" s="23"/>
      <c r="L57" s="23"/>
      <c r="M57" s="23"/>
      <c r="N57" s="23"/>
      <c r="O57" s="23"/>
      <c r="P57" s="23"/>
      <c r="Q57" s="23"/>
      <c r="R57" s="79">
        <f t="shared" si="23"/>
        <v>0</v>
      </c>
    </row>
    <row r="58" spans="2:18" ht="23.25" hidden="1" customHeight="1">
      <c r="B58" s="24"/>
      <c r="D58" s="21"/>
      <c r="E58" s="26"/>
      <c r="F58" s="25">
        <v>21</v>
      </c>
      <c r="G58" s="14"/>
      <c r="H58" s="15"/>
      <c r="I58" s="16"/>
      <c r="J58" s="23"/>
      <c r="K58" s="23"/>
      <c r="L58" s="23"/>
      <c r="M58" s="23"/>
      <c r="N58" s="23"/>
      <c r="O58" s="23"/>
      <c r="P58" s="23"/>
      <c r="Q58" s="23"/>
      <c r="R58" s="79">
        <f>SUM(J58:Q58)</f>
        <v>0</v>
      </c>
    </row>
    <row r="59" spans="2:18" s="37" customFormat="1" ht="49.5" customHeight="1">
      <c r="B59" s="36"/>
      <c r="C59" s="39"/>
      <c r="D59" s="1401" t="s">
        <v>20</v>
      </c>
      <c r="E59" s="1401"/>
      <c r="F59" s="1401"/>
      <c r="G59" s="1401"/>
      <c r="H59" s="1401"/>
      <c r="I59" s="1401"/>
      <c r="J59" s="101">
        <f>SUM(J60)</f>
        <v>0</v>
      </c>
      <c r="K59" s="101">
        <f t="shared" ref="K59:R59" si="24">SUM(K60)</f>
        <v>0</v>
      </c>
      <c r="L59" s="101">
        <f t="shared" si="24"/>
        <v>10000</v>
      </c>
      <c r="M59" s="101">
        <f t="shared" si="24"/>
        <v>20000</v>
      </c>
      <c r="N59" s="101">
        <f t="shared" si="24"/>
        <v>0</v>
      </c>
      <c r="O59" s="101">
        <f t="shared" si="24"/>
        <v>0</v>
      </c>
      <c r="P59" s="101">
        <f t="shared" si="24"/>
        <v>0</v>
      </c>
      <c r="Q59" s="101">
        <f t="shared" si="24"/>
        <v>0</v>
      </c>
      <c r="R59" s="101">
        <f t="shared" si="24"/>
        <v>30000</v>
      </c>
    </row>
    <row r="60" spans="2:18" ht="36" customHeight="1">
      <c r="B60" s="29"/>
      <c r="C60" s="31"/>
      <c r="D60" s="31"/>
      <c r="E60" s="1401" t="s">
        <v>21</v>
      </c>
      <c r="F60" s="1401"/>
      <c r="G60" s="1401"/>
      <c r="H60" s="1401"/>
      <c r="I60" s="1401"/>
      <c r="J60" s="73">
        <f>SUM(J61:J62)</f>
        <v>0</v>
      </c>
      <c r="K60" s="73">
        <f t="shared" ref="K60:R60" si="25">SUM(K61:K62)</f>
        <v>0</v>
      </c>
      <c r="L60" s="73">
        <f t="shared" si="25"/>
        <v>10000</v>
      </c>
      <c r="M60" s="73">
        <f t="shared" si="25"/>
        <v>20000</v>
      </c>
      <c r="N60" s="73">
        <f t="shared" si="25"/>
        <v>0</v>
      </c>
      <c r="O60" s="73">
        <f t="shared" si="25"/>
        <v>0</v>
      </c>
      <c r="P60" s="73">
        <f t="shared" si="25"/>
        <v>0</v>
      </c>
      <c r="Q60" s="73">
        <f t="shared" si="25"/>
        <v>0</v>
      </c>
      <c r="R60" s="73">
        <f t="shared" si="25"/>
        <v>30000</v>
      </c>
    </row>
    <row r="61" spans="2:18" ht="48" customHeight="1">
      <c r="B61" s="32"/>
      <c r="C61" s="33"/>
      <c r="D61" s="33"/>
      <c r="E61" s="34"/>
      <c r="F61" s="25">
        <v>26</v>
      </c>
      <c r="G61" s="14" t="s">
        <v>1294</v>
      </c>
      <c r="H61" s="15" t="s">
        <v>696</v>
      </c>
      <c r="I61" s="117" t="s">
        <v>1261</v>
      </c>
      <c r="J61" s="79"/>
      <c r="K61" s="79"/>
      <c r="L61" s="79">
        <v>5000</v>
      </c>
      <c r="M61" s="79"/>
      <c r="N61" s="79"/>
      <c r="O61" s="79"/>
      <c r="P61" s="79"/>
      <c r="Q61" s="79"/>
      <c r="R61" s="79">
        <f t="shared" ref="R61" si="26">SUM(J61:Q61)</f>
        <v>5000</v>
      </c>
    </row>
    <row r="62" spans="2:18" ht="33.75" customHeight="1">
      <c r="B62" s="17"/>
      <c r="C62" s="18"/>
      <c r="D62" s="18"/>
      <c r="E62" s="66"/>
      <c r="F62" s="25">
        <v>27</v>
      </c>
      <c r="G62" s="14" t="s">
        <v>1295</v>
      </c>
      <c r="H62" s="15" t="s">
        <v>1257</v>
      </c>
      <c r="I62" s="117" t="s">
        <v>1261</v>
      </c>
      <c r="J62" s="161"/>
      <c r="K62" s="161"/>
      <c r="L62" s="161">
        <v>5000</v>
      </c>
      <c r="M62" s="161">
        <v>20000</v>
      </c>
      <c r="N62" s="161"/>
      <c r="O62" s="161"/>
      <c r="P62" s="161"/>
      <c r="Q62" s="161"/>
      <c r="R62" s="161">
        <f>SUM(J62:Q62)</f>
        <v>25000</v>
      </c>
    </row>
    <row r="63" spans="2:18" ht="30.75" customHeight="1">
      <c r="B63" s="29"/>
      <c r="C63" s="1418" t="s">
        <v>24</v>
      </c>
      <c r="D63" s="1418"/>
      <c r="E63" s="1418"/>
      <c r="F63" s="1418"/>
      <c r="G63" s="1418"/>
      <c r="H63" s="1418"/>
      <c r="I63" s="1427"/>
      <c r="J63" s="73">
        <f>SUM(J64+J69+J74)</f>
        <v>0</v>
      </c>
      <c r="K63" s="73">
        <f t="shared" ref="K63:R63" si="27">SUM(K64+K69+K74)</f>
        <v>0</v>
      </c>
      <c r="L63" s="73">
        <f t="shared" si="27"/>
        <v>35000</v>
      </c>
      <c r="M63" s="73">
        <f t="shared" si="27"/>
        <v>137500</v>
      </c>
      <c r="N63" s="73">
        <f t="shared" si="27"/>
        <v>0</v>
      </c>
      <c r="O63" s="73">
        <f t="shared" si="27"/>
        <v>0</v>
      </c>
      <c r="P63" s="73">
        <f t="shared" si="27"/>
        <v>0</v>
      </c>
      <c r="Q63" s="73">
        <f t="shared" si="27"/>
        <v>0</v>
      </c>
      <c r="R63" s="73">
        <f t="shared" si="27"/>
        <v>172500</v>
      </c>
    </row>
    <row r="64" spans="2:18" ht="49.5" hidden="1" customHeight="1">
      <c r="B64" s="29"/>
      <c r="C64" s="31"/>
      <c r="D64" s="1418" t="s">
        <v>23</v>
      </c>
      <c r="E64" s="1418"/>
      <c r="F64" s="1418"/>
      <c r="G64" s="1418"/>
      <c r="H64" s="1418"/>
      <c r="I64" s="1427"/>
      <c r="J64" s="73">
        <f>SUM(J65)</f>
        <v>0</v>
      </c>
      <c r="K64" s="73">
        <f t="shared" ref="K64:R64" si="28">SUM(K65)</f>
        <v>0</v>
      </c>
      <c r="L64" s="73">
        <f t="shared" si="28"/>
        <v>0</v>
      </c>
      <c r="M64" s="73">
        <f t="shared" si="28"/>
        <v>0</v>
      </c>
      <c r="N64" s="73">
        <f t="shared" si="28"/>
        <v>0</v>
      </c>
      <c r="O64" s="73">
        <f t="shared" si="28"/>
        <v>0</v>
      </c>
      <c r="P64" s="73">
        <f t="shared" si="28"/>
        <v>0</v>
      </c>
      <c r="Q64" s="73">
        <f t="shared" si="28"/>
        <v>0</v>
      </c>
      <c r="R64" s="73">
        <f t="shared" si="28"/>
        <v>0</v>
      </c>
    </row>
    <row r="65" spans="2:18" ht="33" hidden="1" customHeight="1">
      <c r="B65" s="29"/>
      <c r="C65" s="31"/>
      <c r="D65" s="31"/>
      <c r="E65" s="1401" t="s">
        <v>22</v>
      </c>
      <c r="F65" s="1401"/>
      <c r="G65" s="1401"/>
      <c r="H65" s="1401"/>
      <c r="I65" s="1426"/>
      <c r="J65" s="73">
        <f>SUM(J66:J68)</f>
        <v>0</v>
      </c>
      <c r="K65" s="73">
        <f t="shared" ref="K65:R65" si="29">SUM(K66:K68)</f>
        <v>0</v>
      </c>
      <c r="L65" s="73">
        <f t="shared" si="29"/>
        <v>0</v>
      </c>
      <c r="M65" s="73">
        <f t="shared" si="29"/>
        <v>0</v>
      </c>
      <c r="N65" s="73">
        <f t="shared" si="29"/>
        <v>0</v>
      </c>
      <c r="O65" s="73">
        <f t="shared" si="29"/>
        <v>0</v>
      </c>
      <c r="P65" s="73">
        <f t="shared" si="29"/>
        <v>0</v>
      </c>
      <c r="Q65" s="73">
        <f t="shared" si="29"/>
        <v>0</v>
      </c>
      <c r="R65" s="73">
        <f t="shared" si="29"/>
        <v>0</v>
      </c>
    </row>
    <row r="66" spans="2:18" ht="21.75" hidden="1" customHeight="1">
      <c r="B66" s="32"/>
      <c r="C66" s="33"/>
      <c r="D66" s="33"/>
      <c r="E66" s="34"/>
      <c r="F66" s="25">
        <v>25</v>
      </c>
      <c r="G66" s="14"/>
      <c r="H66" s="80"/>
      <c r="I66" s="80"/>
      <c r="J66" s="79"/>
      <c r="K66" s="79"/>
      <c r="L66" s="79"/>
      <c r="M66" s="79"/>
      <c r="N66" s="79"/>
      <c r="O66" s="79"/>
      <c r="P66" s="79"/>
      <c r="Q66" s="79"/>
      <c r="R66" s="79">
        <f t="shared" ref="R66:R67" si="30">SUM(J66:Q66)</f>
        <v>0</v>
      </c>
    </row>
    <row r="67" spans="2:18" ht="21.75" hidden="1" customHeight="1">
      <c r="B67" s="24"/>
      <c r="D67" s="21"/>
      <c r="E67" s="26"/>
      <c r="F67" s="25">
        <v>26</v>
      </c>
      <c r="G67" s="14"/>
      <c r="H67" s="15"/>
      <c r="I67" s="15"/>
      <c r="J67" s="23"/>
      <c r="K67" s="23"/>
      <c r="L67" s="23"/>
      <c r="M67" s="23"/>
      <c r="N67" s="23"/>
      <c r="O67" s="23"/>
      <c r="P67" s="23"/>
      <c r="Q67" s="23"/>
      <c r="R67" s="79">
        <f t="shared" si="30"/>
        <v>0</v>
      </c>
    </row>
    <row r="68" spans="2:18" ht="39" hidden="1" customHeight="1">
      <c r="B68" s="58"/>
      <c r="C68" s="59"/>
      <c r="D68" s="53"/>
      <c r="E68" s="19"/>
      <c r="F68" s="25">
        <v>27</v>
      </c>
      <c r="G68" s="14"/>
      <c r="H68" s="15"/>
      <c r="I68" s="15"/>
      <c r="J68" s="23"/>
      <c r="K68" s="23"/>
      <c r="L68" s="23"/>
      <c r="M68" s="23"/>
      <c r="N68" s="23"/>
      <c r="O68" s="23"/>
      <c r="P68" s="23"/>
      <c r="Q68" s="23"/>
      <c r="R68" s="79">
        <f>SUM(J68:Q68)</f>
        <v>0</v>
      </c>
    </row>
    <row r="69" spans="2:18" ht="48.75" hidden="1" customHeight="1">
      <c r="B69" s="29"/>
      <c r="C69" s="31"/>
      <c r="D69" s="1401" t="s">
        <v>26</v>
      </c>
      <c r="E69" s="1401"/>
      <c r="F69" s="1401"/>
      <c r="G69" s="1401"/>
      <c r="H69" s="1401"/>
      <c r="I69" s="1426"/>
      <c r="J69" s="73">
        <f>SUM(J70)</f>
        <v>0</v>
      </c>
      <c r="K69" s="73">
        <f t="shared" ref="K69:R69" si="31">SUM(K70)</f>
        <v>0</v>
      </c>
      <c r="L69" s="73">
        <f t="shared" si="31"/>
        <v>0</v>
      </c>
      <c r="M69" s="73">
        <f t="shared" si="31"/>
        <v>0</v>
      </c>
      <c r="N69" s="73">
        <f t="shared" si="31"/>
        <v>0</v>
      </c>
      <c r="O69" s="73">
        <f t="shared" si="31"/>
        <v>0</v>
      </c>
      <c r="P69" s="73">
        <f t="shared" si="31"/>
        <v>0</v>
      </c>
      <c r="Q69" s="73">
        <f t="shared" si="31"/>
        <v>0</v>
      </c>
      <c r="R69" s="73">
        <f t="shared" si="31"/>
        <v>0</v>
      </c>
    </row>
    <row r="70" spans="2:18" ht="32.25" hidden="1" customHeight="1">
      <c r="B70" s="29"/>
      <c r="C70" s="31"/>
      <c r="D70" s="31"/>
      <c r="E70" s="1401" t="s">
        <v>27</v>
      </c>
      <c r="F70" s="1401"/>
      <c r="G70" s="1401"/>
      <c r="H70" s="1401"/>
      <c r="I70" s="1426"/>
      <c r="J70" s="73">
        <f>SUM(J71:J73)</f>
        <v>0</v>
      </c>
      <c r="K70" s="73">
        <f t="shared" ref="K70:R70" si="32">SUM(K71:K73)</f>
        <v>0</v>
      </c>
      <c r="L70" s="73">
        <f t="shared" si="32"/>
        <v>0</v>
      </c>
      <c r="M70" s="73">
        <f t="shared" si="32"/>
        <v>0</v>
      </c>
      <c r="N70" s="73">
        <f t="shared" si="32"/>
        <v>0</v>
      </c>
      <c r="O70" s="73">
        <f t="shared" si="32"/>
        <v>0</v>
      </c>
      <c r="P70" s="73">
        <f t="shared" si="32"/>
        <v>0</v>
      </c>
      <c r="Q70" s="73">
        <f t="shared" si="32"/>
        <v>0</v>
      </c>
      <c r="R70" s="73">
        <f t="shared" si="32"/>
        <v>0</v>
      </c>
    </row>
    <row r="71" spans="2:18" ht="20.25" hidden="1" customHeight="1">
      <c r="B71" s="32"/>
      <c r="C71" s="33"/>
      <c r="D71" s="33"/>
      <c r="E71" s="34"/>
      <c r="F71" s="25">
        <v>28</v>
      </c>
      <c r="G71" s="14"/>
      <c r="H71" s="80"/>
      <c r="I71" s="80"/>
      <c r="J71" s="79"/>
      <c r="K71" s="79"/>
      <c r="L71" s="79"/>
      <c r="M71" s="79"/>
      <c r="N71" s="79"/>
      <c r="O71" s="79"/>
      <c r="P71" s="79"/>
      <c r="Q71" s="79"/>
      <c r="R71" s="79">
        <f t="shared" ref="R71:R72" si="33">SUM(J71:Q71)</f>
        <v>0</v>
      </c>
    </row>
    <row r="72" spans="2:18" ht="20.25" hidden="1" customHeight="1">
      <c r="B72" s="24"/>
      <c r="D72" s="21"/>
      <c r="E72" s="26"/>
      <c r="F72" s="25">
        <v>29</v>
      </c>
      <c r="G72" s="14"/>
      <c r="H72" s="15"/>
      <c r="I72" s="15"/>
      <c r="J72" s="23"/>
      <c r="K72" s="23"/>
      <c r="L72" s="23"/>
      <c r="M72" s="23"/>
      <c r="N72" s="23"/>
      <c r="O72" s="23"/>
      <c r="P72" s="23"/>
      <c r="Q72" s="23"/>
      <c r="R72" s="79">
        <f t="shared" si="33"/>
        <v>0</v>
      </c>
    </row>
    <row r="73" spans="2:18" ht="20.25" hidden="1" customHeight="1">
      <c r="B73" s="58"/>
      <c r="C73" s="59"/>
      <c r="D73" s="53"/>
      <c r="E73" s="19"/>
      <c r="F73" s="25">
        <v>30</v>
      </c>
      <c r="G73" s="14"/>
      <c r="H73" s="15"/>
      <c r="I73" s="15"/>
      <c r="J73" s="23"/>
      <c r="K73" s="23"/>
      <c r="L73" s="23"/>
      <c r="M73" s="23"/>
      <c r="N73" s="23"/>
      <c r="O73" s="23"/>
      <c r="P73" s="23"/>
      <c r="Q73" s="23"/>
      <c r="R73" s="79">
        <f>SUM(J73:Q73)</f>
        <v>0</v>
      </c>
    </row>
    <row r="74" spans="2:18" ht="33.75" customHeight="1">
      <c r="B74" s="29"/>
      <c r="C74" s="31"/>
      <c r="D74" s="1401" t="s">
        <v>28</v>
      </c>
      <c r="E74" s="1401"/>
      <c r="F74" s="1401"/>
      <c r="G74" s="1401"/>
      <c r="H74" s="1401"/>
      <c r="I74" s="1401"/>
      <c r="J74" s="73">
        <f t="shared" ref="J74:R74" si="34">SUM(J75+J80)</f>
        <v>0</v>
      </c>
      <c r="K74" s="73">
        <f t="shared" si="34"/>
        <v>0</v>
      </c>
      <c r="L74" s="73">
        <f t="shared" si="34"/>
        <v>35000</v>
      </c>
      <c r="M74" s="73">
        <f t="shared" si="34"/>
        <v>137500</v>
      </c>
      <c r="N74" s="73">
        <f t="shared" si="34"/>
        <v>0</v>
      </c>
      <c r="O74" s="73">
        <f t="shared" si="34"/>
        <v>0</v>
      </c>
      <c r="P74" s="73">
        <f t="shared" si="34"/>
        <v>0</v>
      </c>
      <c r="Q74" s="73">
        <f t="shared" si="34"/>
        <v>0</v>
      </c>
      <c r="R74" s="73">
        <f t="shared" si="34"/>
        <v>172500</v>
      </c>
    </row>
    <row r="75" spans="2:18" ht="33.75" customHeight="1">
      <c r="B75" s="29"/>
      <c r="C75" s="31"/>
      <c r="D75" s="31"/>
      <c r="E75" s="1401" t="s">
        <v>29</v>
      </c>
      <c r="F75" s="1401"/>
      <c r="G75" s="1401"/>
      <c r="H75" s="1401"/>
      <c r="I75" s="1401"/>
      <c r="J75" s="73">
        <f>SUM(J76:J79)</f>
        <v>0</v>
      </c>
      <c r="K75" s="73">
        <f t="shared" ref="K75:R75" si="35">SUM(K76:K79)</f>
        <v>0</v>
      </c>
      <c r="L75" s="73">
        <f t="shared" si="35"/>
        <v>35000</v>
      </c>
      <c r="M75" s="73">
        <f t="shared" si="35"/>
        <v>137500</v>
      </c>
      <c r="N75" s="73">
        <f t="shared" si="35"/>
        <v>0</v>
      </c>
      <c r="O75" s="73">
        <f t="shared" si="35"/>
        <v>0</v>
      </c>
      <c r="P75" s="73">
        <f t="shared" si="35"/>
        <v>0</v>
      </c>
      <c r="Q75" s="73">
        <f t="shared" si="35"/>
        <v>0</v>
      </c>
      <c r="R75" s="73">
        <f t="shared" si="35"/>
        <v>172500</v>
      </c>
    </row>
    <row r="76" spans="2:18" ht="53.25" customHeight="1">
      <c r="B76" s="24"/>
      <c r="D76" s="21"/>
      <c r="E76" s="26"/>
      <c r="F76" s="25">
        <v>28</v>
      </c>
      <c r="G76" s="14" t="s">
        <v>1296</v>
      </c>
      <c r="H76" s="15" t="s">
        <v>1257</v>
      </c>
      <c r="I76" s="117" t="s">
        <v>1258</v>
      </c>
      <c r="J76" s="23"/>
      <c r="K76" s="23"/>
      <c r="L76" s="23">
        <v>5000</v>
      </c>
      <c r="M76" s="23">
        <v>37500</v>
      </c>
      <c r="N76" s="23"/>
      <c r="O76" s="23"/>
      <c r="P76" s="23"/>
      <c r="Q76" s="23"/>
      <c r="R76" s="161">
        <f>SUM(J76:Q76)</f>
        <v>42500</v>
      </c>
    </row>
    <row r="77" spans="2:18" ht="41.25" customHeight="1">
      <c r="B77" s="58"/>
      <c r="C77" s="59"/>
      <c r="D77" s="53"/>
      <c r="E77" s="19"/>
      <c r="F77" s="51">
        <v>29</v>
      </c>
      <c r="G77" s="14" t="s">
        <v>1297</v>
      </c>
      <c r="H77" s="80" t="s">
        <v>1260</v>
      </c>
      <c r="I77" s="117" t="s">
        <v>1258</v>
      </c>
      <c r="J77" s="23"/>
      <c r="K77" s="23"/>
      <c r="L77" s="23">
        <v>30000</v>
      </c>
      <c r="M77" s="23">
        <v>100000</v>
      </c>
      <c r="N77" s="23"/>
      <c r="O77" s="23"/>
      <c r="P77" s="23"/>
      <c r="Q77" s="23"/>
      <c r="R77" s="161">
        <f>SUM(J77:Q77)</f>
        <v>130000</v>
      </c>
    </row>
    <row r="78" spans="2:18" ht="21" hidden="1" customHeight="1">
      <c r="B78" s="24"/>
      <c r="D78" s="21"/>
      <c r="E78" s="26"/>
      <c r="F78" s="25">
        <v>32</v>
      </c>
      <c r="G78" s="14"/>
      <c r="H78" s="15"/>
      <c r="I78" s="16"/>
      <c r="J78" s="23"/>
      <c r="K78" s="23"/>
      <c r="L78" s="23"/>
      <c r="M78" s="23"/>
      <c r="N78" s="23"/>
      <c r="O78" s="23"/>
      <c r="P78" s="23"/>
      <c r="Q78" s="23"/>
      <c r="R78" s="79">
        <f t="shared" ref="R78" si="36">SUM(J78:Q78)</f>
        <v>0</v>
      </c>
    </row>
    <row r="79" spans="2:18" ht="21" hidden="1" customHeight="1">
      <c r="B79" s="24"/>
      <c r="D79" s="21"/>
      <c r="E79" s="26"/>
      <c r="F79" s="25">
        <v>33</v>
      </c>
      <c r="G79" s="14"/>
      <c r="H79" s="15"/>
      <c r="I79" s="16"/>
      <c r="J79" s="23"/>
      <c r="K79" s="23"/>
      <c r="L79" s="23"/>
      <c r="M79" s="23"/>
      <c r="N79" s="23"/>
      <c r="O79" s="23"/>
      <c r="P79" s="23"/>
      <c r="Q79" s="23"/>
      <c r="R79" s="79">
        <f>SUM(J79:Q79)</f>
        <v>0</v>
      </c>
    </row>
    <row r="80" spans="2:18" ht="33" hidden="1" customHeight="1">
      <c r="B80" s="29"/>
      <c r="C80" s="31"/>
      <c r="D80" s="31"/>
      <c r="E80" s="1418" t="s">
        <v>30</v>
      </c>
      <c r="F80" s="1418"/>
      <c r="G80" s="1418"/>
      <c r="H80" s="1418"/>
      <c r="I80" s="1418"/>
      <c r="J80" s="73">
        <f t="shared" ref="J80:R80" si="37">SUM(J81:J83)</f>
        <v>0</v>
      </c>
      <c r="K80" s="73">
        <f t="shared" si="37"/>
        <v>0</v>
      </c>
      <c r="L80" s="73">
        <f t="shared" si="37"/>
        <v>0</v>
      </c>
      <c r="M80" s="73">
        <f t="shared" si="37"/>
        <v>0</v>
      </c>
      <c r="N80" s="73">
        <f t="shared" si="37"/>
        <v>0</v>
      </c>
      <c r="O80" s="73">
        <f t="shared" si="37"/>
        <v>0</v>
      </c>
      <c r="P80" s="73">
        <f t="shared" si="37"/>
        <v>0</v>
      </c>
      <c r="Q80" s="73">
        <f t="shared" si="37"/>
        <v>0</v>
      </c>
      <c r="R80" s="73">
        <f t="shared" si="37"/>
        <v>0</v>
      </c>
    </row>
    <row r="81" spans="2:18" ht="23.25" hidden="1" customHeight="1">
      <c r="B81" s="32"/>
      <c r="C81" s="33"/>
      <c r="D81" s="33"/>
      <c r="E81" s="34"/>
      <c r="F81" s="25">
        <v>34</v>
      </c>
      <c r="G81" s="14"/>
      <c r="H81" s="80"/>
      <c r="I81" s="117"/>
      <c r="J81" s="23"/>
      <c r="K81" s="23"/>
      <c r="L81" s="23"/>
      <c r="M81" s="23"/>
      <c r="N81" s="23"/>
      <c r="O81" s="23"/>
      <c r="P81" s="23"/>
      <c r="Q81" s="23"/>
      <c r="R81" s="79">
        <f>SUM(J81:Q81)</f>
        <v>0</v>
      </c>
    </row>
    <row r="82" spans="2:18" ht="23.25" hidden="1" customHeight="1">
      <c r="B82" s="48"/>
      <c r="C82" s="49"/>
      <c r="D82" s="49"/>
      <c r="E82" s="50"/>
      <c r="F82" s="25">
        <v>35</v>
      </c>
      <c r="G82" s="14"/>
      <c r="H82" s="80"/>
      <c r="I82" s="117"/>
      <c r="J82" s="79"/>
      <c r="K82" s="79"/>
      <c r="L82" s="79"/>
      <c r="M82" s="79"/>
      <c r="N82" s="79"/>
      <c r="O82" s="79"/>
      <c r="P82" s="79"/>
      <c r="Q82" s="79"/>
      <c r="R82" s="79">
        <f t="shared" ref="R82:R83" si="38">SUM(J82:Q82)</f>
        <v>0</v>
      </c>
    </row>
    <row r="83" spans="2:18" ht="23.25" hidden="1" customHeight="1">
      <c r="B83" s="17"/>
      <c r="C83" s="18"/>
      <c r="D83" s="18"/>
      <c r="E83" s="66"/>
      <c r="F83" s="25">
        <v>36</v>
      </c>
      <c r="G83" s="14"/>
      <c r="H83" s="80"/>
      <c r="I83" s="117"/>
      <c r="J83" s="79"/>
      <c r="K83" s="79"/>
      <c r="L83" s="79"/>
      <c r="M83" s="79"/>
      <c r="N83" s="79"/>
      <c r="O83" s="79"/>
      <c r="P83" s="79"/>
      <c r="Q83" s="79"/>
      <c r="R83" s="79">
        <f t="shared" si="38"/>
        <v>0</v>
      </c>
    </row>
    <row r="84" spans="2:18" s="12" customFormat="1" ht="18.75" customHeight="1">
      <c r="B84" s="41" t="s">
        <v>82</v>
      </c>
      <c r="C84" s="42"/>
      <c r="D84" s="43"/>
      <c r="E84" s="43"/>
      <c r="F84" s="43"/>
      <c r="G84" s="43"/>
      <c r="H84" s="363"/>
      <c r="I84" s="363"/>
      <c r="J84" s="44">
        <f>SUM(J85)</f>
        <v>0</v>
      </c>
      <c r="K84" s="44">
        <f t="shared" ref="K84:R85" si="39">SUM(K85)</f>
        <v>3600</v>
      </c>
      <c r="L84" s="44">
        <f t="shared" si="39"/>
        <v>2000</v>
      </c>
      <c r="M84" s="44">
        <f t="shared" si="39"/>
        <v>4400</v>
      </c>
      <c r="N84" s="44">
        <f t="shared" si="39"/>
        <v>0</v>
      </c>
      <c r="O84" s="44">
        <f t="shared" si="39"/>
        <v>0</v>
      </c>
      <c r="P84" s="44">
        <f t="shared" si="39"/>
        <v>0</v>
      </c>
      <c r="Q84" s="44">
        <f t="shared" si="39"/>
        <v>0</v>
      </c>
      <c r="R84" s="44">
        <f t="shared" si="39"/>
        <v>10000</v>
      </c>
    </row>
    <row r="85" spans="2:18" s="12" customFormat="1" ht="33" customHeight="1">
      <c r="B85" s="1404" t="s">
        <v>83</v>
      </c>
      <c r="C85" s="1405"/>
      <c r="D85" s="1405"/>
      <c r="E85" s="1405"/>
      <c r="F85" s="1405"/>
      <c r="G85" s="1405"/>
      <c r="H85" s="1405"/>
      <c r="I85" s="1405"/>
      <c r="J85" s="35">
        <f>SUM(J86)</f>
        <v>0</v>
      </c>
      <c r="K85" s="35">
        <f t="shared" si="39"/>
        <v>3600</v>
      </c>
      <c r="L85" s="35">
        <f t="shared" si="39"/>
        <v>2000</v>
      </c>
      <c r="M85" s="35">
        <f t="shared" si="39"/>
        <v>4400</v>
      </c>
      <c r="N85" s="35">
        <f t="shared" si="39"/>
        <v>0</v>
      </c>
      <c r="O85" s="35">
        <f t="shared" si="39"/>
        <v>0</v>
      </c>
      <c r="P85" s="35">
        <f t="shared" si="39"/>
        <v>0</v>
      </c>
      <c r="Q85" s="35">
        <f t="shared" si="39"/>
        <v>0</v>
      </c>
      <c r="R85" s="35">
        <f t="shared" si="39"/>
        <v>10000</v>
      </c>
    </row>
    <row r="86" spans="2:18" ht="32.25" customHeight="1">
      <c r="B86" s="29"/>
      <c r="C86" s="1401" t="s">
        <v>31</v>
      </c>
      <c r="D86" s="1401"/>
      <c r="E86" s="1401"/>
      <c r="F86" s="1401"/>
      <c r="G86" s="1401"/>
      <c r="H86" s="1401"/>
      <c r="I86" s="1401"/>
      <c r="J86" s="73">
        <f t="shared" ref="J86:R86" si="40">SUM(J87+J94)</f>
        <v>0</v>
      </c>
      <c r="K86" s="73">
        <f t="shared" si="40"/>
        <v>3600</v>
      </c>
      <c r="L86" s="73">
        <f t="shared" si="40"/>
        <v>2000</v>
      </c>
      <c r="M86" s="73">
        <f t="shared" si="40"/>
        <v>4400</v>
      </c>
      <c r="N86" s="73">
        <f t="shared" si="40"/>
        <v>0</v>
      </c>
      <c r="O86" s="73">
        <f t="shared" si="40"/>
        <v>0</v>
      </c>
      <c r="P86" s="73">
        <f t="shared" si="40"/>
        <v>0</v>
      </c>
      <c r="Q86" s="73">
        <f t="shared" si="40"/>
        <v>0</v>
      </c>
      <c r="R86" s="73">
        <f t="shared" si="40"/>
        <v>10000</v>
      </c>
    </row>
    <row r="87" spans="2:18" ht="34.5" customHeight="1">
      <c r="B87" s="29"/>
      <c r="C87" s="31"/>
      <c r="D87" s="1401" t="s">
        <v>32</v>
      </c>
      <c r="E87" s="1401"/>
      <c r="F87" s="1401"/>
      <c r="G87" s="1401"/>
      <c r="H87" s="1401"/>
      <c r="I87" s="1401"/>
      <c r="J87" s="73">
        <f>SUM(J88)</f>
        <v>0</v>
      </c>
      <c r="K87" s="73">
        <f t="shared" ref="K87:R87" si="41">SUM(K88)</f>
        <v>3600</v>
      </c>
      <c r="L87" s="73">
        <f t="shared" si="41"/>
        <v>2000</v>
      </c>
      <c r="M87" s="73">
        <f t="shared" si="41"/>
        <v>4400</v>
      </c>
      <c r="N87" s="73">
        <f t="shared" si="41"/>
        <v>0</v>
      </c>
      <c r="O87" s="73">
        <f t="shared" si="41"/>
        <v>0</v>
      </c>
      <c r="P87" s="73">
        <f t="shared" si="41"/>
        <v>0</v>
      </c>
      <c r="Q87" s="73">
        <f t="shared" si="41"/>
        <v>0</v>
      </c>
      <c r="R87" s="73">
        <f t="shared" si="41"/>
        <v>10000</v>
      </c>
    </row>
    <row r="88" spans="2:18">
      <c r="B88" s="29"/>
      <c r="C88" s="31"/>
      <c r="D88" s="31"/>
      <c r="E88" s="30" t="s">
        <v>33</v>
      </c>
      <c r="F88" s="27"/>
      <c r="G88" s="27"/>
      <c r="H88" s="13"/>
      <c r="I88" s="47"/>
      <c r="J88" s="73">
        <f>SUM(J89:J93)</f>
        <v>0</v>
      </c>
      <c r="K88" s="73">
        <f t="shared" ref="K88:R88" si="42">SUM(K89:K93)</f>
        <v>3600</v>
      </c>
      <c r="L88" s="73">
        <f t="shared" si="42"/>
        <v>2000</v>
      </c>
      <c r="M88" s="73">
        <f t="shared" si="42"/>
        <v>4400</v>
      </c>
      <c r="N88" s="73">
        <f t="shared" si="42"/>
        <v>0</v>
      </c>
      <c r="O88" s="73">
        <f t="shared" si="42"/>
        <v>0</v>
      </c>
      <c r="P88" s="73">
        <f t="shared" si="42"/>
        <v>0</v>
      </c>
      <c r="Q88" s="73">
        <f t="shared" si="42"/>
        <v>0</v>
      </c>
      <c r="R88" s="73">
        <f t="shared" si="42"/>
        <v>10000</v>
      </c>
    </row>
    <row r="89" spans="2:18" ht="36.950000000000003" customHeight="1">
      <c r="B89" s="32"/>
      <c r="C89" s="33"/>
      <c r="D89" s="33"/>
      <c r="E89" s="34"/>
      <c r="F89" s="25">
        <v>30</v>
      </c>
      <c r="G89" s="14" t="s">
        <v>1292</v>
      </c>
      <c r="H89" s="15" t="s">
        <v>696</v>
      </c>
      <c r="I89" s="15" t="s">
        <v>789</v>
      </c>
      <c r="J89" s="79"/>
      <c r="K89" s="79">
        <v>3600</v>
      </c>
      <c r="L89" s="79">
        <v>2000</v>
      </c>
      <c r="M89" s="79">
        <v>4400</v>
      </c>
      <c r="N89" s="79"/>
      <c r="O89" s="79"/>
      <c r="P89" s="79"/>
      <c r="Q89" s="79"/>
      <c r="R89" s="79">
        <f t="shared" ref="R89" si="43">SUM(J89:Q89)</f>
        <v>10000</v>
      </c>
    </row>
    <row r="90" spans="2:18" ht="25.5" hidden="1" customHeight="1">
      <c r="B90" s="24"/>
      <c r="D90" s="21"/>
      <c r="E90" s="26"/>
      <c r="F90" s="25">
        <v>38</v>
      </c>
      <c r="G90" s="14"/>
      <c r="H90" s="15"/>
      <c r="I90" s="16"/>
      <c r="J90" s="23"/>
      <c r="K90" s="23"/>
      <c r="L90" s="23"/>
      <c r="M90" s="23"/>
      <c r="N90" s="23"/>
      <c r="O90" s="23"/>
      <c r="P90" s="23"/>
      <c r="Q90" s="23"/>
      <c r="R90" s="79">
        <f>SUM(J90:Q90)</f>
        <v>0</v>
      </c>
    </row>
    <row r="91" spans="2:18" ht="25.5" hidden="1" customHeight="1">
      <c r="B91" s="24"/>
      <c r="D91" s="21"/>
      <c r="E91" s="26"/>
      <c r="F91" s="25">
        <v>39</v>
      </c>
      <c r="G91" s="14"/>
      <c r="H91" s="15"/>
      <c r="I91" s="16"/>
      <c r="J91" s="79"/>
      <c r="K91" s="79"/>
      <c r="L91" s="79"/>
      <c r="M91" s="79"/>
      <c r="N91" s="79"/>
      <c r="O91" s="79"/>
      <c r="P91" s="79"/>
      <c r="Q91" s="79"/>
      <c r="R91" s="79">
        <f>SUM(J91:Q91)</f>
        <v>0</v>
      </c>
    </row>
    <row r="92" spans="2:18" ht="25.5" hidden="1" customHeight="1">
      <c r="B92" s="48"/>
      <c r="C92" s="49"/>
      <c r="D92" s="49"/>
      <c r="E92" s="50"/>
      <c r="F92" s="25">
        <v>40</v>
      </c>
      <c r="G92" s="14"/>
      <c r="H92" s="80"/>
      <c r="I92" s="117"/>
      <c r="J92" s="79"/>
      <c r="K92" s="79"/>
      <c r="L92" s="79"/>
      <c r="M92" s="79"/>
      <c r="N92" s="79"/>
      <c r="O92" s="79"/>
      <c r="P92" s="79"/>
      <c r="Q92" s="79"/>
      <c r="R92" s="79">
        <f t="shared" ref="R92" si="44">SUM(J92:Q92)</f>
        <v>0</v>
      </c>
    </row>
    <row r="93" spans="2:18" ht="25.5" hidden="1" customHeight="1">
      <c r="B93" s="48"/>
      <c r="C93" s="49"/>
      <c r="D93" s="49"/>
      <c r="E93" s="50"/>
      <c r="F93" s="25">
        <v>41</v>
      </c>
      <c r="G93" s="14"/>
      <c r="H93" s="80"/>
      <c r="I93" s="117"/>
      <c r="J93" s="79"/>
      <c r="K93" s="79"/>
      <c r="L93" s="79"/>
      <c r="M93" s="79"/>
      <c r="N93" s="79"/>
      <c r="O93" s="79"/>
      <c r="P93" s="79"/>
      <c r="Q93" s="79"/>
      <c r="R93" s="79">
        <f>SUM(J93:Q93)</f>
        <v>0</v>
      </c>
    </row>
    <row r="94" spans="2:18" ht="21" hidden="1" customHeight="1">
      <c r="B94" s="29"/>
      <c r="C94" s="31"/>
      <c r="D94" s="1419" t="s">
        <v>34</v>
      </c>
      <c r="E94" s="1419"/>
      <c r="F94" s="1419"/>
      <c r="G94" s="1419"/>
      <c r="H94" s="1419"/>
      <c r="I94" s="1419"/>
      <c r="J94" s="73">
        <f>SUM(J95)</f>
        <v>0</v>
      </c>
      <c r="K94" s="73">
        <f t="shared" ref="K94:Q94" si="45">SUM(K95)</f>
        <v>0</v>
      </c>
      <c r="L94" s="73">
        <f t="shared" si="45"/>
        <v>0</v>
      </c>
      <c r="M94" s="73">
        <f t="shared" si="45"/>
        <v>0</v>
      </c>
      <c r="N94" s="73">
        <f t="shared" si="45"/>
        <v>0</v>
      </c>
      <c r="O94" s="73">
        <f t="shared" si="45"/>
        <v>0</v>
      </c>
      <c r="P94" s="73">
        <f t="shared" si="45"/>
        <v>0</v>
      </c>
      <c r="Q94" s="73">
        <f t="shared" si="45"/>
        <v>0</v>
      </c>
      <c r="R94" s="73">
        <f>SUM(R95)</f>
        <v>0</v>
      </c>
    </row>
    <row r="95" spans="2:18" ht="21" hidden="1" customHeight="1">
      <c r="B95" s="29"/>
      <c r="C95" s="31"/>
      <c r="D95" s="31"/>
      <c r="E95" s="1418" t="s">
        <v>35</v>
      </c>
      <c r="F95" s="1418"/>
      <c r="G95" s="1418"/>
      <c r="H95" s="1418"/>
      <c r="I95" s="1418"/>
      <c r="J95" s="73">
        <f>SUM(J96:J101)</f>
        <v>0</v>
      </c>
      <c r="K95" s="73">
        <f t="shared" ref="K95:R95" si="46">SUM(K96:K101)</f>
        <v>0</v>
      </c>
      <c r="L95" s="73">
        <f t="shared" si="46"/>
        <v>0</v>
      </c>
      <c r="M95" s="73">
        <f t="shared" si="46"/>
        <v>0</v>
      </c>
      <c r="N95" s="73">
        <f t="shared" si="46"/>
        <v>0</v>
      </c>
      <c r="O95" s="73">
        <f t="shared" si="46"/>
        <v>0</v>
      </c>
      <c r="P95" s="73">
        <f t="shared" si="46"/>
        <v>0</v>
      </c>
      <c r="Q95" s="73">
        <f t="shared" si="46"/>
        <v>0</v>
      </c>
      <c r="R95" s="73">
        <f t="shared" si="46"/>
        <v>0</v>
      </c>
    </row>
    <row r="96" spans="2:18" ht="25.5" hidden="1" customHeight="1">
      <c r="B96" s="32"/>
      <c r="C96" s="33"/>
      <c r="D96" s="33"/>
      <c r="E96" s="34"/>
      <c r="F96" s="25">
        <v>42</v>
      </c>
      <c r="G96" s="14"/>
      <c r="H96" s="80"/>
      <c r="I96" s="117"/>
      <c r="J96" s="79"/>
      <c r="K96" s="79"/>
      <c r="L96" s="79"/>
      <c r="M96" s="79"/>
      <c r="N96" s="79"/>
      <c r="O96" s="79"/>
      <c r="P96" s="79"/>
      <c r="Q96" s="79"/>
      <c r="R96" s="79">
        <f>SUM(J96:Q96)</f>
        <v>0</v>
      </c>
    </row>
    <row r="97" spans="2:18" ht="25.5" hidden="1" customHeight="1">
      <c r="B97" s="48"/>
      <c r="C97" s="49"/>
      <c r="D97" s="49"/>
      <c r="E97" s="50"/>
      <c r="F97" s="25">
        <v>43</v>
      </c>
      <c r="G97" s="14"/>
      <c r="H97" s="80"/>
      <c r="I97" s="117"/>
      <c r="J97" s="79"/>
      <c r="K97" s="79"/>
      <c r="L97" s="79"/>
      <c r="M97" s="79"/>
      <c r="N97" s="79"/>
      <c r="O97" s="79"/>
      <c r="P97" s="79"/>
      <c r="Q97" s="79"/>
      <c r="R97" s="79">
        <f t="shared" ref="R97:R101" si="47">SUM(J97:Q97)</f>
        <v>0</v>
      </c>
    </row>
    <row r="98" spans="2:18" ht="25.5" hidden="1" customHeight="1">
      <c r="B98" s="48"/>
      <c r="C98" s="49"/>
      <c r="D98" s="49"/>
      <c r="E98" s="50"/>
      <c r="F98" s="25">
        <v>44</v>
      </c>
      <c r="G98" s="14"/>
      <c r="H98" s="80"/>
      <c r="I98" s="117"/>
      <c r="J98" s="79"/>
      <c r="K98" s="79"/>
      <c r="L98" s="79"/>
      <c r="M98" s="79"/>
      <c r="N98" s="79"/>
      <c r="O98" s="79"/>
      <c r="P98" s="79"/>
      <c r="Q98" s="79"/>
      <c r="R98" s="79">
        <f t="shared" si="47"/>
        <v>0</v>
      </c>
    </row>
    <row r="99" spans="2:18" ht="25.5" hidden="1" customHeight="1">
      <c r="B99" s="48"/>
      <c r="C99" s="49"/>
      <c r="D99" s="49"/>
      <c r="E99" s="50"/>
      <c r="F99" s="25">
        <v>45</v>
      </c>
      <c r="G99" s="14"/>
      <c r="H99" s="80"/>
      <c r="I99" s="117"/>
      <c r="J99" s="79"/>
      <c r="K99" s="79"/>
      <c r="L99" s="79"/>
      <c r="M99" s="79"/>
      <c r="N99" s="79"/>
      <c r="O99" s="79"/>
      <c r="P99" s="79"/>
      <c r="Q99" s="79"/>
      <c r="R99" s="79">
        <f t="shared" si="47"/>
        <v>0</v>
      </c>
    </row>
    <row r="100" spans="2:18" ht="25.5" hidden="1" customHeight="1">
      <c r="B100" s="48"/>
      <c r="C100" s="49"/>
      <c r="D100" s="49"/>
      <c r="E100" s="50"/>
      <c r="F100" s="25">
        <v>46</v>
      </c>
      <c r="G100" s="14"/>
      <c r="H100" s="80"/>
      <c r="I100" s="117"/>
      <c r="J100" s="79"/>
      <c r="K100" s="79"/>
      <c r="L100" s="79"/>
      <c r="M100" s="79"/>
      <c r="N100" s="79"/>
      <c r="O100" s="79"/>
      <c r="P100" s="79"/>
      <c r="Q100" s="79"/>
      <c r="R100" s="79">
        <f t="shared" si="47"/>
        <v>0</v>
      </c>
    </row>
    <row r="101" spans="2:18" ht="25.5" hidden="1" customHeight="1">
      <c r="B101" s="17"/>
      <c r="C101" s="18"/>
      <c r="D101" s="18"/>
      <c r="E101" s="66"/>
      <c r="F101" s="25">
        <v>47</v>
      </c>
      <c r="G101" s="14"/>
      <c r="H101" s="80"/>
      <c r="I101" s="117"/>
      <c r="J101" s="79"/>
      <c r="K101" s="79"/>
      <c r="L101" s="79"/>
      <c r="M101" s="79"/>
      <c r="N101" s="79"/>
      <c r="O101" s="79"/>
      <c r="P101" s="79"/>
      <c r="Q101" s="79"/>
      <c r="R101" s="79">
        <f t="shared" si="47"/>
        <v>0</v>
      </c>
    </row>
    <row r="102" spans="2:18" s="12" customFormat="1" ht="34.5" customHeight="1">
      <c r="B102" s="1402" t="s">
        <v>85</v>
      </c>
      <c r="C102" s="1403"/>
      <c r="D102" s="1403"/>
      <c r="E102" s="1403"/>
      <c r="F102" s="1403"/>
      <c r="G102" s="1403"/>
      <c r="H102" s="1403"/>
      <c r="I102" s="1403"/>
      <c r="J102" s="44">
        <f>SUM(J103)</f>
        <v>0</v>
      </c>
      <c r="K102" s="44">
        <f t="shared" ref="K102:R103" si="48">SUM(K103)</f>
        <v>0</v>
      </c>
      <c r="L102" s="44">
        <f t="shared" si="48"/>
        <v>0</v>
      </c>
      <c r="M102" s="44">
        <f t="shared" si="48"/>
        <v>5000</v>
      </c>
      <c r="N102" s="44">
        <f t="shared" si="48"/>
        <v>0</v>
      </c>
      <c r="O102" s="44">
        <f t="shared" si="48"/>
        <v>0</v>
      </c>
      <c r="P102" s="44">
        <f t="shared" si="48"/>
        <v>0</v>
      </c>
      <c r="Q102" s="44">
        <f t="shared" si="48"/>
        <v>0</v>
      </c>
      <c r="R102" s="44">
        <f t="shared" si="48"/>
        <v>5000</v>
      </c>
    </row>
    <row r="103" spans="2:18" s="12" customFormat="1" ht="49.5" customHeight="1">
      <c r="B103" s="1404" t="s">
        <v>86</v>
      </c>
      <c r="C103" s="1405"/>
      <c r="D103" s="1405"/>
      <c r="E103" s="1405"/>
      <c r="F103" s="1405"/>
      <c r="G103" s="1405"/>
      <c r="H103" s="1405"/>
      <c r="I103" s="1429"/>
      <c r="J103" s="35">
        <f>SUM(J104)</f>
        <v>0</v>
      </c>
      <c r="K103" s="35">
        <f t="shared" si="48"/>
        <v>0</v>
      </c>
      <c r="L103" s="35">
        <f t="shared" si="48"/>
        <v>0</v>
      </c>
      <c r="M103" s="35">
        <f t="shared" si="48"/>
        <v>5000</v>
      </c>
      <c r="N103" s="35">
        <f t="shared" si="48"/>
        <v>0</v>
      </c>
      <c r="O103" s="35">
        <f t="shared" si="48"/>
        <v>0</v>
      </c>
      <c r="P103" s="35">
        <f t="shared" si="48"/>
        <v>0</v>
      </c>
      <c r="Q103" s="35">
        <f t="shared" si="48"/>
        <v>0</v>
      </c>
      <c r="R103" s="35">
        <f t="shared" si="48"/>
        <v>5000</v>
      </c>
    </row>
    <row r="104" spans="2:18" ht="36.75" customHeight="1">
      <c r="B104" s="29"/>
      <c r="C104" s="1401" t="s">
        <v>36</v>
      </c>
      <c r="D104" s="1401"/>
      <c r="E104" s="1401"/>
      <c r="F104" s="1401"/>
      <c r="G104" s="1401"/>
      <c r="H104" s="1401"/>
      <c r="I104" s="1401"/>
      <c r="J104" s="73">
        <f t="shared" ref="J104:R104" si="49">SUM(J105+J110+J115)</f>
        <v>0</v>
      </c>
      <c r="K104" s="73">
        <f t="shared" si="49"/>
        <v>0</v>
      </c>
      <c r="L104" s="73">
        <f t="shared" si="49"/>
        <v>0</v>
      </c>
      <c r="M104" s="73">
        <f t="shared" si="49"/>
        <v>5000</v>
      </c>
      <c r="N104" s="73">
        <f t="shared" si="49"/>
        <v>0</v>
      </c>
      <c r="O104" s="73">
        <f t="shared" si="49"/>
        <v>0</v>
      </c>
      <c r="P104" s="73">
        <f t="shared" si="49"/>
        <v>0</v>
      </c>
      <c r="Q104" s="73">
        <f t="shared" si="49"/>
        <v>0</v>
      </c>
      <c r="R104" s="73">
        <f t="shared" si="49"/>
        <v>5000</v>
      </c>
    </row>
    <row r="105" spans="2:18" ht="47.25" hidden="1" customHeight="1">
      <c r="B105" s="29"/>
      <c r="C105" s="31"/>
      <c r="D105" s="1401" t="s">
        <v>37</v>
      </c>
      <c r="E105" s="1401"/>
      <c r="F105" s="1401"/>
      <c r="G105" s="1401"/>
      <c r="H105" s="1401"/>
      <c r="I105" s="1401"/>
      <c r="J105" s="73">
        <f>SUM(J106)</f>
        <v>0</v>
      </c>
      <c r="K105" s="73">
        <f t="shared" ref="K105:R105" si="50">SUM(K106)</f>
        <v>0</v>
      </c>
      <c r="L105" s="73">
        <f t="shared" si="50"/>
        <v>0</v>
      </c>
      <c r="M105" s="73">
        <f t="shared" si="50"/>
        <v>0</v>
      </c>
      <c r="N105" s="73">
        <f t="shared" si="50"/>
        <v>0</v>
      </c>
      <c r="O105" s="73">
        <f t="shared" si="50"/>
        <v>0</v>
      </c>
      <c r="P105" s="73">
        <f t="shared" si="50"/>
        <v>0</v>
      </c>
      <c r="Q105" s="73">
        <f t="shared" si="50"/>
        <v>0</v>
      </c>
      <c r="R105" s="73">
        <f t="shared" si="50"/>
        <v>0</v>
      </c>
    </row>
    <row r="106" spans="2:18" ht="32.25" hidden="1" customHeight="1">
      <c r="B106" s="29"/>
      <c r="C106" s="31"/>
      <c r="D106" s="31"/>
      <c r="E106" s="1401" t="s">
        <v>38</v>
      </c>
      <c r="F106" s="1401"/>
      <c r="G106" s="1401"/>
      <c r="H106" s="1401"/>
      <c r="I106" s="1401"/>
      <c r="J106" s="73">
        <f t="shared" ref="J106:R106" si="51">SUM(J107:J109)</f>
        <v>0</v>
      </c>
      <c r="K106" s="73">
        <f t="shared" si="51"/>
        <v>0</v>
      </c>
      <c r="L106" s="73">
        <f t="shared" si="51"/>
        <v>0</v>
      </c>
      <c r="M106" s="73">
        <f t="shared" si="51"/>
        <v>0</v>
      </c>
      <c r="N106" s="73">
        <f t="shared" si="51"/>
        <v>0</v>
      </c>
      <c r="O106" s="73">
        <f t="shared" si="51"/>
        <v>0</v>
      </c>
      <c r="P106" s="73">
        <f t="shared" si="51"/>
        <v>0</v>
      </c>
      <c r="Q106" s="73">
        <f t="shared" si="51"/>
        <v>0</v>
      </c>
      <c r="R106" s="73">
        <f t="shared" si="51"/>
        <v>0</v>
      </c>
    </row>
    <row r="107" spans="2:18" ht="22.5" hidden="1" customHeight="1">
      <c r="B107" s="32"/>
      <c r="C107" s="33"/>
      <c r="D107" s="33"/>
      <c r="E107" s="34"/>
      <c r="F107" s="25">
        <v>48</v>
      </c>
      <c r="G107" s="14"/>
      <c r="H107" s="80"/>
      <c r="I107" s="117"/>
      <c r="J107" s="79"/>
      <c r="K107" s="79"/>
      <c r="L107" s="79"/>
      <c r="M107" s="79"/>
      <c r="N107" s="79"/>
      <c r="O107" s="79"/>
      <c r="P107" s="79"/>
      <c r="Q107" s="79"/>
      <c r="R107" s="79">
        <f t="shared" ref="R107" si="52">SUM(J107:Q107)</f>
        <v>0</v>
      </c>
    </row>
    <row r="108" spans="2:18" ht="22.5" hidden="1" customHeight="1">
      <c r="B108" s="24"/>
      <c r="D108" s="21"/>
      <c r="E108" s="26"/>
      <c r="F108" s="25">
        <v>49</v>
      </c>
      <c r="G108" s="14"/>
      <c r="H108" s="15"/>
      <c r="I108" s="16"/>
      <c r="J108" s="23"/>
      <c r="K108" s="23"/>
      <c r="L108" s="23"/>
      <c r="M108" s="23"/>
      <c r="N108" s="23"/>
      <c r="O108" s="23"/>
      <c r="P108" s="23"/>
      <c r="Q108" s="23"/>
      <c r="R108" s="79">
        <f>SUM(J108:Q108)</f>
        <v>0</v>
      </c>
    </row>
    <row r="109" spans="2:18" ht="22.5" hidden="1" customHeight="1">
      <c r="B109" s="24"/>
      <c r="D109" s="21"/>
      <c r="E109" s="26"/>
      <c r="F109" s="25">
        <v>50</v>
      </c>
      <c r="G109" s="14"/>
      <c r="H109" s="15"/>
      <c r="I109" s="16"/>
      <c r="J109" s="23"/>
      <c r="K109" s="23"/>
      <c r="L109" s="23"/>
      <c r="M109" s="23"/>
      <c r="N109" s="23"/>
      <c r="O109" s="23"/>
      <c r="P109" s="23"/>
      <c r="Q109" s="23"/>
      <c r="R109" s="79">
        <f>SUM(J109:Q109)</f>
        <v>0</v>
      </c>
    </row>
    <row r="110" spans="2:18" ht="47.25" customHeight="1">
      <c r="B110" s="29"/>
      <c r="C110" s="31"/>
      <c r="D110" s="1401" t="s">
        <v>39</v>
      </c>
      <c r="E110" s="1401"/>
      <c r="F110" s="1401"/>
      <c r="G110" s="1401"/>
      <c r="H110" s="1401"/>
      <c r="I110" s="1401"/>
      <c r="J110" s="73">
        <f>SUM(J111)</f>
        <v>0</v>
      </c>
      <c r="K110" s="73">
        <f t="shared" ref="K110:R110" si="53">SUM(K111)</f>
        <v>0</v>
      </c>
      <c r="L110" s="73">
        <f t="shared" si="53"/>
        <v>0</v>
      </c>
      <c r="M110" s="73">
        <f t="shared" si="53"/>
        <v>5000</v>
      </c>
      <c r="N110" s="73">
        <f t="shared" si="53"/>
        <v>0</v>
      </c>
      <c r="O110" s="73">
        <f t="shared" si="53"/>
        <v>0</v>
      </c>
      <c r="P110" s="73">
        <f t="shared" si="53"/>
        <v>0</v>
      </c>
      <c r="Q110" s="73">
        <f t="shared" si="53"/>
        <v>0</v>
      </c>
      <c r="R110" s="73">
        <f t="shared" si="53"/>
        <v>5000</v>
      </c>
    </row>
    <row r="111" spans="2:18" ht="34.5" customHeight="1">
      <c r="B111" s="29"/>
      <c r="C111" s="31"/>
      <c r="D111" s="31"/>
      <c r="E111" s="1401" t="s">
        <v>40</v>
      </c>
      <c r="F111" s="1401"/>
      <c r="G111" s="1401"/>
      <c r="H111" s="1401"/>
      <c r="I111" s="1401"/>
      <c r="J111" s="73">
        <f>SUM(J112:J114)</f>
        <v>0</v>
      </c>
      <c r="K111" s="73">
        <f t="shared" ref="K111:R111" si="54">SUM(K112:K114)</f>
        <v>0</v>
      </c>
      <c r="L111" s="73">
        <f t="shared" si="54"/>
        <v>0</v>
      </c>
      <c r="M111" s="73">
        <f t="shared" si="54"/>
        <v>5000</v>
      </c>
      <c r="N111" s="73">
        <f t="shared" si="54"/>
        <v>0</v>
      </c>
      <c r="O111" s="73">
        <f t="shared" si="54"/>
        <v>0</v>
      </c>
      <c r="P111" s="73">
        <f t="shared" si="54"/>
        <v>0</v>
      </c>
      <c r="Q111" s="73">
        <f t="shared" si="54"/>
        <v>0</v>
      </c>
      <c r="R111" s="73">
        <f t="shared" si="54"/>
        <v>5000</v>
      </c>
    </row>
    <row r="112" spans="2:18" ht="35.25" customHeight="1">
      <c r="B112" s="32"/>
      <c r="C112" s="33"/>
      <c r="D112" s="33"/>
      <c r="E112" s="34"/>
      <c r="F112" s="25">
        <v>31</v>
      </c>
      <c r="G112" s="14" t="s">
        <v>1298</v>
      </c>
      <c r="H112" s="80" t="s">
        <v>1260</v>
      </c>
      <c r="I112" s="117" t="s">
        <v>1261</v>
      </c>
      <c r="J112" s="161"/>
      <c r="K112" s="161"/>
      <c r="L112" s="161"/>
      <c r="M112" s="79">
        <v>5000</v>
      </c>
      <c r="N112" s="79"/>
      <c r="O112" s="161"/>
      <c r="P112" s="161"/>
      <c r="Q112" s="161"/>
      <c r="R112" s="161">
        <f>SUM(J112:Q112)</f>
        <v>5000</v>
      </c>
    </row>
    <row r="113" spans="2:18" ht="24.75" hidden="1" customHeight="1">
      <c r="B113" s="24"/>
      <c r="D113" s="21"/>
      <c r="E113" s="26"/>
      <c r="F113" s="25">
        <v>52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9">
        <f t="shared" ref="R113" si="55">SUM(J113:Q113)</f>
        <v>0</v>
      </c>
    </row>
    <row r="114" spans="2:18" ht="34.5" hidden="1" customHeight="1">
      <c r="B114" s="58"/>
      <c r="C114" s="59"/>
      <c r="D114" s="53"/>
      <c r="E114" s="19"/>
      <c r="F114" s="25">
        <v>53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9">
        <f>SUM(J114:Q114)</f>
        <v>0</v>
      </c>
    </row>
    <row r="115" spans="2:18" ht="31.5" hidden="1" customHeight="1">
      <c r="B115" s="29"/>
      <c r="C115" s="31"/>
      <c r="D115" s="1401" t="s">
        <v>41</v>
      </c>
      <c r="E115" s="1401"/>
      <c r="F115" s="1401"/>
      <c r="G115" s="1401"/>
      <c r="H115" s="1401"/>
      <c r="I115" s="1401"/>
      <c r="J115" s="73">
        <f>SUM(J116)</f>
        <v>0</v>
      </c>
      <c r="K115" s="73">
        <f t="shared" ref="K115:R115" si="56">SUM(K116)</f>
        <v>0</v>
      </c>
      <c r="L115" s="73">
        <f t="shared" si="56"/>
        <v>0</v>
      </c>
      <c r="M115" s="73">
        <f t="shared" si="56"/>
        <v>0</v>
      </c>
      <c r="N115" s="73">
        <f t="shared" si="56"/>
        <v>0</v>
      </c>
      <c r="O115" s="73">
        <f t="shared" si="56"/>
        <v>0</v>
      </c>
      <c r="P115" s="73">
        <f t="shared" si="56"/>
        <v>0</v>
      </c>
      <c r="Q115" s="73">
        <f t="shared" si="56"/>
        <v>0</v>
      </c>
      <c r="R115" s="73">
        <f t="shared" si="56"/>
        <v>0</v>
      </c>
    </row>
    <row r="116" spans="2:18" ht="34.5" hidden="1" customHeight="1">
      <c r="B116" s="29"/>
      <c r="C116" s="31"/>
      <c r="D116" s="31"/>
      <c r="E116" s="1401" t="s">
        <v>42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57">SUM(K117:K119)</f>
        <v>0</v>
      </c>
      <c r="L116" s="73">
        <f t="shared" si="57"/>
        <v>0</v>
      </c>
      <c r="M116" s="73">
        <f t="shared" si="57"/>
        <v>0</v>
      </c>
      <c r="N116" s="73">
        <f t="shared" si="57"/>
        <v>0</v>
      </c>
      <c r="O116" s="73">
        <f t="shared" si="57"/>
        <v>0</v>
      </c>
      <c r="P116" s="73">
        <f t="shared" si="57"/>
        <v>0</v>
      </c>
      <c r="Q116" s="73">
        <f t="shared" si="57"/>
        <v>0</v>
      </c>
      <c r="R116" s="73">
        <f t="shared" si="57"/>
        <v>0</v>
      </c>
    </row>
    <row r="117" spans="2:18" ht="20.25" hidden="1" customHeight="1">
      <c r="B117" s="32"/>
      <c r="C117" s="33"/>
      <c r="D117" s="33"/>
      <c r="E117" s="34"/>
      <c r="F117" s="25">
        <v>54</v>
      </c>
      <c r="G117" s="14"/>
      <c r="H117" s="80"/>
      <c r="I117" s="117"/>
      <c r="J117" s="79"/>
      <c r="K117" s="79"/>
      <c r="L117" s="79"/>
      <c r="M117" s="79"/>
      <c r="N117" s="79"/>
      <c r="O117" s="79"/>
      <c r="P117" s="79"/>
      <c r="Q117" s="79"/>
      <c r="R117" s="79">
        <f t="shared" ref="R117:R118" si="58">SUM(J117:Q117)</f>
        <v>0</v>
      </c>
    </row>
    <row r="118" spans="2:18" ht="20.25" hidden="1" customHeight="1">
      <c r="B118" s="24"/>
      <c r="D118" s="21"/>
      <c r="E118" s="26"/>
      <c r="F118" s="25">
        <v>55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9">
        <f t="shared" si="58"/>
        <v>0</v>
      </c>
    </row>
    <row r="119" spans="2:18" ht="20.25" hidden="1" customHeight="1">
      <c r="B119" s="24"/>
      <c r="D119" s="21"/>
      <c r="E119" s="26"/>
      <c r="F119" s="25">
        <v>56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9">
        <f>SUM(J119:Q119)</f>
        <v>0</v>
      </c>
    </row>
    <row r="120" spans="2:18" s="12" customFormat="1" ht="33" customHeight="1">
      <c r="B120" s="1402" t="s">
        <v>87</v>
      </c>
      <c r="C120" s="1403"/>
      <c r="D120" s="1403"/>
      <c r="E120" s="1403"/>
      <c r="F120" s="1403"/>
      <c r="G120" s="1403"/>
      <c r="H120" s="1403"/>
      <c r="I120" s="1403"/>
      <c r="J120" s="44">
        <f>SUM(J121)</f>
        <v>0</v>
      </c>
      <c r="K120" s="44">
        <f t="shared" ref="K120:Q121" si="59">SUM(K121)</f>
        <v>0</v>
      </c>
      <c r="L120" s="44">
        <f t="shared" si="59"/>
        <v>5000</v>
      </c>
      <c r="M120" s="44">
        <f t="shared" si="59"/>
        <v>25000</v>
      </c>
      <c r="N120" s="44">
        <f t="shared" si="59"/>
        <v>0</v>
      </c>
      <c r="O120" s="44">
        <f t="shared" si="59"/>
        <v>0</v>
      </c>
      <c r="P120" s="44">
        <f t="shared" si="59"/>
        <v>0</v>
      </c>
      <c r="Q120" s="44">
        <f t="shared" si="59"/>
        <v>0</v>
      </c>
      <c r="R120" s="44">
        <f>SUM(R121)</f>
        <v>30000</v>
      </c>
    </row>
    <row r="121" spans="2:18" s="12" customFormat="1" ht="32.25" customHeight="1">
      <c r="B121" s="1422" t="s">
        <v>88</v>
      </c>
      <c r="C121" s="1423"/>
      <c r="D121" s="1423"/>
      <c r="E121" s="1423"/>
      <c r="F121" s="1423"/>
      <c r="G121" s="1423"/>
      <c r="H121" s="1423"/>
      <c r="I121" s="1423"/>
      <c r="J121" s="35">
        <f>SUM(J122)</f>
        <v>0</v>
      </c>
      <c r="K121" s="35">
        <f>SUM(K122)</f>
        <v>0</v>
      </c>
      <c r="L121" s="35">
        <f t="shared" si="59"/>
        <v>5000</v>
      </c>
      <c r="M121" s="35">
        <f t="shared" si="59"/>
        <v>25000</v>
      </c>
      <c r="N121" s="35">
        <f t="shared" si="59"/>
        <v>0</v>
      </c>
      <c r="O121" s="35">
        <f t="shared" si="59"/>
        <v>0</v>
      </c>
      <c r="P121" s="35">
        <f t="shared" si="59"/>
        <v>0</v>
      </c>
      <c r="Q121" s="35">
        <f t="shared" si="59"/>
        <v>0</v>
      </c>
      <c r="R121" s="35">
        <f>SUM(R122)</f>
        <v>30000</v>
      </c>
    </row>
    <row r="122" spans="2:18" ht="48.75" customHeight="1">
      <c r="B122" s="29"/>
      <c r="C122" s="1401" t="s">
        <v>43</v>
      </c>
      <c r="D122" s="1401"/>
      <c r="E122" s="1401"/>
      <c r="F122" s="1401"/>
      <c r="G122" s="1401"/>
      <c r="H122" s="1401"/>
      <c r="I122" s="1401"/>
      <c r="J122" s="73">
        <f t="shared" ref="J122:R122" si="60">SUM(J123+J134)</f>
        <v>0</v>
      </c>
      <c r="K122" s="73">
        <f t="shared" si="60"/>
        <v>0</v>
      </c>
      <c r="L122" s="73">
        <f t="shared" si="60"/>
        <v>5000</v>
      </c>
      <c r="M122" s="73">
        <f t="shared" si="60"/>
        <v>25000</v>
      </c>
      <c r="N122" s="73">
        <f t="shared" si="60"/>
        <v>0</v>
      </c>
      <c r="O122" s="73">
        <f t="shared" si="60"/>
        <v>0</v>
      </c>
      <c r="P122" s="73">
        <f t="shared" si="60"/>
        <v>0</v>
      </c>
      <c r="Q122" s="73">
        <f t="shared" si="60"/>
        <v>0</v>
      </c>
      <c r="R122" s="73">
        <f t="shared" si="60"/>
        <v>30000</v>
      </c>
    </row>
    <row r="123" spans="2:18" ht="32.25" customHeight="1">
      <c r="B123" s="29"/>
      <c r="C123" s="31"/>
      <c r="D123" s="1401" t="s">
        <v>44</v>
      </c>
      <c r="E123" s="1401"/>
      <c r="F123" s="1401"/>
      <c r="G123" s="1401"/>
      <c r="H123" s="1401"/>
      <c r="I123" s="1401"/>
      <c r="J123" s="73">
        <f>SUM(J124+J128)</f>
        <v>0</v>
      </c>
      <c r="K123" s="73">
        <f t="shared" ref="K123:Q123" si="61">SUM(K124+K128)</f>
        <v>0</v>
      </c>
      <c r="L123" s="73">
        <f t="shared" si="61"/>
        <v>5000</v>
      </c>
      <c r="M123" s="73">
        <f t="shared" si="61"/>
        <v>25000</v>
      </c>
      <c r="N123" s="73">
        <f t="shared" si="61"/>
        <v>0</v>
      </c>
      <c r="O123" s="73">
        <f t="shared" si="61"/>
        <v>0</v>
      </c>
      <c r="P123" s="73">
        <f t="shared" si="61"/>
        <v>0</v>
      </c>
      <c r="Q123" s="73">
        <f t="shared" si="61"/>
        <v>0</v>
      </c>
      <c r="R123" s="73">
        <f>SUM(R124+R128)</f>
        <v>30000</v>
      </c>
    </row>
    <row r="124" spans="2:18" ht="35.25" hidden="1" customHeight="1">
      <c r="B124" s="29"/>
      <c r="C124" s="31"/>
      <c r="D124" s="31"/>
      <c r="E124" s="1401" t="s">
        <v>45</v>
      </c>
      <c r="F124" s="1401"/>
      <c r="G124" s="1401"/>
      <c r="H124" s="1401"/>
      <c r="I124" s="1401"/>
      <c r="J124" s="73">
        <f>SUM(J125:J127)</f>
        <v>0</v>
      </c>
      <c r="K124" s="73">
        <f t="shared" ref="K124:Q124" si="62">SUM(K125:K127)</f>
        <v>0</v>
      </c>
      <c r="L124" s="73">
        <f t="shared" si="62"/>
        <v>0</v>
      </c>
      <c r="M124" s="73">
        <f t="shared" si="62"/>
        <v>0</v>
      </c>
      <c r="N124" s="73">
        <f t="shared" si="62"/>
        <v>0</v>
      </c>
      <c r="O124" s="73">
        <f t="shared" si="62"/>
        <v>0</v>
      </c>
      <c r="P124" s="73">
        <f t="shared" si="62"/>
        <v>0</v>
      </c>
      <c r="Q124" s="73">
        <f t="shared" si="62"/>
        <v>0</v>
      </c>
      <c r="R124" s="73">
        <f>SUM(R125:R127)</f>
        <v>0</v>
      </c>
    </row>
    <row r="125" spans="2:18" ht="19.5" hidden="1" customHeight="1">
      <c r="B125" s="32"/>
      <c r="C125" s="33"/>
      <c r="D125" s="33"/>
      <c r="E125" s="34"/>
      <c r="F125" s="25">
        <v>57</v>
      </c>
      <c r="G125" s="14"/>
      <c r="H125" s="80"/>
      <c r="I125" s="117"/>
      <c r="J125" s="79"/>
      <c r="K125" s="79"/>
      <c r="L125" s="79"/>
      <c r="M125" s="79"/>
      <c r="N125" s="79"/>
      <c r="O125" s="79"/>
      <c r="P125" s="79"/>
      <c r="Q125" s="79"/>
      <c r="R125" s="79">
        <f t="shared" ref="R125:R126" si="63">SUM(J125:Q125)</f>
        <v>0</v>
      </c>
    </row>
    <row r="126" spans="2:18" ht="19.5" hidden="1" customHeight="1">
      <c r="B126" s="24"/>
      <c r="D126" s="21"/>
      <c r="E126" s="26"/>
      <c r="F126" s="25">
        <v>58</v>
      </c>
      <c r="G126" s="14"/>
      <c r="H126" s="15"/>
      <c r="I126" s="16"/>
      <c r="J126" s="23"/>
      <c r="K126" s="23"/>
      <c r="L126" s="23"/>
      <c r="M126" s="23"/>
      <c r="N126" s="23"/>
      <c r="O126" s="23"/>
      <c r="P126" s="23"/>
      <c r="Q126" s="23"/>
      <c r="R126" s="79">
        <f t="shared" si="63"/>
        <v>0</v>
      </c>
    </row>
    <row r="127" spans="2:18" ht="19.5" hidden="1" customHeight="1">
      <c r="B127" s="58"/>
      <c r="C127" s="59"/>
      <c r="D127" s="53"/>
      <c r="E127" s="19"/>
      <c r="F127" s="25">
        <v>59</v>
      </c>
      <c r="G127" s="14"/>
      <c r="H127" s="15"/>
      <c r="I127" s="16"/>
      <c r="J127" s="23"/>
      <c r="K127" s="23"/>
      <c r="L127" s="23"/>
      <c r="M127" s="23"/>
      <c r="N127" s="23"/>
      <c r="O127" s="23"/>
      <c r="P127" s="23"/>
      <c r="Q127" s="23"/>
      <c r="R127" s="79">
        <f>SUM(J127:Q127)</f>
        <v>0</v>
      </c>
    </row>
    <row r="128" spans="2:18" ht="34.5" customHeight="1">
      <c r="B128" s="29"/>
      <c r="C128" s="31"/>
      <c r="D128" s="31"/>
      <c r="E128" s="1401" t="s">
        <v>46</v>
      </c>
      <c r="F128" s="1401"/>
      <c r="G128" s="1401"/>
      <c r="H128" s="1401"/>
      <c r="I128" s="1401"/>
      <c r="J128" s="73">
        <f>SUM(J129:J133)</f>
        <v>0</v>
      </c>
      <c r="K128" s="73">
        <f t="shared" ref="K128:R128" si="64">SUM(K129:K133)</f>
        <v>0</v>
      </c>
      <c r="L128" s="73">
        <f t="shared" si="64"/>
        <v>5000</v>
      </c>
      <c r="M128" s="73">
        <f t="shared" si="64"/>
        <v>25000</v>
      </c>
      <c r="N128" s="73">
        <f t="shared" si="64"/>
        <v>0</v>
      </c>
      <c r="O128" s="73">
        <f t="shared" si="64"/>
        <v>0</v>
      </c>
      <c r="P128" s="73">
        <f t="shared" si="64"/>
        <v>0</v>
      </c>
      <c r="Q128" s="73">
        <f t="shared" si="64"/>
        <v>0</v>
      </c>
      <c r="R128" s="73">
        <f t="shared" si="64"/>
        <v>30000</v>
      </c>
    </row>
    <row r="129" spans="2:18" ht="36.950000000000003" customHeight="1">
      <c r="B129" s="32"/>
      <c r="C129" s="33"/>
      <c r="D129" s="33"/>
      <c r="E129" s="34"/>
      <c r="F129" s="25">
        <v>32</v>
      </c>
      <c r="G129" s="14" t="s">
        <v>1308</v>
      </c>
      <c r="H129" s="80" t="s">
        <v>696</v>
      </c>
      <c r="I129" s="117" t="s">
        <v>465</v>
      </c>
      <c r="J129" s="79"/>
      <c r="K129" s="79"/>
      <c r="L129" s="79">
        <v>3000</v>
      </c>
      <c r="M129" s="79">
        <v>7000</v>
      </c>
      <c r="N129" s="79"/>
      <c r="O129" s="79"/>
      <c r="P129" s="79"/>
      <c r="Q129" s="79"/>
      <c r="R129" s="79">
        <f t="shared" ref="R129:R132" si="65">SUM(J129:Q129)</f>
        <v>10000</v>
      </c>
    </row>
    <row r="130" spans="2:18" ht="59.1" customHeight="1">
      <c r="B130" s="48"/>
      <c r="C130" s="49"/>
      <c r="D130" s="49"/>
      <c r="E130" s="50"/>
      <c r="F130" s="124">
        <v>33</v>
      </c>
      <c r="G130" s="151" t="s">
        <v>1309</v>
      </c>
      <c r="H130" s="373" t="s">
        <v>1257</v>
      </c>
      <c r="I130" s="374" t="s">
        <v>1258</v>
      </c>
      <c r="J130" s="161"/>
      <c r="K130" s="161"/>
      <c r="L130" s="161">
        <v>2000</v>
      </c>
      <c r="M130" s="161">
        <v>8000</v>
      </c>
      <c r="N130" s="161"/>
      <c r="O130" s="161"/>
      <c r="P130" s="161"/>
      <c r="Q130" s="161"/>
      <c r="R130" s="161">
        <f>SUM(J130:Q130)</f>
        <v>10000</v>
      </c>
    </row>
    <row r="131" spans="2:18" ht="72" customHeight="1">
      <c r="B131" s="17"/>
      <c r="C131" s="18"/>
      <c r="D131" s="18"/>
      <c r="E131" s="66"/>
      <c r="F131" s="25">
        <v>34</v>
      </c>
      <c r="G131" s="375" t="s">
        <v>1310</v>
      </c>
      <c r="H131" s="15" t="s">
        <v>1260</v>
      </c>
      <c r="I131" s="80" t="s">
        <v>1261</v>
      </c>
      <c r="J131" s="161"/>
      <c r="K131" s="161"/>
      <c r="L131" s="161"/>
      <c r="M131" s="79">
        <v>10000</v>
      </c>
      <c r="N131" s="161"/>
      <c r="O131" s="161"/>
      <c r="P131" s="161"/>
      <c r="Q131" s="161"/>
      <c r="R131" s="161">
        <f t="shared" si="65"/>
        <v>10000</v>
      </c>
    </row>
    <row r="132" spans="2:18" ht="19.5" hidden="1" customHeight="1">
      <c r="B132" s="24"/>
      <c r="D132" s="376"/>
      <c r="E132" s="26"/>
      <c r="F132" s="126">
        <v>61</v>
      </c>
      <c r="G132" s="19"/>
      <c r="H132" s="152"/>
      <c r="I132" s="15"/>
      <c r="J132" s="23"/>
      <c r="K132" s="23"/>
      <c r="L132" s="23"/>
      <c r="M132" s="23"/>
      <c r="N132" s="23"/>
      <c r="O132" s="23"/>
      <c r="P132" s="23"/>
      <c r="Q132" s="23"/>
      <c r="R132" s="79">
        <f t="shared" si="65"/>
        <v>0</v>
      </c>
    </row>
    <row r="133" spans="2:18" ht="19.5" hidden="1" customHeight="1">
      <c r="B133" s="58"/>
      <c r="C133" s="59"/>
      <c r="D133" s="377"/>
      <c r="E133" s="19"/>
      <c r="F133" s="25">
        <v>62</v>
      </c>
      <c r="G133" s="14"/>
      <c r="H133" s="15"/>
      <c r="I133" s="15"/>
      <c r="J133" s="23"/>
      <c r="K133" s="23"/>
      <c r="L133" s="23"/>
      <c r="M133" s="23"/>
      <c r="N133" s="23"/>
      <c r="O133" s="23"/>
      <c r="P133" s="23"/>
      <c r="Q133" s="23"/>
      <c r="R133" s="79">
        <f>SUM(J133:Q133)</f>
        <v>0</v>
      </c>
    </row>
    <row r="134" spans="2:18" ht="34.5" hidden="1" customHeight="1">
      <c r="B134" s="29"/>
      <c r="C134" s="31"/>
      <c r="D134" s="1439" t="s">
        <v>47</v>
      </c>
      <c r="E134" s="1418"/>
      <c r="F134" s="1418"/>
      <c r="G134" s="1418"/>
      <c r="H134" s="1418"/>
      <c r="I134" s="1427"/>
      <c r="J134" s="73">
        <f>SUM(J135)</f>
        <v>0</v>
      </c>
      <c r="K134" s="73">
        <f t="shared" ref="K134:R134" si="66">SUM(K135)</f>
        <v>0</v>
      </c>
      <c r="L134" s="73">
        <f t="shared" si="66"/>
        <v>0</v>
      </c>
      <c r="M134" s="73">
        <f t="shared" si="66"/>
        <v>0</v>
      </c>
      <c r="N134" s="73">
        <f t="shared" si="66"/>
        <v>0</v>
      </c>
      <c r="O134" s="73">
        <f t="shared" si="66"/>
        <v>0</v>
      </c>
      <c r="P134" s="73">
        <f t="shared" si="66"/>
        <v>0</v>
      </c>
      <c r="Q134" s="73">
        <f t="shared" si="66"/>
        <v>0</v>
      </c>
      <c r="R134" s="73">
        <f t="shared" si="66"/>
        <v>0</v>
      </c>
    </row>
    <row r="135" spans="2:18" ht="49.5" hidden="1" customHeight="1">
      <c r="B135" s="29"/>
      <c r="C135" s="31"/>
      <c r="D135" s="29"/>
      <c r="E135" s="1401" t="s">
        <v>48</v>
      </c>
      <c r="F135" s="1401"/>
      <c r="G135" s="1401"/>
      <c r="H135" s="1401"/>
      <c r="I135" s="1426"/>
      <c r="J135" s="73">
        <f>SUM(J136:J138)</f>
        <v>0</v>
      </c>
      <c r="K135" s="73">
        <f t="shared" ref="K135:P135" si="67">SUM(K136:K138)</f>
        <v>0</v>
      </c>
      <c r="L135" s="73">
        <f t="shared" si="67"/>
        <v>0</v>
      </c>
      <c r="M135" s="73">
        <f t="shared" si="67"/>
        <v>0</v>
      </c>
      <c r="N135" s="73">
        <f t="shared" si="67"/>
        <v>0</v>
      </c>
      <c r="O135" s="73">
        <f t="shared" si="67"/>
        <v>0</v>
      </c>
      <c r="P135" s="73">
        <f t="shared" si="67"/>
        <v>0</v>
      </c>
      <c r="Q135" s="73">
        <f>SUM(Q136:Q138)</f>
        <v>0</v>
      </c>
      <c r="R135" s="73">
        <f>SUM(R136:R138)</f>
        <v>0</v>
      </c>
    </row>
    <row r="136" spans="2:18" ht="21.75" hidden="1" customHeight="1">
      <c r="B136" s="32"/>
      <c r="C136" s="33"/>
      <c r="D136" s="32"/>
      <c r="E136" s="34"/>
      <c r="F136" s="25">
        <v>63</v>
      </c>
      <c r="G136" s="14"/>
      <c r="H136" s="80"/>
      <c r="I136" s="80"/>
      <c r="J136" s="79"/>
      <c r="K136" s="79"/>
      <c r="L136" s="79"/>
      <c r="M136" s="79"/>
      <c r="N136" s="79"/>
      <c r="O136" s="79"/>
      <c r="P136" s="79"/>
      <c r="Q136" s="79"/>
      <c r="R136" s="79">
        <f t="shared" ref="R136:R137" si="68">SUM(J136:Q136)</f>
        <v>0</v>
      </c>
    </row>
    <row r="137" spans="2:18" ht="21.75" hidden="1" customHeight="1">
      <c r="B137" s="24"/>
      <c r="D137" s="376"/>
      <c r="E137" s="26"/>
      <c r="F137" s="25">
        <v>64</v>
      </c>
      <c r="G137" s="14"/>
      <c r="H137" s="15"/>
      <c r="I137" s="15"/>
      <c r="J137" s="23"/>
      <c r="K137" s="23"/>
      <c r="L137" s="23"/>
      <c r="M137" s="23"/>
      <c r="N137" s="23"/>
      <c r="O137" s="23"/>
      <c r="P137" s="23"/>
      <c r="Q137" s="23"/>
      <c r="R137" s="79">
        <f t="shared" si="68"/>
        <v>0</v>
      </c>
    </row>
    <row r="138" spans="2:18" ht="21.75" hidden="1" customHeight="1">
      <c r="B138" s="24"/>
      <c r="D138" s="377"/>
      <c r="E138" s="19"/>
      <c r="F138" s="25">
        <v>65</v>
      </c>
      <c r="G138" s="14"/>
      <c r="H138" s="15"/>
      <c r="I138" s="15"/>
      <c r="J138" s="23"/>
      <c r="K138" s="23"/>
      <c r="L138" s="23"/>
      <c r="M138" s="23"/>
      <c r="N138" s="23"/>
      <c r="O138" s="23"/>
      <c r="P138" s="23"/>
      <c r="Q138" s="23"/>
      <c r="R138" s="79">
        <f>SUM(J138:Q138)</f>
        <v>0</v>
      </c>
    </row>
    <row r="139" spans="2:18" s="12" customFormat="1" ht="34.5" customHeight="1">
      <c r="B139" s="1402" t="s">
        <v>90</v>
      </c>
      <c r="C139" s="1403"/>
      <c r="D139" s="1403"/>
      <c r="E139" s="1403"/>
      <c r="F139" s="1403"/>
      <c r="G139" s="1403"/>
      <c r="H139" s="1403"/>
      <c r="I139" s="1403"/>
      <c r="J139" s="44">
        <f>SUM(J140)</f>
        <v>0</v>
      </c>
      <c r="K139" s="44">
        <f t="shared" ref="K139:R140" si="69">SUM(K140)</f>
        <v>3600</v>
      </c>
      <c r="L139" s="44">
        <f t="shared" si="69"/>
        <v>15000</v>
      </c>
      <c r="M139" s="44">
        <f t="shared" si="69"/>
        <v>16400</v>
      </c>
      <c r="N139" s="44">
        <f t="shared" si="69"/>
        <v>0</v>
      </c>
      <c r="O139" s="44">
        <f t="shared" si="69"/>
        <v>0</v>
      </c>
      <c r="P139" s="44">
        <f t="shared" si="69"/>
        <v>0</v>
      </c>
      <c r="Q139" s="44">
        <f t="shared" si="69"/>
        <v>0</v>
      </c>
      <c r="R139" s="44">
        <f t="shared" si="69"/>
        <v>35000</v>
      </c>
    </row>
    <row r="140" spans="2:18" s="12" customFormat="1" ht="48" customHeight="1">
      <c r="B140" s="1404" t="s">
        <v>91</v>
      </c>
      <c r="C140" s="1405"/>
      <c r="D140" s="1405"/>
      <c r="E140" s="1405"/>
      <c r="F140" s="1405"/>
      <c r="G140" s="1405"/>
      <c r="H140" s="1405"/>
      <c r="I140" s="1405"/>
      <c r="J140" s="35">
        <f>SUM(J141)</f>
        <v>0</v>
      </c>
      <c r="K140" s="35">
        <f t="shared" si="69"/>
        <v>3600</v>
      </c>
      <c r="L140" s="35">
        <f t="shared" si="69"/>
        <v>15000</v>
      </c>
      <c r="M140" s="35">
        <f t="shared" si="69"/>
        <v>16400</v>
      </c>
      <c r="N140" s="35">
        <f t="shared" si="69"/>
        <v>0</v>
      </c>
      <c r="O140" s="35">
        <f t="shared" si="69"/>
        <v>0</v>
      </c>
      <c r="P140" s="35">
        <f t="shared" si="69"/>
        <v>0</v>
      </c>
      <c r="Q140" s="35">
        <f t="shared" si="69"/>
        <v>0</v>
      </c>
      <c r="R140" s="35">
        <f>SUM(R141)</f>
        <v>35000</v>
      </c>
    </row>
    <row r="141" spans="2:18" ht="49.5" customHeight="1">
      <c r="B141" s="29"/>
      <c r="C141" s="1401" t="s">
        <v>49</v>
      </c>
      <c r="D141" s="1401"/>
      <c r="E141" s="1401"/>
      <c r="F141" s="1401"/>
      <c r="G141" s="1401"/>
      <c r="H141" s="1401"/>
      <c r="I141" s="1401"/>
      <c r="J141" s="73">
        <f t="shared" ref="J141:R141" si="70">SUM(J142+J147)</f>
        <v>0</v>
      </c>
      <c r="K141" s="73">
        <f t="shared" si="70"/>
        <v>3600</v>
      </c>
      <c r="L141" s="73">
        <f t="shared" si="70"/>
        <v>15000</v>
      </c>
      <c r="M141" s="73">
        <f t="shared" si="70"/>
        <v>16400</v>
      </c>
      <c r="N141" s="73">
        <f t="shared" si="70"/>
        <v>0</v>
      </c>
      <c r="O141" s="73">
        <f t="shared" si="70"/>
        <v>0</v>
      </c>
      <c r="P141" s="73">
        <f t="shared" si="70"/>
        <v>0</v>
      </c>
      <c r="Q141" s="73">
        <f t="shared" si="70"/>
        <v>0</v>
      </c>
      <c r="R141" s="73">
        <f t="shared" si="70"/>
        <v>35000</v>
      </c>
    </row>
    <row r="142" spans="2:18" ht="36" customHeight="1">
      <c r="B142" s="29"/>
      <c r="C142" s="31"/>
      <c r="D142" s="1418" t="s">
        <v>50</v>
      </c>
      <c r="E142" s="1418"/>
      <c r="F142" s="1418"/>
      <c r="G142" s="1418"/>
      <c r="H142" s="1418"/>
      <c r="I142" s="1418"/>
      <c r="J142" s="73">
        <f>SUM(J143)</f>
        <v>0</v>
      </c>
      <c r="K142" s="73">
        <f t="shared" ref="K142:R142" si="71">SUM(K143)</f>
        <v>0</v>
      </c>
      <c r="L142" s="73">
        <f t="shared" si="71"/>
        <v>3000</v>
      </c>
      <c r="M142" s="73">
        <f t="shared" si="71"/>
        <v>5000</v>
      </c>
      <c r="N142" s="73">
        <f t="shared" si="71"/>
        <v>0</v>
      </c>
      <c r="O142" s="73">
        <f t="shared" si="71"/>
        <v>0</v>
      </c>
      <c r="P142" s="73">
        <f t="shared" si="71"/>
        <v>0</v>
      </c>
      <c r="Q142" s="73">
        <f t="shared" si="71"/>
        <v>0</v>
      </c>
      <c r="R142" s="73">
        <f t="shared" si="71"/>
        <v>8000</v>
      </c>
    </row>
    <row r="143" spans="2:18" ht="32.25" customHeight="1">
      <c r="B143" s="29"/>
      <c r="C143" s="31"/>
      <c r="D143" s="31"/>
      <c r="E143" s="1418" t="s">
        <v>51</v>
      </c>
      <c r="F143" s="1418"/>
      <c r="G143" s="1418"/>
      <c r="H143" s="1418"/>
      <c r="I143" s="1418"/>
      <c r="J143" s="73">
        <f>SUM(J144:J146)</f>
        <v>0</v>
      </c>
      <c r="K143" s="73">
        <f t="shared" ref="K143:R143" si="72">SUM(K144:K146)</f>
        <v>0</v>
      </c>
      <c r="L143" s="73">
        <f t="shared" si="72"/>
        <v>3000</v>
      </c>
      <c r="M143" s="73">
        <f t="shared" si="72"/>
        <v>5000</v>
      </c>
      <c r="N143" s="73">
        <f t="shared" si="72"/>
        <v>0</v>
      </c>
      <c r="O143" s="73">
        <f t="shared" si="72"/>
        <v>0</v>
      </c>
      <c r="P143" s="73">
        <f t="shared" si="72"/>
        <v>0</v>
      </c>
      <c r="Q143" s="73">
        <f t="shared" si="72"/>
        <v>0</v>
      </c>
      <c r="R143" s="73">
        <f t="shared" si="72"/>
        <v>8000</v>
      </c>
    </row>
    <row r="144" spans="2:18" ht="38.1" customHeight="1">
      <c r="B144" s="32"/>
      <c r="C144" s="33"/>
      <c r="D144" s="33"/>
      <c r="E144" s="34"/>
      <c r="F144" s="51">
        <v>35</v>
      </c>
      <c r="G144" s="19" t="s">
        <v>1311</v>
      </c>
      <c r="H144" s="15" t="s">
        <v>696</v>
      </c>
      <c r="I144" s="187" t="s">
        <v>1271</v>
      </c>
      <c r="J144" s="161"/>
      <c r="K144" s="79"/>
      <c r="L144" s="79">
        <v>3000</v>
      </c>
      <c r="M144" s="79">
        <v>5000</v>
      </c>
      <c r="N144" s="79"/>
      <c r="O144" s="79"/>
      <c r="P144" s="79"/>
      <c r="Q144" s="79"/>
      <c r="R144" s="79">
        <f>SUM(J144:Q144)</f>
        <v>8000</v>
      </c>
    </row>
    <row r="145" spans="2:18" ht="22.5" hidden="1" customHeight="1">
      <c r="B145" s="24"/>
      <c r="D145" s="21"/>
      <c r="E145" s="26"/>
      <c r="F145" s="25">
        <v>67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9">
        <f t="shared" ref="R145" si="73">SUM(J145:Q145)</f>
        <v>0</v>
      </c>
    </row>
    <row r="146" spans="2:18" ht="33.75" hidden="1" customHeight="1">
      <c r="B146" s="58"/>
      <c r="C146" s="59"/>
      <c r="D146" s="53"/>
      <c r="E146" s="19"/>
      <c r="F146" s="25">
        <v>68</v>
      </c>
      <c r="G146" s="14"/>
      <c r="H146" s="15"/>
      <c r="I146" s="16"/>
      <c r="J146" s="23"/>
      <c r="K146" s="23"/>
      <c r="L146" s="23"/>
      <c r="M146" s="23"/>
      <c r="N146" s="23"/>
      <c r="O146" s="23"/>
      <c r="P146" s="23"/>
      <c r="Q146" s="23"/>
      <c r="R146" s="79">
        <f>SUM(J146:Q146)</f>
        <v>0</v>
      </c>
    </row>
    <row r="147" spans="2:18" ht="46.5" customHeight="1">
      <c r="B147" s="29"/>
      <c r="C147" s="31"/>
      <c r="D147" s="1418" t="s">
        <v>52</v>
      </c>
      <c r="E147" s="1418"/>
      <c r="F147" s="1418"/>
      <c r="G147" s="1418"/>
      <c r="H147" s="1418"/>
      <c r="I147" s="1418"/>
      <c r="J147" s="73">
        <f t="shared" ref="J147:R147" si="74">SUM(J148+J154+J160)</f>
        <v>0</v>
      </c>
      <c r="K147" s="73">
        <f t="shared" si="74"/>
        <v>3600</v>
      </c>
      <c r="L147" s="73">
        <f t="shared" si="74"/>
        <v>12000</v>
      </c>
      <c r="M147" s="73">
        <f t="shared" si="74"/>
        <v>11400</v>
      </c>
      <c r="N147" s="73">
        <f t="shared" si="74"/>
        <v>0</v>
      </c>
      <c r="O147" s="73">
        <f t="shared" si="74"/>
        <v>0</v>
      </c>
      <c r="P147" s="73">
        <f t="shared" si="74"/>
        <v>0</v>
      </c>
      <c r="Q147" s="73">
        <f t="shared" si="74"/>
        <v>0</v>
      </c>
      <c r="R147" s="73">
        <f t="shared" si="74"/>
        <v>27000</v>
      </c>
    </row>
    <row r="148" spans="2:18">
      <c r="B148" s="29"/>
      <c r="C148" s="31"/>
      <c r="D148" s="31"/>
      <c r="E148" s="30" t="s">
        <v>53</v>
      </c>
      <c r="F148" s="27"/>
      <c r="G148" s="27"/>
      <c r="H148" s="13"/>
      <c r="I148" s="47"/>
      <c r="J148" s="73">
        <f>SUM(J149:J153)</f>
        <v>0</v>
      </c>
      <c r="K148" s="73">
        <f t="shared" ref="K148:R148" si="75">SUM(K149:K153)</f>
        <v>0</v>
      </c>
      <c r="L148" s="73">
        <f t="shared" si="75"/>
        <v>10000</v>
      </c>
      <c r="M148" s="73">
        <f t="shared" si="75"/>
        <v>0</v>
      </c>
      <c r="N148" s="73">
        <f t="shared" si="75"/>
        <v>0</v>
      </c>
      <c r="O148" s="73">
        <f t="shared" si="75"/>
        <v>0</v>
      </c>
      <c r="P148" s="73">
        <f t="shared" si="75"/>
        <v>0</v>
      </c>
      <c r="Q148" s="73">
        <f t="shared" si="75"/>
        <v>0</v>
      </c>
      <c r="R148" s="73">
        <f t="shared" si="75"/>
        <v>10000</v>
      </c>
    </row>
    <row r="149" spans="2:18" ht="42" customHeight="1">
      <c r="B149" s="32"/>
      <c r="C149" s="33"/>
      <c r="D149" s="33"/>
      <c r="E149" s="34"/>
      <c r="F149" s="25">
        <v>36</v>
      </c>
      <c r="G149" s="14" t="s">
        <v>1312</v>
      </c>
      <c r="H149" s="15" t="s">
        <v>696</v>
      </c>
      <c r="I149" s="187" t="s">
        <v>1313</v>
      </c>
      <c r="J149" s="79"/>
      <c r="K149" s="79"/>
      <c r="L149" s="79">
        <v>10000</v>
      </c>
      <c r="M149" s="79"/>
      <c r="N149" s="79"/>
      <c r="O149" s="79"/>
      <c r="P149" s="79"/>
      <c r="Q149" s="79"/>
      <c r="R149" s="79">
        <f t="shared" ref="R149:R152" si="76">SUM(J149:Q149)</f>
        <v>10000</v>
      </c>
    </row>
    <row r="150" spans="2:18" ht="19.5" hidden="1" customHeight="1">
      <c r="B150" s="24"/>
      <c r="D150" s="21"/>
      <c r="E150" s="26"/>
      <c r="F150" s="25">
        <v>70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9">
        <f t="shared" si="76"/>
        <v>0</v>
      </c>
    </row>
    <row r="151" spans="2:18" ht="19.5" hidden="1" customHeight="1">
      <c r="B151" s="24"/>
      <c r="D151" s="21"/>
      <c r="E151" s="26"/>
      <c r="F151" s="25">
        <v>71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9">
        <f t="shared" si="76"/>
        <v>0</v>
      </c>
    </row>
    <row r="152" spans="2:18" ht="22.5" hidden="1" customHeight="1">
      <c r="B152" s="48"/>
      <c r="C152" s="49"/>
      <c r="D152" s="49"/>
      <c r="E152" s="50"/>
      <c r="F152" s="25">
        <v>72</v>
      </c>
      <c r="G152" s="14"/>
      <c r="H152" s="80"/>
      <c r="I152" s="117"/>
      <c r="J152" s="79"/>
      <c r="K152" s="79"/>
      <c r="L152" s="79"/>
      <c r="M152" s="79"/>
      <c r="N152" s="79"/>
      <c r="O152" s="79"/>
      <c r="P152" s="79"/>
      <c r="Q152" s="79"/>
      <c r="R152" s="79">
        <f t="shared" si="76"/>
        <v>0</v>
      </c>
    </row>
    <row r="153" spans="2:18" ht="22.5" hidden="1" customHeight="1">
      <c r="B153" s="24"/>
      <c r="D153" s="21"/>
      <c r="E153" s="26"/>
      <c r="F153" s="25">
        <v>73</v>
      </c>
      <c r="G153" s="14"/>
      <c r="H153" s="15"/>
      <c r="I153" s="16"/>
      <c r="J153" s="23"/>
      <c r="K153" s="23"/>
      <c r="L153" s="23"/>
      <c r="M153" s="23"/>
      <c r="N153" s="23"/>
      <c r="O153" s="23"/>
      <c r="P153" s="23"/>
      <c r="Q153" s="23"/>
      <c r="R153" s="79">
        <f>SUM(J153:Q153)</f>
        <v>0</v>
      </c>
    </row>
    <row r="154" spans="2:18" hidden="1">
      <c r="B154" s="29"/>
      <c r="C154" s="31"/>
      <c r="D154" s="31"/>
      <c r="E154" s="30" t="s">
        <v>54</v>
      </c>
      <c r="F154" s="27"/>
      <c r="G154" s="27"/>
      <c r="H154" s="13"/>
      <c r="I154" s="47"/>
      <c r="J154" s="73">
        <f>SUM(J155:J159)</f>
        <v>0</v>
      </c>
      <c r="K154" s="73">
        <f t="shared" ref="K154:R154" si="77">SUM(K155:K159)</f>
        <v>0</v>
      </c>
      <c r="L154" s="73">
        <f t="shared" si="77"/>
        <v>0</v>
      </c>
      <c r="M154" s="73">
        <f t="shared" si="77"/>
        <v>0</v>
      </c>
      <c r="N154" s="73">
        <f t="shared" si="77"/>
        <v>0</v>
      </c>
      <c r="O154" s="73">
        <f t="shared" si="77"/>
        <v>0</v>
      </c>
      <c r="P154" s="73">
        <f t="shared" si="77"/>
        <v>0</v>
      </c>
      <c r="Q154" s="73">
        <f t="shared" si="77"/>
        <v>0</v>
      </c>
      <c r="R154" s="73">
        <f t="shared" si="77"/>
        <v>0</v>
      </c>
    </row>
    <row r="155" spans="2:18" ht="22.5" hidden="1" customHeight="1">
      <c r="B155" s="32"/>
      <c r="C155" s="33"/>
      <c r="D155" s="33"/>
      <c r="E155" s="34"/>
      <c r="F155" s="25">
        <v>74</v>
      </c>
      <c r="G155" s="14"/>
      <c r="H155" s="80"/>
      <c r="I155" s="117"/>
      <c r="J155" s="79"/>
      <c r="K155" s="79"/>
      <c r="L155" s="79"/>
      <c r="M155" s="79"/>
      <c r="N155" s="79"/>
      <c r="O155" s="79"/>
      <c r="P155" s="79"/>
      <c r="Q155" s="79"/>
      <c r="R155" s="79">
        <f t="shared" ref="R155:R158" si="78">SUM(J155:Q155)</f>
        <v>0</v>
      </c>
    </row>
    <row r="156" spans="2:18" ht="22.5" hidden="1" customHeight="1">
      <c r="B156" s="24"/>
      <c r="D156" s="21"/>
      <c r="E156" s="26"/>
      <c r="F156" s="25">
        <v>75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9">
        <f t="shared" si="78"/>
        <v>0</v>
      </c>
    </row>
    <row r="157" spans="2:18" ht="22.5" hidden="1" customHeight="1">
      <c r="B157" s="24"/>
      <c r="D157" s="21"/>
      <c r="E157" s="26"/>
      <c r="F157" s="25">
        <v>76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9">
        <f t="shared" si="78"/>
        <v>0</v>
      </c>
    </row>
    <row r="158" spans="2:18" ht="22.5" hidden="1" customHeight="1">
      <c r="B158" s="48"/>
      <c r="C158" s="49"/>
      <c r="D158" s="49"/>
      <c r="E158" s="50"/>
      <c r="F158" s="25">
        <v>77</v>
      </c>
      <c r="G158" s="14"/>
      <c r="H158" s="80"/>
      <c r="I158" s="117"/>
      <c r="J158" s="79"/>
      <c r="K158" s="79"/>
      <c r="L158" s="79"/>
      <c r="M158" s="79"/>
      <c r="N158" s="79"/>
      <c r="O158" s="79"/>
      <c r="P158" s="79"/>
      <c r="Q158" s="79"/>
      <c r="R158" s="79">
        <f t="shared" si="78"/>
        <v>0</v>
      </c>
    </row>
    <row r="159" spans="2:18" ht="22.5" hidden="1" customHeight="1">
      <c r="B159" s="24"/>
      <c r="D159" s="21"/>
      <c r="E159" s="26"/>
      <c r="F159" s="25">
        <v>78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9">
        <f>SUM(J159:Q159)</f>
        <v>0</v>
      </c>
    </row>
    <row r="160" spans="2:18" ht="30.75" customHeight="1">
      <c r="B160" s="29"/>
      <c r="C160" s="31"/>
      <c r="D160" s="31"/>
      <c r="E160" s="1401" t="s">
        <v>89</v>
      </c>
      <c r="F160" s="1401"/>
      <c r="G160" s="1401"/>
      <c r="H160" s="1401"/>
      <c r="I160" s="1401"/>
      <c r="J160" s="73">
        <f>SUM(J161:J162)</f>
        <v>0</v>
      </c>
      <c r="K160" s="73">
        <f t="shared" ref="K160:R160" si="79">SUM(K161:K162)</f>
        <v>3600</v>
      </c>
      <c r="L160" s="73">
        <f t="shared" si="79"/>
        <v>2000</v>
      </c>
      <c r="M160" s="73">
        <f t="shared" si="79"/>
        <v>11400</v>
      </c>
      <c r="N160" s="73">
        <f t="shared" si="79"/>
        <v>0</v>
      </c>
      <c r="O160" s="73">
        <f t="shared" si="79"/>
        <v>0</v>
      </c>
      <c r="P160" s="73">
        <f t="shared" si="79"/>
        <v>0</v>
      </c>
      <c r="Q160" s="73">
        <f t="shared" si="79"/>
        <v>0</v>
      </c>
      <c r="R160" s="73">
        <f t="shared" si="79"/>
        <v>17000</v>
      </c>
    </row>
    <row r="161" spans="2:18" ht="59.1" customHeight="1">
      <c r="B161" s="109"/>
      <c r="C161" s="108"/>
      <c r="D161" s="52"/>
      <c r="E161" s="14"/>
      <c r="F161" s="51">
        <v>37</v>
      </c>
      <c r="G161" s="14" t="s">
        <v>1272</v>
      </c>
      <c r="H161" s="15" t="s">
        <v>696</v>
      </c>
      <c r="I161" s="187" t="s">
        <v>1271</v>
      </c>
      <c r="J161" s="161"/>
      <c r="K161" s="23">
        <v>3600</v>
      </c>
      <c r="L161" s="79"/>
      <c r="M161" s="79">
        <v>6400</v>
      </c>
      <c r="N161" s="23"/>
      <c r="O161" s="23"/>
      <c r="P161" s="23"/>
      <c r="Q161" s="23"/>
      <c r="R161" s="79">
        <f>SUM(J161:Q161)</f>
        <v>10000</v>
      </c>
    </row>
    <row r="162" spans="2:18" ht="45" customHeight="1">
      <c r="B162" s="32"/>
      <c r="C162" s="33"/>
      <c r="D162" s="33"/>
      <c r="E162" s="34"/>
      <c r="F162" s="25">
        <v>38</v>
      </c>
      <c r="G162" s="14" t="s">
        <v>1314</v>
      </c>
      <c r="H162" s="15" t="s">
        <v>1257</v>
      </c>
      <c r="I162" s="117" t="s">
        <v>1258</v>
      </c>
      <c r="J162" s="161"/>
      <c r="K162" s="161"/>
      <c r="L162" s="161">
        <v>2000</v>
      </c>
      <c r="M162" s="161">
        <v>5000</v>
      </c>
      <c r="N162" s="161"/>
      <c r="O162" s="161"/>
      <c r="P162" s="161"/>
      <c r="Q162" s="161"/>
      <c r="R162" s="161">
        <f>SUM(J162:Q162)</f>
        <v>7000</v>
      </c>
    </row>
    <row r="163" spans="2:18" s="12" customFormat="1" ht="33.75" customHeight="1">
      <c r="B163" s="1402" t="s">
        <v>92</v>
      </c>
      <c r="C163" s="1403"/>
      <c r="D163" s="1403"/>
      <c r="E163" s="1403"/>
      <c r="F163" s="1403"/>
      <c r="G163" s="1403"/>
      <c r="H163" s="1403"/>
      <c r="I163" s="1403"/>
      <c r="J163" s="44">
        <f>SUM(J164)</f>
        <v>0</v>
      </c>
      <c r="K163" s="44">
        <f t="shared" ref="K163:R164" si="80">SUM(K164)</f>
        <v>0</v>
      </c>
      <c r="L163" s="44">
        <f t="shared" si="80"/>
        <v>40000</v>
      </c>
      <c r="M163" s="44">
        <f t="shared" si="80"/>
        <v>22000</v>
      </c>
      <c r="N163" s="44">
        <f t="shared" si="80"/>
        <v>0</v>
      </c>
      <c r="O163" s="44">
        <f t="shared" si="80"/>
        <v>0</v>
      </c>
      <c r="P163" s="44">
        <f t="shared" si="80"/>
        <v>0</v>
      </c>
      <c r="Q163" s="44">
        <f t="shared" si="80"/>
        <v>0</v>
      </c>
      <c r="R163" s="44">
        <f t="shared" si="80"/>
        <v>62000</v>
      </c>
    </row>
    <row r="164" spans="2:18" s="12" customFormat="1" ht="48.75" customHeight="1">
      <c r="B164" s="1404" t="s">
        <v>93</v>
      </c>
      <c r="C164" s="1405"/>
      <c r="D164" s="1405"/>
      <c r="E164" s="1405"/>
      <c r="F164" s="1405"/>
      <c r="G164" s="1405"/>
      <c r="H164" s="1405"/>
      <c r="I164" s="1405"/>
      <c r="J164" s="35">
        <f>SUM(J165)</f>
        <v>0</v>
      </c>
      <c r="K164" s="35">
        <f t="shared" si="80"/>
        <v>0</v>
      </c>
      <c r="L164" s="35">
        <f t="shared" si="80"/>
        <v>40000</v>
      </c>
      <c r="M164" s="35">
        <f t="shared" si="80"/>
        <v>22000</v>
      </c>
      <c r="N164" s="35">
        <f t="shared" si="80"/>
        <v>0</v>
      </c>
      <c r="O164" s="35">
        <f t="shared" si="80"/>
        <v>0</v>
      </c>
      <c r="P164" s="35">
        <f t="shared" si="80"/>
        <v>0</v>
      </c>
      <c r="Q164" s="35">
        <f t="shared" si="80"/>
        <v>0</v>
      </c>
      <c r="R164" s="35">
        <f>SUM(R165)</f>
        <v>62000</v>
      </c>
    </row>
    <row r="165" spans="2:18" ht="32.25" customHeight="1">
      <c r="B165" s="29"/>
      <c r="C165" s="1401" t="s">
        <v>55</v>
      </c>
      <c r="D165" s="1401"/>
      <c r="E165" s="1401"/>
      <c r="F165" s="1401"/>
      <c r="G165" s="1401"/>
      <c r="H165" s="1401"/>
      <c r="I165" s="1401"/>
      <c r="J165" s="73">
        <f t="shared" ref="J165:R165" si="81">SUM(J166+J185)</f>
        <v>0</v>
      </c>
      <c r="K165" s="73">
        <f t="shared" si="81"/>
        <v>0</v>
      </c>
      <c r="L165" s="73">
        <f t="shared" si="81"/>
        <v>40000</v>
      </c>
      <c r="M165" s="73">
        <f t="shared" si="81"/>
        <v>22000</v>
      </c>
      <c r="N165" s="73">
        <f t="shared" si="81"/>
        <v>0</v>
      </c>
      <c r="O165" s="73">
        <f t="shared" si="81"/>
        <v>0</v>
      </c>
      <c r="P165" s="73">
        <f t="shared" si="81"/>
        <v>0</v>
      </c>
      <c r="Q165" s="73">
        <f t="shared" si="81"/>
        <v>0</v>
      </c>
      <c r="R165" s="73">
        <f t="shared" si="81"/>
        <v>62000</v>
      </c>
    </row>
    <row r="166" spans="2:18" ht="50.25" customHeight="1">
      <c r="B166" s="29"/>
      <c r="C166" s="31"/>
      <c r="D166" s="1401" t="s">
        <v>77</v>
      </c>
      <c r="E166" s="1401"/>
      <c r="F166" s="1401"/>
      <c r="G166" s="1401"/>
      <c r="H166" s="1401"/>
      <c r="I166" s="1401"/>
      <c r="J166" s="73">
        <f t="shared" ref="J166:R166" si="82">SUM(J167+J173+J177+J181)</f>
        <v>0</v>
      </c>
      <c r="K166" s="73">
        <f t="shared" si="82"/>
        <v>0</v>
      </c>
      <c r="L166" s="73">
        <f t="shared" si="82"/>
        <v>40000</v>
      </c>
      <c r="M166" s="73">
        <f t="shared" si="82"/>
        <v>22000</v>
      </c>
      <c r="N166" s="73">
        <f t="shared" si="82"/>
        <v>0</v>
      </c>
      <c r="O166" s="73">
        <f t="shared" si="82"/>
        <v>0</v>
      </c>
      <c r="P166" s="73">
        <f t="shared" si="82"/>
        <v>0</v>
      </c>
      <c r="Q166" s="73">
        <f t="shared" si="82"/>
        <v>0</v>
      </c>
      <c r="R166" s="73">
        <f t="shared" si="82"/>
        <v>62000</v>
      </c>
    </row>
    <row r="167" spans="2:18" ht="32.25" customHeight="1">
      <c r="B167" s="29"/>
      <c r="C167" s="31"/>
      <c r="D167" s="31"/>
      <c r="E167" s="1401" t="s">
        <v>56</v>
      </c>
      <c r="F167" s="1401"/>
      <c r="G167" s="1401"/>
      <c r="H167" s="1401"/>
      <c r="I167" s="1401"/>
      <c r="J167" s="73">
        <f>SUM(J168:J172)</f>
        <v>0</v>
      </c>
      <c r="K167" s="73">
        <f t="shared" ref="K167:R167" si="83">SUM(K168:K172)</f>
        <v>0</v>
      </c>
      <c r="L167" s="73">
        <f t="shared" si="83"/>
        <v>40000</v>
      </c>
      <c r="M167" s="73">
        <f t="shared" si="83"/>
        <v>22000</v>
      </c>
      <c r="N167" s="73">
        <f t="shared" si="83"/>
        <v>0</v>
      </c>
      <c r="O167" s="73">
        <f t="shared" si="83"/>
        <v>0</v>
      </c>
      <c r="P167" s="73">
        <f t="shared" si="83"/>
        <v>0</v>
      </c>
      <c r="Q167" s="73">
        <f t="shared" si="83"/>
        <v>0</v>
      </c>
      <c r="R167" s="73">
        <f t="shared" si="83"/>
        <v>62000</v>
      </c>
    </row>
    <row r="168" spans="2:18" ht="36" customHeight="1">
      <c r="B168" s="32"/>
      <c r="C168" s="33"/>
      <c r="D168" s="33"/>
      <c r="E168" s="34"/>
      <c r="F168" s="25">
        <v>39</v>
      </c>
      <c r="G168" s="14" t="s">
        <v>1315</v>
      </c>
      <c r="H168" s="80" t="s">
        <v>696</v>
      </c>
      <c r="I168" s="16" t="s">
        <v>1261</v>
      </c>
      <c r="J168" s="79"/>
      <c r="K168" s="79"/>
      <c r="L168" s="79">
        <v>25000</v>
      </c>
      <c r="M168" s="79">
        <v>5000</v>
      </c>
      <c r="N168" s="79"/>
      <c r="O168" s="79"/>
      <c r="P168" s="79"/>
      <c r="Q168" s="79"/>
      <c r="R168" s="79">
        <f t="shared" ref="R168:R171" si="84">SUM(J168:Q168)</f>
        <v>30000</v>
      </c>
    </row>
    <row r="169" spans="2:18" ht="39.950000000000003" customHeight="1">
      <c r="B169" s="48"/>
      <c r="C169" s="49"/>
      <c r="D169" s="49"/>
      <c r="E169" s="50"/>
      <c r="F169" s="25">
        <v>40</v>
      </c>
      <c r="G169" s="14" t="s">
        <v>1316</v>
      </c>
      <c r="H169" s="80" t="s">
        <v>1257</v>
      </c>
      <c r="I169" s="117" t="s">
        <v>1258</v>
      </c>
      <c r="J169" s="161"/>
      <c r="K169" s="161"/>
      <c r="L169" s="161">
        <v>5000</v>
      </c>
      <c r="M169" s="161">
        <v>15000</v>
      </c>
      <c r="N169" s="161"/>
      <c r="O169" s="161"/>
      <c r="P169" s="161"/>
      <c r="Q169" s="161"/>
      <c r="R169" s="161">
        <f t="shared" si="84"/>
        <v>20000</v>
      </c>
    </row>
    <row r="170" spans="2:18" ht="39.950000000000003" customHeight="1">
      <c r="B170" s="24"/>
      <c r="D170" s="21"/>
      <c r="E170" s="26"/>
      <c r="F170" s="25">
        <v>41</v>
      </c>
      <c r="G170" s="14" t="s">
        <v>1317</v>
      </c>
      <c r="H170" s="80" t="s">
        <v>1257</v>
      </c>
      <c r="I170" s="117" t="s">
        <v>1289</v>
      </c>
      <c r="J170" s="23"/>
      <c r="K170" s="23"/>
      <c r="L170" s="23">
        <v>10000</v>
      </c>
      <c r="M170" s="23">
        <v>2000</v>
      </c>
      <c r="N170" s="23"/>
      <c r="O170" s="23"/>
      <c r="P170" s="23"/>
      <c r="Q170" s="23"/>
      <c r="R170" s="161">
        <f t="shared" si="84"/>
        <v>12000</v>
      </c>
    </row>
    <row r="171" spans="2:18" ht="20.25" hidden="1" customHeight="1">
      <c r="B171" s="24"/>
      <c r="D171" s="21"/>
      <c r="E171" s="26"/>
      <c r="F171" s="25">
        <v>85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9">
        <f t="shared" si="84"/>
        <v>0</v>
      </c>
    </row>
    <row r="172" spans="2:18" ht="20.25" hidden="1" customHeight="1">
      <c r="B172" s="24"/>
      <c r="D172" s="21"/>
      <c r="E172" s="26"/>
      <c r="F172" s="25">
        <v>86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9">
        <f>SUM(J172:Q172)</f>
        <v>0</v>
      </c>
    </row>
    <row r="173" spans="2:18" ht="33.75" hidden="1" customHeight="1">
      <c r="B173" s="29"/>
      <c r="C173" s="31"/>
      <c r="D173" s="31"/>
      <c r="E173" s="1401" t="s">
        <v>57</v>
      </c>
      <c r="F173" s="1401"/>
      <c r="G173" s="1401"/>
      <c r="H173" s="1401"/>
      <c r="I173" s="1401"/>
      <c r="J173" s="73">
        <f>SUM(J174:J176)</f>
        <v>0</v>
      </c>
      <c r="K173" s="73">
        <f t="shared" ref="K173:R173" si="85">SUM(K174:K176)</f>
        <v>0</v>
      </c>
      <c r="L173" s="73">
        <f t="shared" si="85"/>
        <v>0</v>
      </c>
      <c r="M173" s="73">
        <f t="shared" si="85"/>
        <v>0</v>
      </c>
      <c r="N173" s="73">
        <f t="shared" si="85"/>
        <v>0</v>
      </c>
      <c r="O173" s="73">
        <f t="shared" si="85"/>
        <v>0</v>
      </c>
      <c r="P173" s="73">
        <f t="shared" si="85"/>
        <v>0</v>
      </c>
      <c r="Q173" s="73">
        <f t="shared" si="85"/>
        <v>0</v>
      </c>
      <c r="R173" s="73">
        <f t="shared" si="85"/>
        <v>0</v>
      </c>
    </row>
    <row r="174" spans="2:18" ht="21" hidden="1" customHeight="1">
      <c r="B174" s="32"/>
      <c r="C174" s="33"/>
      <c r="D174" s="33"/>
      <c r="E174" s="34"/>
      <c r="F174" s="25">
        <v>87</v>
      </c>
      <c r="G174" s="14"/>
      <c r="H174" s="80"/>
      <c r="I174" s="117"/>
      <c r="J174" s="79"/>
      <c r="K174" s="79"/>
      <c r="L174" s="79"/>
      <c r="M174" s="79"/>
      <c r="N174" s="79"/>
      <c r="O174" s="79"/>
      <c r="P174" s="79"/>
      <c r="Q174" s="79"/>
      <c r="R174" s="79">
        <f t="shared" ref="R174:R175" si="86">SUM(J174:Q174)</f>
        <v>0</v>
      </c>
    </row>
    <row r="175" spans="2:18" ht="21" hidden="1" customHeight="1">
      <c r="B175" s="24"/>
      <c r="D175" s="21"/>
      <c r="E175" s="26"/>
      <c r="F175" s="25">
        <v>88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9">
        <f t="shared" si="86"/>
        <v>0</v>
      </c>
    </row>
    <row r="176" spans="2:18" ht="21" hidden="1" customHeight="1">
      <c r="B176" s="24"/>
      <c r="D176" s="21"/>
      <c r="E176" s="26"/>
      <c r="F176" s="25">
        <v>89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9">
        <f>SUM(J176:Q176)</f>
        <v>0</v>
      </c>
    </row>
    <row r="177" spans="2:18" hidden="1">
      <c r="B177" s="29"/>
      <c r="C177" s="31"/>
      <c r="D177" s="31"/>
      <c r="E177" s="30" t="s">
        <v>58</v>
      </c>
      <c r="F177" s="27"/>
      <c r="G177" s="27"/>
      <c r="H177" s="13"/>
      <c r="I177" s="47"/>
      <c r="J177" s="73">
        <f>SUM(J178:J180)</f>
        <v>0</v>
      </c>
      <c r="K177" s="73">
        <f t="shared" ref="K177:R177" si="87">SUM(K178:K180)</f>
        <v>0</v>
      </c>
      <c r="L177" s="73">
        <f t="shared" si="87"/>
        <v>0</v>
      </c>
      <c r="M177" s="73">
        <f t="shared" si="87"/>
        <v>0</v>
      </c>
      <c r="N177" s="73">
        <f t="shared" si="87"/>
        <v>0</v>
      </c>
      <c r="O177" s="73">
        <f t="shared" si="87"/>
        <v>0</v>
      </c>
      <c r="P177" s="73">
        <f t="shared" si="87"/>
        <v>0</v>
      </c>
      <c r="Q177" s="73">
        <f t="shared" si="87"/>
        <v>0</v>
      </c>
      <c r="R177" s="73">
        <f t="shared" si="87"/>
        <v>0</v>
      </c>
    </row>
    <row r="178" spans="2:18" ht="24.75" hidden="1" customHeight="1">
      <c r="B178" s="32"/>
      <c r="C178" s="33"/>
      <c r="D178" s="33"/>
      <c r="E178" s="34"/>
      <c r="F178" s="25">
        <v>90</v>
      </c>
      <c r="G178" s="14"/>
      <c r="H178" s="80"/>
      <c r="I178" s="117"/>
      <c r="J178" s="79"/>
      <c r="K178" s="79"/>
      <c r="L178" s="79"/>
      <c r="M178" s="79"/>
      <c r="N178" s="79"/>
      <c r="O178" s="79"/>
      <c r="P178" s="79"/>
      <c r="Q178" s="79"/>
      <c r="R178" s="79">
        <f t="shared" ref="R178:R179" si="88">SUM(J178:Q178)</f>
        <v>0</v>
      </c>
    </row>
    <row r="179" spans="2:18" ht="24.75" hidden="1" customHeight="1">
      <c r="B179" s="24"/>
      <c r="D179" s="21"/>
      <c r="E179" s="26"/>
      <c r="F179" s="25">
        <v>91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9">
        <f t="shared" si="88"/>
        <v>0</v>
      </c>
    </row>
    <row r="180" spans="2:18" ht="24.75" hidden="1" customHeight="1">
      <c r="B180" s="58"/>
      <c r="C180" s="59"/>
      <c r="D180" s="53"/>
      <c r="E180" s="19"/>
      <c r="F180" s="25">
        <v>92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9">
        <f>SUM(J180:Q180)</f>
        <v>0</v>
      </c>
    </row>
    <row r="181" spans="2:18" ht="30.75" hidden="1" customHeight="1">
      <c r="B181" s="29"/>
      <c r="C181" s="31"/>
      <c r="D181" s="31"/>
      <c r="E181" s="1418" t="s">
        <v>59</v>
      </c>
      <c r="F181" s="1418"/>
      <c r="G181" s="1418"/>
      <c r="H181" s="1418"/>
      <c r="I181" s="1418"/>
      <c r="J181" s="73">
        <f>SUM(J182:J184)</f>
        <v>0</v>
      </c>
      <c r="K181" s="73">
        <f t="shared" ref="K181:R181" si="89">SUM(K182:K184)</f>
        <v>0</v>
      </c>
      <c r="L181" s="73">
        <f t="shared" si="89"/>
        <v>0</v>
      </c>
      <c r="M181" s="73">
        <f t="shared" si="89"/>
        <v>0</v>
      </c>
      <c r="N181" s="73">
        <f t="shared" si="89"/>
        <v>0</v>
      </c>
      <c r="O181" s="73">
        <f t="shared" si="89"/>
        <v>0</v>
      </c>
      <c r="P181" s="73">
        <f t="shared" si="89"/>
        <v>0</v>
      </c>
      <c r="Q181" s="73">
        <f t="shared" si="89"/>
        <v>0</v>
      </c>
      <c r="R181" s="73">
        <f t="shared" si="89"/>
        <v>0</v>
      </c>
    </row>
    <row r="182" spans="2:18" ht="22.5" hidden="1" customHeight="1">
      <c r="B182" s="32"/>
      <c r="C182" s="33"/>
      <c r="D182" s="33"/>
      <c r="E182" s="34"/>
      <c r="F182" s="25">
        <v>93</v>
      </c>
      <c r="G182" s="14"/>
      <c r="H182" s="80"/>
      <c r="I182" s="117"/>
      <c r="J182" s="79"/>
      <c r="K182" s="79"/>
      <c r="L182" s="79"/>
      <c r="M182" s="79"/>
      <c r="N182" s="79"/>
      <c r="O182" s="79"/>
      <c r="P182" s="79"/>
      <c r="Q182" s="79"/>
      <c r="R182" s="79">
        <f t="shared" ref="R182:R183" si="90">SUM(J182:Q182)</f>
        <v>0</v>
      </c>
    </row>
    <row r="183" spans="2:18" ht="22.5" hidden="1" customHeight="1">
      <c r="B183" s="24"/>
      <c r="D183" s="21"/>
      <c r="E183" s="26"/>
      <c r="F183" s="25">
        <v>94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9">
        <f t="shared" si="90"/>
        <v>0</v>
      </c>
    </row>
    <row r="184" spans="2:18" ht="22.5" hidden="1" customHeight="1">
      <c r="B184" s="24"/>
      <c r="D184" s="21"/>
      <c r="E184" s="26"/>
      <c r="F184" s="25">
        <v>95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9">
        <f>SUM(J184:Q184)</f>
        <v>0</v>
      </c>
    </row>
    <row r="185" spans="2:18" ht="33.75" hidden="1" customHeight="1">
      <c r="B185" s="29"/>
      <c r="C185" s="31"/>
      <c r="D185" s="1401" t="s">
        <v>60</v>
      </c>
      <c r="E185" s="1401"/>
      <c r="F185" s="1401"/>
      <c r="G185" s="1401"/>
      <c r="H185" s="1401"/>
      <c r="I185" s="1401"/>
      <c r="J185" s="73">
        <f>SUM(J186)</f>
        <v>0</v>
      </c>
      <c r="K185" s="73">
        <f t="shared" ref="K185:R185" si="91">SUM(K186)</f>
        <v>0</v>
      </c>
      <c r="L185" s="73">
        <f t="shared" si="91"/>
        <v>0</v>
      </c>
      <c r="M185" s="73">
        <f t="shared" si="91"/>
        <v>0</v>
      </c>
      <c r="N185" s="73">
        <f t="shared" si="91"/>
        <v>0</v>
      </c>
      <c r="O185" s="73">
        <f t="shared" si="91"/>
        <v>0</v>
      </c>
      <c r="P185" s="73">
        <f t="shared" si="91"/>
        <v>0</v>
      </c>
      <c r="Q185" s="73">
        <f t="shared" si="91"/>
        <v>0</v>
      </c>
      <c r="R185" s="73">
        <f t="shared" si="91"/>
        <v>0</v>
      </c>
    </row>
    <row r="186" spans="2:18" hidden="1">
      <c r="B186" s="29"/>
      <c r="C186" s="31"/>
      <c r="D186" s="31"/>
      <c r="E186" s="30" t="s">
        <v>61</v>
      </c>
      <c r="F186" s="27"/>
      <c r="G186" s="27"/>
      <c r="H186" s="13"/>
      <c r="I186" s="47"/>
      <c r="J186" s="73">
        <f>SUM(J187:J189)</f>
        <v>0</v>
      </c>
      <c r="K186" s="73">
        <f t="shared" ref="K186:Q186" si="92">SUM(K187:K189)</f>
        <v>0</v>
      </c>
      <c r="L186" s="73">
        <f t="shared" si="92"/>
        <v>0</v>
      </c>
      <c r="M186" s="73">
        <f t="shared" si="92"/>
        <v>0</v>
      </c>
      <c r="N186" s="73">
        <f t="shared" si="92"/>
        <v>0</v>
      </c>
      <c r="O186" s="73">
        <f t="shared" si="92"/>
        <v>0</v>
      </c>
      <c r="P186" s="73">
        <f t="shared" si="92"/>
        <v>0</v>
      </c>
      <c r="Q186" s="73">
        <f t="shared" si="92"/>
        <v>0</v>
      </c>
      <c r="R186" s="73">
        <f>SUM(R187:R189)</f>
        <v>0</v>
      </c>
    </row>
    <row r="187" spans="2:18" ht="22.5" hidden="1" customHeight="1">
      <c r="B187" s="32"/>
      <c r="C187" s="33"/>
      <c r="D187" s="33"/>
      <c r="E187" s="34"/>
      <c r="F187" s="25">
        <v>96</v>
      </c>
      <c r="G187" s="14"/>
      <c r="H187" s="80"/>
      <c r="I187" s="117"/>
      <c r="J187" s="79"/>
      <c r="K187" s="79"/>
      <c r="L187" s="79"/>
      <c r="M187" s="79"/>
      <c r="N187" s="79"/>
      <c r="O187" s="79"/>
      <c r="P187" s="79"/>
      <c r="Q187" s="79"/>
      <c r="R187" s="79">
        <f>SUM(J187:Q187)</f>
        <v>0</v>
      </c>
    </row>
    <row r="188" spans="2:18" ht="22.5" hidden="1" customHeight="1">
      <c r="B188" s="24"/>
      <c r="D188" s="21"/>
      <c r="E188" s="26"/>
      <c r="F188" s="25">
        <v>97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9">
        <f>SUM(J188:Q188)</f>
        <v>0</v>
      </c>
    </row>
    <row r="189" spans="2:18" ht="21" hidden="1" customHeight="1">
      <c r="B189" s="24"/>
      <c r="D189" s="21"/>
      <c r="E189" s="26"/>
      <c r="F189" s="25">
        <v>98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9">
        <f>SUM(J189:Q189)</f>
        <v>0</v>
      </c>
    </row>
    <row r="190" spans="2:18" s="12" customFormat="1" ht="18.75" customHeight="1">
      <c r="B190" s="41" t="s">
        <v>94</v>
      </c>
      <c r="C190" s="42"/>
      <c r="D190" s="43"/>
      <c r="E190" s="43"/>
      <c r="F190" s="43"/>
      <c r="G190" s="43"/>
      <c r="H190" s="363"/>
      <c r="I190" s="363"/>
      <c r="J190" s="44">
        <f>SUM(J191)</f>
        <v>0</v>
      </c>
      <c r="K190" s="44">
        <f t="shared" ref="K190:R191" si="93">SUM(K191)</f>
        <v>4800</v>
      </c>
      <c r="L190" s="44">
        <f t="shared" si="93"/>
        <v>100000</v>
      </c>
      <c r="M190" s="44">
        <f t="shared" si="93"/>
        <v>65200</v>
      </c>
      <c r="N190" s="44">
        <f t="shared" si="93"/>
        <v>0</v>
      </c>
      <c r="O190" s="44">
        <f t="shared" si="93"/>
        <v>0</v>
      </c>
      <c r="P190" s="44">
        <f t="shared" si="93"/>
        <v>0</v>
      </c>
      <c r="Q190" s="44">
        <f t="shared" si="93"/>
        <v>0</v>
      </c>
      <c r="R190" s="44">
        <f t="shared" si="93"/>
        <v>170000</v>
      </c>
    </row>
    <row r="191" spans="2:18" s="12" customFormat="1" ht="46.5" customHeight="1">
      <c r="B191" s="1404" t="s">
        <v>95</v>
      </c>
      <c r="C191" s="1405"/>
      <c r="D191" s="1405"/>
      <c r="E191" s="1405"/>
      <c r="F191" s="1405"/>
      <c r="G191" s="1405"/>
      <c r="H191" s="1405"/>
      <c r="I191" s="1405"/>
      <c r="J191" s="35">
        <f>SUM(J192)</f>
        <v>0</v>
      </c>
      <c r="K191" s="35">
        <f t="shared" si="93"/>
        <v>4800</v>
      </c>
      <c r="L191" s="35">
        <f t="shared" si="93"/>
        <v>100000</v>
      </c>
      <c r="M191" s="35">
        <f t="shared" si="93"/>
        <v>65200</v>
      </c>
      <c r="N191" s="35">
        <f t="shared" si="93"/>
        <v>0</v>
      </c>
      <c r="O191" s="35">
        <f t="shared" si="93"/>
        <v>0</v>
      </c>
      <c r="P191" s="35">
        <f t="shared" si="93"/>
        <v>0</v>
      </c>
      <c r="Q191" s="35">
        <f t="shared" si="93"/>
        <v>0</v>
      </c>
      <c r="R191" s="35">
        <f t="shared" si="93"/>
        <v>170000</v>
      </c>
    </row>
    <row r="192" spans="2:18" ht="36" customHeight="1">
      <c r="B192" s="29"/>
      <c r="C192" s="1401" t="s">
        <v>62</v>
      </c>
      <c r="D192" s="1401"/>
      <c r="E192" s="1401"/>
      <c r="F192" s="1401"/>
      <c r="G192" s="1401"/>
      <c r="H192" s="1401"/>
      <c r="I192" s="1426"/>
      <c r="J192" s="186">
        <f t="shared" ref="J192:R192" si="94">SUM(J193+J201)</f>
        <v>0</v>
      </c>
      <c r="K192" s="73">
        <f t="shared" si="94"/>
        <v>4800</v>
      </c>
      <c r="L192" s="73">
        <f t="shared" si="94"/>
        <v>100000</v>
      </c>
      <c r="M192" s="73">
        <f t="shared" si="94"/>
        <v>65200</v>
      </c>
      <c r="N192" s="73">
        <f t="shared" si="94"/>
        <v>0</v>
      </c>
      <c r="O192" s="73">
        <f t="shared" si="94"/>
        <v>0</v>
      </c>
      <c r="P192" s="73">
        <f t="shared" si="94"/>
        <v>0</v>
      </c>
      <c r="Q192" s="73">
        <f t="shared" si="94"/>
        <v>0</v>
      </c>
      <c r="R192" s="73">
        <f t="shared" si="94"/>
        <v>170000</v>
      </c>
    </row>
    <row r="193" spans="2:18">
      <c r="B193" s="29"/>
      <c r="C193" s="31"/>
      <c r="D193" s="30" t="s">
        <v>63</v>
      </c>
      <c r="E193" s="28"/>
      <c r="F193" s="27"/>
      <c r="G193" s="27"/>
      <c r="H193" s="13"/>
      <c r="I193" s="47"/>
      <c r="J193" s="73">
        <f>SUM(J194)</f>
        <v>0</v>
      </c>
      <c r="K193" s="73">
        <f t="shared" ref="K193:R193" si="95">SUM(K194)</f>
        <v>0</v>
      </c>
      <c r="L193" s="73">
        <f t="shared" si="95"/>
        <v>100000</v>
      </c>
      <c r="M193" s="73">
        <f t="shared" si="95"/>
        <v>60000</v>
      </c>
      <c r="N193" s="73">
        <f t="shared" si="95"/>
        <v>0</v>
      </c>
      <c r="O193" s="73">
        <f t="shared" si="95"/>
        <v>0</v>
      </c>
      <c r="P193" s="73">
        <f t="shared" si="95"/>
        <v>0</v>
      </c>
      <c r="Q193" s="73">
        <f t="shared" si="95"/>
        <v>0</v>
      </c>
      <c r="R193" s="73">
        <f t="shared" si="95"/>
        <v>160000</v>
      </c>
    </row>
    <row r="194" spans="2:18" ht="31.5" customHeight="1">
      <c r="B194" s="29"/>
      <c r="C194" s="31"/>
      <c r="D194" s="31"/>
      <c r="E194" s="1418" t="s">
        <v>64</v>
      </c>
      <c r="F194" s="1418"/>
      <c r="G194" s="1418"/>
      <c r="H194" s="1418"/>
      <c r="I194" s="1418"/>
      <c r="J194" s="73">
        <f>SUM(J195:J200)</f>
        <v>0</v>
      </c>
      <c r="K194" s="73">
        <f t="shared" ref="K194:R194" si="96">SUM(K195:K200)</f>
        <v>0</v>
      </c>
      <c r="L194" s="73">
        <f t="shared" si="96"/>
        <v>100000</v>
      </c>
      <c r="M194" s="73">
        <f t="shared" si="96"/>
        <v>60000</v>
      </c>
      <c r="N194" s="73">
        <f t="shared" si="96"/>
        <v>0</v>
      </c>
      <c r="O194" s="73">
        <f t="shared" si="96"/>
        <v>0</v>
      </c>
      <c r="P194" s="73">
        <f t="shared" si="96"/>
        <v>0</v>
      </c>
      <c r="Q194" s="73">
        <f t="shared" si="96"/>
        <v>0</v>
      </c>
      <c r="R194" s="73">
        <f t="shared" si="96"/>
        <v>160000</v>
      </c>
    </row>
    <row r="195" spans="2:18" ht="57" customHeight="1">
      <c r="B195" s="32"/>
      <c r="C195" s="33"/>
      <c r="D195" s="33"/>
      <c r="E195" s="34"/>
      <c r="F195" s="25">
        <v>42</v>
      </c>
      <c r="G195" s="14" t="s">
        <v>1323</v>
      </c>
      <c r="H195" s="80" t="s">
        <v>696</v>
      </c>
      <c r="I195" s="80" t="s">
        <v>1324</v>
      </c>
      <c r="J195" s="79"/>
      <c r="K195" s="79"/>
      <c r="L195" s="79">
        <v>30000</v>
      </c>
      <c r="M195" s="79"/>
      <c r="N195" s="79"/>
      <c r="O195" s="79"/>
      <c r="P195" s="79"/>
      <c r="Q195" s="79"/>
      <c r="R195" s="79">
        <f t="shared" ref="R195" si="97">SUM(J195:Q195)</f>
        <v>30000</v>
      </c>
    </row>
    <row r="196" spans="2:18" ht="42.95" customHeight="1">
      <c r="B196" s="48"/>
      <c r="C196" s="49"/>
      <c r="D196" s="49"/>
      <c r="E196" s="50"/>
      <c r="F196" s="25">
        <v>43</v>
      </c>
      <c r="G196" s="14" t="s">
        <v>1325</v>
      </c>
      <c r="H196" s="80" t="s">
        <v>1257</v>
      </c>
      <c r="I196" s="117" t="s">
        <v>1258</v>
      </c>
      <c r="J196" s="161"/>
      <c r="K196" s="161"/>
      <c r="L196" s="161">
        <v>25000</v>
      </c>
      <c r="M196" s="161"/>
      <c r="N196" s="161"/>
      <c r="O196" s="161"/>
      <c r="P196" s="161"/>
      <c r="Q196" s="161"/>
      <c r="R196" s="161">
        <f>SUM(J196:Q196)</f>
        <v>25000</v>
      </c>
    </row>
    <row r="197" spans="2:18" ht="36.950000000000003" customHeight="1">
      <c r="B197" s="48"/>
      <c r="C197" s="49"/>
      <c r="D197" s="49"/>
      <c r="E197" s="50"/>
      <c r="F197" s="25">
        <v>44</v>
      </c>
      <c r="G197" s="14" t="s">
        <v>1326</v>
      </c>
      <c r="H197" s="80" t="s">
        <v>1260</v>
      </c>
      <c r="I197" s="80" t="s">
        <v>1324</v>
      </c>
      <c r="J197" s="79"/>
      <c r="K197" s="79"/>
      <c r="L197" s="23">
        <v>20000</v>
      </c>
      <c r="M197" s="23">
        <v>30000</v>
      </c>
      <c r="N197" s="23"/>
      <c r="O197" s="23"/>
      <c r="P197" s="23"/>
      <c r="Q197" s="23"/>
      <c r="R197" s="79">
        <f t="shared" ref="R197:R199" si="98">SUM(J197:Q197)</f>
        <v>50000</v>
      </c>
    </row>
    <row r="198" spans="2:18" ht="44.1" customHeight="1">
      <c r="B198" s="24"/>
      <c r="D198" s="21"/>
      <c r="E198" s="26"/>
      <c r="F198" s="25">
        <v>45</v>
      </c>
      <c r="G198" s="14" t="s">
        <v>1327</v>
      </c>
      <c r="H198" s="15" t="s">
        <v>1267</v>
      </c>
      <c r="I198" s="80" t="s">
        <v>1324</v>
      </c>
      <c r="J198" s="23"/>
      <c r="K198" s="23"/>
      <c r="L198" s="23">
        <v>10000</v>
      </c>
      <c r="M198" s="23">
        <v>10000</v>
      </c>
      <c r="N198" s="23"/>
      <c r="O198" s="23"/>
      <c r="P198" s="23"/>
      <c r="Q198" s="23"/>
      <c r="R198" s="79">
        <f t="shared" si="98"/>
        <v>20000</v>
      </c>
    </row>
    <row r="199" spans="2:18" ht="48.95" customHeight="1">
      <c r="B199" s="48"/>
      <c r="C199" s="49"/>
      <c r="D199" s="49"/>
      <c r="E199" s="50"/>
      <c r="F199" s="25">
        <v>46</v>
      </c>
      <c r="G199" s="14" t="s">
        <v>1328</v>
      </c>
      <c r="H199" s="15" t="s">
        <v>1269</v>
      </c>
      <c r="I199" s="80" t="s">
        <v>1324</v>
      </c>
      <c r="J199" s="79"/>
      <c r="K199" s="79"/>
      <c r="L199" s="79">
        <v>10000</v>
      </c>
      <c r="M199" s="79">
        <v>10000</v>
      </c>
      <c r="N199" s="79"/>
      <c r="O199" s="79"/>
      <c r="P199" s="79"/>
      <c r="Q199" s="79"/>
      <c r="R199" s="79">
        <f t="shared" si="98"/>
        <v>20000</v>
      </c>
    </row>
    <row r="200" spans="2:18" ht="39.950000000000003" customHeight="1">
      <c r="B200" s="24"/>
      <c r="D200" s="21"/>
      <c r="E200" s="26"/>
      <c r="F200" s="25">
        <v>47</v>
      </c>
      <c r="G200" s="14" t="s">
        <v>1329</v>
      </c>
      <c r="H200" s="80" t="s">
        <v>1257</v>
      </c>
      <c r="I200" s="117" t="s">
        <v>1289</v>
      </c>
      <c r="J200" s="23"/>
      <c r="K200" s="23"/>
      <c r="L200" s="23">
        <v>5000</v>
      </c>
      <c r="M200" s="23">
        <v>10000</v>
      </c>
      <c r="N200" s="23"/>
      <c r="O200" s="23"/>
      <c r="P200" s="23"/>
      <c r="Q200" s="23"/>
      <c r="R200" s="161">
        <f>SUM(J200:Q200)</f>
        <v>15000</v>
      </c>
    </row>
    <row r="201" spans="2:18" ht="36" customHeight="1">
      <c r="B201" s="29"/>
      <c r="C201" s="31"/>
      <c r="D201" s="1401" t="s">
        <v>65</v>
      </c>
      <c r="E201" s="1401"/>
      <c r="F201" s="1401"/>
      <c r="G201" s="1401"/>
      <c r="H201" s="1401"/>
      <c r="I201" s="1401"/>
      <c r="J201" s="73">
        <f t="shared" ref="J201:R201" si="99">SUM(J202+J206)</f>
        <v>0</v>
      </c>
      <c r="K201" s="73">
        <f t="shared" si="99"/>
        <v>4800</v>
      </c>
      <c r="L201" s="73">
        <f t="shared" si="99"/>
        <v>0</v>
      </c>
      <c r="M201" s="73">
        <f t="shared" si="99"/>
        <v>5200</v>
      </c>
      <c r="N201" s="73">
        <f t="shared" si="99"/>
        <v>0</v>
      </c>
      <c r="O201" s="73">
        <f t="shared" si="99"/>
        <v>0</v>
      </c>
      <c r="P201" s="73">
        <f t="shared" si="99"/>
        <v>0</v>
      </c>
      <c r="Q201" s="73">
        <f t="shared" si="99"/>
        <v>0</v>
      </c>
      <c r="R201" s="73">
        <f t="shared" si="99"/>
        <v>10000</v>
      </c>
    </row>
    <row r="202" spans="2:18">
      <c r="B202" s="29"/>
      <c r="C202" s="31"/>
      <c r="D202" s="31"/>
      <c r="E202" s="30" t="s">
        <v>66</v>
      </c>
      <c r="F202" s="27"/>
      <c r="G202" s="27"/>
      <c r="H202" s="13"/>
      <c r="I202" s="47"/>
      <c r="J202" s="73">
        <f>SUM(J203:J205)</f>
        <v>0</v>
      </c>
      <c r="K202" s="73">
        <f t="shared" ref="K202:R202" si="100">SUM(K203:K205)</f>
        <v>4800</v>
      </c>
      <c r="L202" s="73">
        <f t="shared" si="100"/>
        <v>0</v>
      </c>
      <c r="M202" s="73">
        <f t="shared" si="100"/>
        <v>5200</v>
      </c>
      <c r="N202" s="73">
        <f t="shared" si="100"/>
        <v>0</v>
      </c>
      <c r="O202" s="73">
        <f t="shared" si="100"/>
        <v>0</v>
      </c>
      <c r="P202" s="73">
        <f t="shared" si="100"/>
        <v>0</v>
      </c>
      <c r="Q202" s="73">
        <f t="shared" si="100"/>
        <v>0</v>
      </c>
      <c r="R202" s="73">
        <f t="shared" si="100"/>
        <v>10000</v>
      </c>
    </row>
    <row r="203" spans="2:18" ht="33.75" customHeight="1">
      <c r="B203" s="76"/>
      <c r="C203" s="77"/>
      <c r="D203" s="77"/>
      <c r="E203" s="78"/>
      <c r="F203" s="25">
        <v>48</v>
      </c>
      <c r="G203" s="14" t="s">
        <v>1330</v>
      </c>
      <c r="H203" s="80" t="s">
        <v>696</v>
      </c>
      <c r="I203" s="117"/>
      <c r="J203" s="79"/>
      <c r="K203" s="79">
        <v>4800</v>
      </c>
      <c r="L203" s="79"/>
      <c r="M203" s="79">
        <v>5200</v>
      </c>
      <c r="N203" s="79"/>
      <c r="O203" s="79"/>
      <c r="P203" s="79"/>
      <c r="Q203" s="79"/>
      <c r="R203" s="79">
        <f t="shared" ref="R203:R204" si="101">SUM(J203:Q203)</f>
        <v>10000</v>
      </c>
    </row>
    <row r="204" spans="2:18" ht="21" hidden="1" customHeight="1">
      <c r="B204" s="24"/>
      <c r="D204" s="21"/>
      <c r="E204" s="26"/>
      <c r="F204" s="126">
        <v>103</v>
      </c>
      <c r="G204" s="19"/>
      <c r="H204" s="152"/>
      <c r="I204" s="153"/>
      <c r="J204" s="136"/>
      <c r="K204" s="136"/>
      <c r="L204" s="136"/>
      <c r="M204" s="136"/>
      <c r="N204" s="136"/>
      <c r="O204" s="136"/>
      <c r="P204" s="136"/>
      <c r="Q204" s="136"/>
      <c r="R204" s="372">
        <f t="shared" si="101"/>
        <v>0</v>
      </c>
    </row>
    <row r="205" spans="2:18" ht="21" hidden="1" customHeight="1">
      <c r="B205" s="24"/>
      <c r="D205" s="21"/>
      <c r="E205" s="26"/>
      <c r="F205" s="25">
        <v>104</v>
      </c>
      <c r="G205" s="14"/>
      <c r="H205" s="15"/>
      <c r="I205" s="16"/>
      <c r="J205" s="23"/>
      <c r="K205" s="23"/>
      <c r="L205" s="23"/>
      <c r="M205" s="23"/>
      <c r="N205" s="23"/>
      <c r="O205" s="23"/>
      <c r="P205" s="23"/>
      <c r="Q205" s="23"/>
      <c r="R205" s="79">
        <f>SUM(J205:Q205)</f>
        <v>0</v>
      </c>
    </row>
    <row r="206" spans="2:18" hidden="1">
      <c r="B206" s="29"/>
      <c r="C206" s="31"/>
      <c r="D206" s="31"/>
      <c r="E206" s="30" t="s">
        <v>67</v>
      </c>
      <c r="F206" s="27"/>
      <c r="G206" s="27"/>
      <c r="H206" s="13"/>
      <c r="I206" s="47"/>
      <c r="J206" s="73">
        <f>SUM(J207:J209)</f>
        <v>0</v>
      </c>
      <c r="K206" s="73">
        <f t="shared" ref="K206:Q206" si="102">SUM(K207:K209)</f>
        <v>0</v>
      </c>
      <c r="L206" s="73">
        <f t="shared" si="102"/>
        <v>0</v>
      </c>
      <c r="M206" s="73">
        <f t="shared" si="102"/>
        <v>0</v>
      </c>
      <c r="N206" s="73">
        <f t="shared" si="102"/>
        <v>0</v>
      </c>
      <c r="O206" s="73">
        <f t="shared" si="102"/>
        <v>0</v>
      </c>
      <c r="P206" s="73">
        <f t="shared" si="102"/>
        <v>0</v>
      </c>
      <c r="Q206" s="73">
        <f t="shared" si="102"/>
        <v>0</v>
      </c>
      <c r="R206" s="73">
        <f>SUM(R207:R209)</f>
        <v>0</v>
      </c>
    </row>
    <row r="207" spans="2:18" ht="21" hidden="1" customHeight="1">
      <c r="B207" s="32"/>
      <c r="C207" s="33"/>
      <c r="D207" s="33"/>
      <c r="E207" s="34"/>
      <c r="F207" s="25">
        <v>105</v>
      </c>
      <c r="G207" s="14"/>
      <c r="H207" s="80"/>
      <c r="I207" s="117"/>
      <c r="J207" s="79"/>
      <c r="K207" s="79"/>
      <c r="L207" s="79"/>
      <c r="M207" s="79"/>
      <c r="N207" s="79"/>
      <c r="O207" s="79"/>
      <c r="P207" s="79"/>
      <c r="Q207" s="79"/>
      <c r="R207" s="79">
        <f t="shared" ref="R207:R208" si="103">SUM(J207:Q207)</f>
        <v>0</v>
      </c>
    </row>
    <row r="208" spans="2:18" ht="21" hidden="1" customHeight="1">
      <c r="B208" s="24"/>
      <c r="D208" s="21"/>
      <c r="E208" s="26"/>
      <c r="F208" s="25">
        <v>106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9">
        <f t="shared" si="103"/>
        <v>0</v>
      </c>
    </row>
    <row r="209" spans="2:18" ht="21" hidden="1" customHeight="1">
      <c r="B209" s="24"/>
      <c r="D209" s="21"/>
      <c r="E209" s="26"/>
      <c r="F209" s="25">
        <v>107</v>
      </c>
      <c r="G209" s="14"/>
      <c r="H209" s="15"/>
      <c r="I209" s="16"/>
      <c r="J209" s="23"/>
      <c r="K209" s="23"/>
      <c r="L209" s="23"/>
      <c r="M209" s="23"/>
      <c r="N209" s="23"/>
      <c r="O209" s="23"/>
      <c r="P209" s="23"/>
      <c r="Q209" s="23"/>
      <c r="R209" s="79">
        <f>SUM(J209:Q209)</f>
        <v>0</v>
      </c>
    </row>
    <row r="210" spans="2:18" s="12" customFormat="1" ht="18.75" customHeight="1">
      <c r="B210" s="41" t="s">
        <v>96</v>
      </c>
      <c r="C210" s="42"/>
      <c r="D210" s="43"/>
      <c r="E210" s="43"/>
      <c r="F210" s="43"/>
      <c r="G210" s="43"/>
      <c r="H210" s="363"/>
      <c r="I210" s="363"/>
      <c r="J210" s="44">
        <f>SUM(J211)</f>
        <v>0</v>
      </c>
      <c r="K210" s="44">
        <f t="shared" ref="K210:R211" si="104">SUM(K211)</f>
        <v>0</v>
      </c>
      <c r="L210" s="44">
        <f t="shared" si="104"/>
        <v>45500</v>
      </c>
      <c r="M210" s="44">
        <f t="shared" si="104"/>
        <v>514500</v>
      </c>
      <c r="N210" s="44">
        <f t="shared" si="104"/>
        <v>20000</v>
      </c>
      <c r="O210" s="44">
        <f t="shared" si="104"/>
        <v>0</v>
      </c>
      <c r="P210" s="44">
        <f t="shared" si="104"/>
        <v>0</v>
      </c>
      <c r="Q210" s="44">
        <f t="shared" si="104"/>
        <v>0</v>
      </c>
      <c r="R210" s="44">
        <f t="shared" si="104"/>
        <v>580000</v>
      </c>
    </row>
    <row r="211" spans="2:18" s="12" customFormat="1" ht="48.75" customHeight="1">
      <c r="B211" s="1404" t="s">
        <v>97</v>
      </c>
      <c r="C211" s="1405"/>
      <c r="D211" s="1405"/>
      <c r="E211" s="1405"/>
      <c r="F211" s="1405"/>
      <c r="G211" s="1405"/>
      <c r="H211" s="1405"/>
      <c r="I211" s="1405"/>
      <c r="J211" s="35">
        <f>SUM(J212)</f>
        <v>0</v>
      </c>
      <c r="K211" s="35">
        <f t="shared" si="104"/>
        <v>0</v>
      </c>
      <c r="L211" s="35">
        <f t="shared" si="104"/>
        <v>45500</v>
      </c>
      <c r="M211" s="35">
        <f t="shared" si="104"/>
        <v>514500</v>
      </c>
      <c r="N211" s="35">
        <f t="shared" si="104"/>
        <v>20000</v>
      </c>
      <c r="O211" s="35">
        <f t="shared" si="104"/>
        <v>0</v>
      </c>
      <c r="P211" s="35">
        <f t="shared" si="104"/>
        <v>0</v>
      </c>
      <c r="Q211" s="35">
        <f t="shared" si="104"/>
        <v>0</v>
      </c>
      <c r="R211" s="35">
        <f t="shared" si="104"/>
        <v>580000</v>
      </c>
    </row>
    <row r="212" spans="2:18" ht="33" customHeight="1">
      <c r="B212" s="29"/>
      <c r="C212" s="1401" t="s">
        <v>68</v>
      </c>
      <c r="D212" s="1401"/>
      <c r="E212" s="1401"/>
      <c r="F212" s="1401"/>
      <c r="G212" s="1401"/>
      <c r="H212" s="1401"/>
      <c r="I212" s="1401"/>
      <c r="J212" s="73">
        <f>SUM(J213+J220+J237)</f>
        <v>0</v>
      </c>
      <c r="K212" s="73">
        <f t="shared" ref="K212:R212" si="105">SUM(K213+K220+K237)</f>
        <v>0</v>
      </c>
      <c r="L212" s="73">
        <f t="shared" si="105"/>
        <v>45500</v>
      </c>
      <c r="M212" s="73">
        <f t="shared" si="105"/>
        <v>514500</v>
      </c>
      <c r="N212" s="73">
        <f t="shared" si="105"/>
        <v>20000</v>
      </c>
      <c r="O212" s="73">
        <f t="shared" si="105"/>
        <v>0</v>
      </c>
      <c r="P212" s="73">
        <f t="shared" si="105"/>
        <v>0</v>
      </c>
      <c r="Q212" s="73">
        <f t="shared" si="105"/>
        <v>0</v>
      </c>
      <c r="R212" s="73">
        <f t="shared" si="105"/>
        <v>580000</v>
      </c>
    </row>
    <row r="213" spans="2:18" hidden="1">
      <c r="B213" s="29"/>
      <c r="C213" s="31"/>
      <c r="D213" s="30" t="s">
        <v>69</v>
      </c>
      <c r="E213" s="28"/>
      <c r="F213" s="27"/>
      <c r="G213" s="27"/>
      <c r="H213" s="13"/>
      <c r="I213" s="47"/>
      <c r="J213" s="73">
        <f>SUM(J214)</f>
        <v>0</v>
      </c>
      <c r="K213" s="73">
        <f t="shared" ref="K213:R213" si="106">SUM(K214)</f>
        <v>0</v>
      </c>
      <c r="L213" s="73">
        <f t="shared" si="106"/>
        <v>0</v>
      </c>
      <c r="M213" s="73">
        <f t="shared" si="106"/>
        <v>0</v>
      </c>
      <c r="N213" s="73">
        <f t="shared" si="106"/>
        <v>0</v>
      </c>
      <c r="O213" s="73">
        <f t="shared" si="106"/>
        <v>0</v>
      </c>
      <c r="P213" s="73">
        <f t="shared" si="106"/>
        <v>0</v>
      </c>
      <c r="Q213" s="73">
        <f t="shared" si="106"/>
        <v>0</v>
      </c>
      <c r="R213" s="73">
        <f t="shared" si="106"/>
        <v>0</v>
      </c>
    </row>
    <row r="214" spans="2:18" hidden="1">
      <c r="B214" s="29"/>
      <c r="C214" s="31"/>
      <c r="D214" s="31"/>
      <c r="E214" s="30" t="s">
        <v>70</v>
      </c>
      <c r="F214" s="60"/>
      <c r="G214" s="55"/>
      <c r="H214" s="364"/>
      <c r="I214" s="364"/>
      <c r="J214" s="73">
        <f>SUM(J215:J219)</f>
        <v>0</v>
      </c>
      <c r="K214" s="73">
        <f>SUM(K215:K219)</f>
        <v>0</v>
      </c>
      <c r="L214" s="73">
        <f t="shared" ref="L214:R214" si="107">SUM(L215:L219)</f>
        <v>0</v>
      </c>
      <c r="M214" s="73">
        <f t="shared" si="107"/>
        <v>0</v>
      </c>
      <c r="N214" s="73">
        <f t="shared" si="107"/>
        <v>0</v>
      </c>
      <c r="O214" s="73">
        <f>SUM(O215:O219)</f>
        <v>0</v>
      </c>
      <c r="P214" s="73">
        <f>SUM(P215:P219)</f>
        <v>0</v>
      </c>
      <c r="Q214" s="73">
        <f>SUM(Q215:Q219)</f>
        <v>0</v>
      </c>
      <c r="R214" s="73">
        <f t="shared" si="107"/>
        <v>0</v>
      </c>
    </row>
    <row r="215" spans="2:18" ht="24.75" hidden="1" customHeight="1">
      <c r="B215" s="32"/>
      <c r="C215" s="33"/>
      <c r="D215" s="33"/>
      <c r="E215" s="34"/>
      <c r="F215" s="25">
        <v>108</v>
      </c>
      <c r="G215" s="14"/>
      <c r="H215" s="80"/>
      <c r="I215" s="117"/>
      <c r="J215" s="79"/>
      <c r="K215" s="79"/>
      <c r="L215" s="79"/>
      <c r="M215" s="79"/>
      <c r="N215" s="79"/>
      <c r="O215" s="79"/>
      <c r="P215" s="79"/>
      <c r="Q215" s="79"/>
      <c r="R215" s="79">
        <f t="shared" ref="R215:R218" si="108">SUM(J215:Q215)</f>
        <v>0</v>
      </c>
    </row>
    <row r="216" spans="2:18" ht="24.75" hidden="1" customHeight="1">
      <c r="B216" s="24"/>
      <c r="D216" s="21"/>
      <c r="E216" s="26"/>
      <c r="F216" s="25">
        <v>109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9">
        <f t="shared" si="108"/>
        <v>0</v>
      </c>
    </row>
    <row r="217" spans="2:18" ht="25.5" hidden="1" customHeight="1">
      <c r="B217" s="24"/>
      <c r="D217" s="21"/>
      <c r="E217" s="26"/>
      <c r="F217" s="25">
        <v>110</v>
      </c>
      <c r="G217" s="14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9">
        <f t="shared" si="108"/>
        <v>0</v>
      </c>
    </row>
    <row r="218" spans="2:18" ht="24.75" hidden="1" customHeight="1">
      <c r="B218" s="24"/>
      <c r="D218" s="21"/>
      <c r="E218" s="26"/>
      <c r="F218" s="25">
        <v>111</v>
      </c>
      <c r="G218" s="14"/>
      <c r="H218" s="15"/>
      <c r="I218" s="16"/>
      <c r="J218" s="23"/>
      <c r="K218" s="23"/>
      <c r="L218" s="23"/>
      <c r="M218" s="23"/>
      <c r="N218" s="23"/>
      <c r="O218" s="23"/>
      <c r="P218" s="23"/>
      <c r="Q218" s="23"/>
      <c r="R218" s="79">
        <f t="shared" si="108"/>
        <v>0</v>
      </c>
    </row>
    <row r="219" spans="2:18" ht="25.5" hidden="1" customHeight="1">
      <c r="B219" s="58"/>
      <c r="C219" s="59"/>
      <c r="D219" s="53"/>
      <c r="E219" s="19"/>
      <c r="F219" s="25">
        <v>112</v>
      </c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9">
        <f>SUM(J219:Q219)</f>
        <v>0</v>
      </c>
    </row>
    <row r="220" spans="2:18" ht="33" hidden="1" customHeight="1">
      <c r="B220" s="29"/>
      <c r="C220" s="31"/>
      <c r="D220" s="1401" t="s">
        <v>71</v>
      </c>
      <c r="E220" s="1401"/>
      <c r="F220" s="1401"/>
      <c r="G220" s="1401"/>
      <c r="H220" s="1401"/>
      <c r="I220" s="1401"/>
      <c r="J220" s="73">
        <f>SUM(J221+J225+J229+J233)</f>
        <v>0</v>
      </c>
      <c r="K220" s="73">
        <f t="shared" ref="K220:R220" si="109">SUM(K221+K225+K229+K233)</f>
        <v>0</v>
      </c>
      <c r="L220" s="73">
        <f t="shared" si="109"/>
        <v>0</v>
      </c>
      <c r="M220" s="73">
        <f t="shared" si="109"/>
        <v>0</v>
      </c>
      <c r="N220" s="73">
        <f t="shared" si="109"/>
        <v>0</v>
      </c>
      <c r="O220" s="73">
        <f t="shared" si="109"/>
        <v>0</v>
      </c>
      <c r="P220" s="73">
        <f t="shared" si="109"/>
        <v>0</v>
      </c>
      <c r="Q220" s="73">
        <f t="shared" si="109"/>
        <v>0</v>
      </c>
      <c r="R220" s="73">
        <f t="shared" si="109"/>
        <v>0</v>
      </c>
    </row>
    <row r="221" spans="2:18" ht="30.75" hidden="1" customHeight="1">
      <c r="B221" s="29"/>
      <c r="C221" s="31"/>
      <c r="D221" s="31"/>
      <c r="E221" s="1418" t="s">
        <v>72</v>
      </c>
      <c r="F221" s="1418"/>
      <c r="G221" s="1418"/>
      <c r="H221" s="1418"/>
      <c r="I221" s="1418"/>
      <c r="J221" s="73">
        <f>SUM(J222:J224)</f>
        <v>0</v>
      </c>
      <c r="K221" s="73">
        <f t="shared" ref="K221:R221" si="110">SUM(K222:K224)</f>
        <v>0</v>
      </c>
      <c r="L221" s="73">
        <f t="shared" si="110"/>
        <v>0</v>
      </c>
      <c r="M221" s="73">
        <f t="shared" si="110"/>
        <v>0</v>
      </c>
      <c r="N221" s="73">
        <f t="shared" si="110"/>
        <v>0</v>
      </c>
      <c r="O221" s="73">
        <f t="shared" si="110"/>
        <v>0</v>
      </c>
      <c r="P221" s="73">
        <f t="shared" si="110"/>
        <v>0</v>
      </c>
      <c r="Q221" s="73">
        <f t="shared" si="110"/>
        <v>0</v>
      </c>
      <c r="R221" s="73">
        <f t="shared" si="110"/>
        <v>0</v>
      </c>
    </row>
    <row r="222" spans="2:18" ht="24.75" hidden="1" customHeight="1">
      <c r="B222" s="32"/>
      <c r="C222" s="33"/>
      <c r="D222" s="33"/>
      <c r="E222" s="34"/>
      <c r="F222" s="25">
        <v>113</v>
      </c>
      <c r="G222" s="14"/>
      <c r="H222" s="80"/>
      <c r="I222" s="117"/>
      <c r="J222" s="79"/>
      <c r="K222" s="79"/>
      <c r="L222" s="79"/>
      <c r="M222" s="79"/>
      <c r="N222" s="79"/>
      <c r="O222" s="79"/>
      <c r="P222" s="79"/>
      <c r="Q222" s="79"/>
      <c r="R222" s="79">
        <f t="shared" ref="R222:R223" si="111">SUM(J222:Q222)</f>
        <v>0</v>
      </c>
    </row>
    <row r="223" spans="2:18" ht="24.75" hidden="1" customHeight="1">
      <c r="B223" s="24"/>
      <c r="D223" s="21"/>
      <c r="E223" s="26"/>
      <c r="F223" s="25">
        <v>114</v>
      </c>
      <c r="G223" s="14"/>
      <c r="H223" s="15"/>
      <c r="I223" s="16"/>
      <c r="J223" s="23"/>
      <c r="K223" s="23"/>
      <c r="L223" s="23"/>
      <c r="M223" s="23"/>
      <c r="N223" s="23"/>
      <c r="O223" s="23"/>
      <c r="P223" s="23"/>
      <c r="Q223" s="23"/>
      <c r="R223" s="79">
        <f t="shared" si="111"/>
        <v>0</v>
      </c>
    </row>
    <row r="224" spans="2:18" ht="24.75" hidden="1" customHeight="1">
      <c r="B224" s="24"/>
      <c r="D224" s="21"/>
      <c r="E224" s="26"/>
      <c r="F224" s="25">
        <v>115</v>
      </c>
      <c r="G224" s="14"/>
      <c r="H224" s="15"/>
      <c r="I224" s="16"/>
      <c r="J224" s="23"/>
      <c r="K224" s="23"/>
      <c r="L224" s="23"/>
      <c r="M224" s="23"/>
      <c r="N224" s="23"/>
      <c r="O224" s="23"/>
      <c r="P224" s="23"/>
      <c r="Q224" s="23"/>
      <c r="R224" s="79">
        <f>SUM(J224:Q224)</f>
        <v>0</v>
      </c>
    </row>
    <row r="225" spans="2:18" hidden="1">
      <c r="B225" s="29"/>
      <c r="C225" s="31"/>
      <c r="D225" s="31"/>
      <c r="E225" s="1419" t="s">
        <v>73</v>
      </c>
      <c r="F225" s="1419"/>
      <c r="G225" s="1419"/>
      <c r="H225" s="1419"/>
      <c r="I225" s="1419"/>
      <c r="J225" s="73">
        <f>SUM(J226:J228)</f>
        <v>0</v>
      </c>
      <c r="K225" s="73">
        <f t="shared" ref="K225:R225" si="112">SUM(K226:K228)</f>
        <v>0</v>
      </c>
      <c r="L225" s="73">
        <f t="shared" si="112"/>
        <v>0</v>
      </c>
      <c r="M225" s="73">
        <f t="shared" si="112"/>
        <v>0</v>
      </c>
      <c r="N225" s="73">
        <f t="shared" si="112"/>
        <v>0</v>
      </c>
      <c r="O225" s="73">
        <f t="shared" si="112"/>
        <v>0</v>
      </c>
      <c r="P225" s="73">
        <f t="shared" si="112"/>
        <v>0</v>
      </c>
      <c r="Q225" s="73">
        <f t="shared" si="112"/>
        <v>0</v>
      </c>
      <c r="R225" s="73">
        <f t="shared" si="112"/>
        <v>0</v>
      </c>
    </row>
    <row r="226" spans="2:18" ht="23.25" hidden="1" customHeight="1">
      <c r="B226" s="32"/>
      <c r="C226" s="33"/>
      <c r="D226" s="33"/>
      <c r="E226" s="34"/>
      <c r="F226" s="25">
        <v>116</v>
      </c>
      <c r="G226" s="14"/>
      <c r="H226" s="80"/>
      <c r="I226" s="117"/>
      <c r="J226" s="79"/>
      <c r="K226" s="79"/>
      <c r="L226" s="79"/>
      <c r="M226" s="79"/>
      <c r="N226" s="79"/>
      <c r="O226" s="79"/>
      <c r="P226" s="79"/>
      <c r="Q226" s="79"/>
      <c r="R226" s="79">
        <f t="shared" ref="R226:R227" si="113">SUM(J226:Q226)</f>
        <v>0</v>
      </c>
    </row>
    <row r="227" spans="2:18" ht="23.25" hidden="1" customHeight="1">
      <c r="B227" s="24"/>
      <c r="D227" s="21"/>
      <c r="E227" s="26"/>
      <c r="F227" s="25">
        <v>117</v>
      </c>
      <c r="G227" s="14"/>
      <c r="H227" s="15"/>
      <c r="I227" s="16"/>
      <c r="J227" s="23"/>
      <c r="K227" s="23"/>
      <c r="L227" s="23"/>
      <c r="M227" s="23"/>
      <c r="N227" s="23"/>
      <c r="O227" s="23"/>
      <c r="P227" s="23"/>
      <c r="Q227" s="23"/>
      <c r="R227" s="79">
        <f t="shared" si="113"/>
        <v>0</v>
      </c>
    </row>
    <row r="228" spans="2:18" ht="23.25" hidden="1" customHeight="1">
      <c r="B228" s="24"/>
      <c r="D228" s="21"/>
      <c r="E228" s="26"/>
      <c r="F228" s="25">
        <v>118</v>
      </c>
      <c r="G228" s="14"/>
      <c r="H228" s="15"/>
      <c r="I228" s="16"/>
      <c r="J228" s="23"/>
      <c r="K228" s="23"/>
      <c r="L228" s="23"/>
      <c r="M228" s="23"/>
      <c r="N228" s="23"/>
      <c r="O228" s="23"/>
      <c r="P228" s="23"/>
      <c r="Q228" s="23"/>
      <c r="R228" s="79">
        <f>SUM(J228:Q228)</f>
        <v>0</v>
      </c>
    </row>
    <row r="229" spans="2:18" hidden="1">
      <c r="B229" s="29"/>
      <c r="C229" s="31"/>
      <c r="D229" s="31"/>
      <c r="E229" s="30" t="s">
        <v>74</v>
      </c>
      <c r="F229" s="27"/>
      <c r="G229" s="27"/>
      <c r="H229" s="13"/>
      <c r="I229" s="47"/>
      <c r="J229" s="73">
        <f>SUM(J230:J232)</f>
        <v>0</v>
      </c>
      <c r="K229" s="73">
        <f t="shared" ref="K229:Q229" si="114">SUM(K230:K232)</f>
        <v>0</v>
      </c>
      <c r="L229" s="73">
        <f t="shared" si="114"/>
        <v>0</v>
      </c>
      <c r="M229" s="73">
        <f t="shared" si="114"/>
        <v>0</v>
      </c>
      <c r="N229" s="73">
        <f t="shared" si="114"/>
        <v>0</v>
      </c>
      <c r="O229" s="73">
        <f t="shared" si="114"/>
        <v>0</v>
      </c>
      <c r="P229" s="73">
        <f t="shared" si="114"/>
        <v>0</v>
      </c>
      <c r="Q229" s="73">
        <f t="shared" si="114"/>
        <v>0</v>
      </c>
      <c r="R229" s="73"/>
    </row>
    <row r="230" spans="2:18" ht="23.25" hidden="1" customHeight="1">
      <c r="B230" s="32"/>
      <c r="C230" s="33"/>
      <c r="D230" s="33"/>
      <c r="E230" s="34"/>
      <c r="F230" s="25">
        <v>119</v>
      </c>
      <c r="G230" s="14"/>
      <c r="H230" s="80"/>
      <c r="I230" s="117"/>
      <c r="J230" s="79"/>
      <c r="K230" s="79"/>
      <c r="L230" s="79"/>
      <c r="M230" s="79"/>
      <c r="N230" s="79"/>
      <c r="O230" s="79"/>
      <c r="P230" s="79"/>
      <c r="Q230" s="79"/>
      <c r="R230" s="79">
        <f t="shared" ref="R230:R231" si="115">SUM(J230:Q230)</f>
        <v>0</v>
      </c>
    </row>
    <row r="231" spans="2:18" ht="23.25" hidden="1" customHeight="1">
      <c r="B231" s="24"/>
      <c r="D231" s="21"/>
      <c r="E231" s="26"/>
      <c r="F231" s="25">
        <v>120</v>
      </c>
      <c r="G231" s="14"/>
      <c r="H231" s="15"/>
      <c r="I231" s="16"/>
      <c r="J231" s="23"/>
      <c r="K231" s="23"/>
      <c r="L231" s="23"/>
      <c r="M231" s="23"/>
      <c r="N231" s="23"/>
      <c r="O231" s="23"/>
      <c r="P231" s="23"/>
      <c r="Q231" s="23"/>
      <c r="R231" s="79">
        <f t="shared" si="115"/>
        <v>0</v>
      </c>
    </row>
    <row r="232" spans="2:18" ht="23.25" hidden="1" customHeight="1">
      <c r="B232" s="24"/>
      <c r="D232" s="21"/>
      <c r="E232" s="26"/>
      <c r="F232" s="25">
        <v>121</v>
      </c>
      <c r="G232" s="14"/>
      <c r="H232" s="15"/>
      <c r="I232" s="16"/>
      <c r="J232" s="23"/>
      <c r="K232" s="23"/>
      <c r="L232" s="23"/>
      <c r="M232" s="23"/>
      <c r="N232" s="23"/>
      <c r="O232" s="23"/>
      <c r="P232" s="23"/>
      <c r="Q232" s="23"/>
      <c r="R232" s="79">
        <f>SUM(J232:Q232)</f>
        <v>0</v>
      </c>
    </row>
    <row r="233" spans="2:18" hidden="1">
      <c r="B233" s="29"/>
      <c r="C233" s="31"/>
      <c r="D233" s="31"/>
      <c r="E233" s="30" t="s">
        <v>75</v>
      </c>
      <c r="F233" s="27"/>
      <c r="G233" s="27"/>
      <c r="H233" s="13"/>
      <c r="I233" s="47"/>
      <c r="J233" s="73">
        <f>SUM(J234:J236)</f>
        <v>0</v>
      </c>
      <c r="K233" s="73">
        <f t="shared" ref="K233:Q233" si="116">SUM(K234:K236)</f>
        <v>0</v>
      </c>
      <c r="L233" s="73">
        <f t="shared" si="116"/>
        <v>0</v>
      </c>
      <c r="M233" s="73">
        <f t="shared" si="116"/>
        <v>0</v>
      </c>
      <c r="N233" s="73">
        <f t="shared" si="116"/>
        <v>0</v>
      </c>
      <c r="O233" s="73">
        <f t="shared" si="116"/>
        <v>0</v>
      </c>
      <c r="P233" s="73">
        <f t="shared" si="116"/>
        <v>0</v>
      </c>
      <c r="Q233" s="73">
        <f t="shared" si="116"/>
        <v>0</v>
      </c>
      <c r="R233" s="73">
        <f>SUM(R234:R236)</f>
        <v>0</v>
      </c>
    </row>
    <row r="234" spans="2:18" ht="21.75" hidden="1" customHeight="1">
      <c r="B234" s="32"/>
      <c r="C234" s="33"/>
      <c r="D234" s="33"/>
      <c r="E234" s="34"/>
      <c r="F234" s="25">
        <v>122</v>
      </c>
      <c r="G234" s="14"/>
      <c r="H234" s="80"/>
      <c r="I234" s="117"/>
      <c r="J234" s="79"/>
      <c r="K234" s="79"/>
      <c r="L234" s="79"/>
      <c r="M234" s="79"/>
      <c r="N234" s="79"/>
      <c r="O234" s="79"/>
      <c r="P234" s="79"/>
      <c r="Q234" s="79"/>
      <c r="R234" s="79">
        <f t="shared" ref="R234:R235" si="117">SUM(J234:Q234)</f>
        <v>0</v>
      </c>
    </row>
    <row r="235" spans="2:18" ht="21.75" hidden="1" customHeight="1">
      <c r="B235" s="24"/>
      <c r="D235" s="21"/>
      <c r="E235" s="26"/>
      <c r="F235" s="25">
        <v>123</v>
      </c>
      <c r="G235" s="14"/>
      <c r="H235" s="15"/>
      <c r="I235" s="16"/>
      <c r="J235" s="23"/>
      <c r="K235" s="23"/>
      <c r="L235" s="23"/>
      <c r="M235" s="23"/>
      <c r="N235" s="23"/>
      <c r="O235" s="23"/>
      <c r="P235" s="23"/>
      <c r="Q235" s="23"/>
      <c r="R235" s="79">
        <f t="shared" si="117"/>
        <v>0</v>
      </c>
    </row>
    <row r="236" spans="2:18" ht="21.75" hidden="1" customHeight="1">
      <c r="B236" s="58"/>
      <c r="C236" s="59"/>
      <c r="D236" s="53"/>
      <c r="E236" s="19"/>
      <c r="F236" s="25">
        <v>124</v>
      </c>
      <c r="G236" s="14"/>
      <c r="H236" s="15"/>
      <c r="I236" s="16"/>
      <c r="J236" s="23"/>
      <c r="K236" s="23"/>
      <c r="L236" s="23"/>
      <c r="M236" s="23"/>
      <c r="N236" s="23"/>
      <c r="O236" s="23"/>
      <c r="P236" s="23"/>
      <c r="Q236" s="23"/>
      <c r="R236" s="79">
        <f>SUM(J236:Q236)</f>
        <v>0</v>
      </c>
    </row>
    <row r="237" spans="2:18" ht="16.5" customHeight="1">
      <c r="B237" s="29"/>
      <c r="C237" s="31"/>
      <c r="D237" s="31"/>
      <c r="E237" s="40" t="s">
        <v>103</v>
      </c>
      <c r="F237" s="60"/>
      <c r="G237" s="55"/>
      <c r="H237" s="364"/>
      <c r="I237" s="364"/>
      <c r="J237" s="73">
        <f>SUM(J238:J253)</f>
        <v>0</v>
      </c>
      <c r="K237" s="73">
        <f t="shared" ref="K237:R237" si="118">SUM(K238:K253)</f>
        <v>0</v>
      </c>
      <c r="L237" s="73">
        <f t="shared" si="118"/>
        <v>45500</v>
      </c>
      <c r="M237" s="73">
        <f t="shared" si="118"/>
        <v>514500</v>
      </c>
      <c r="N237" s="73">
        <f t="shared" si="118"/>
        <v>20000</v>
      </c>
      <c r="O237" s="73">
        <f t="shared" si="118"/>
        <v>0</v>
      </c>
      <c r="P237" s="73">
        <f t="shared" si="118"/>
        <v>0</v>
      </c>
      <c r="Q237" s="73">
        <f t="shared" si="118"/>
        <v>0</v>
      </c>
      <c r="R237" s="73">
        <f t="shared" si="118"/>
        <v>580000</v>
      </c>
    </row>
    <row r="238" spans="2:18" ht="48.75" customHeight="1">
      <c r="B238" s="24"/>
      <c r="D238" s="21"/>
      <c r="E238" s="26"/>
      <c r="F238" s="25">
        <v>49</v>
      </c>
      <c r="G238" s="14" t="s">
        <v>1262</v>
      </c>
      <c r="H238" s="15" t="s">
        <v>696</v>
      </c>
      <c r="I238" s="187" t="s">
        <v>1263</v>
      </c>
      <c r="J238" s="161"/>
      <c r="K238" s="23"/>
      <c r="L238" s="23">
        <v>3000</v>
      </c>
      <c r="M238" s="23">
        <v>5000</v>
      </c>
      <c r="N238" s="23"/>
      <c r="O238" s="23"/>
      <c r="P238" s="23"/>
      <c r="Q238" s="23"/>
      <c r="R238" s="79">
        <f t="shared" ref="R238:R246" si="119">SUM(J238:Q238)</f>
        <v>8000</v>
      </c>
    </row>
    <row r="239" spans="2:18" ht="36" customHeight="1">
      <c r="B239" s="24"/>
      <c r="D239" s="21"/>
      <c r="E239" s="26"/>
      <c r="F239" s="25">
        <v>50</v>
      </c>
      <c r="G239" s="14" t="s">
        <v>1264</v>
      </c>
      <c r="H239" s="6" t="s">
        <v>1257</v>
      </c>
      <c r="I239" s="187" t="s">
        <v>1263</v>
      </c>
      <c r="J239" s="161"/>
      <c r="K239" s="23"/>
      <c r="L239" s="23"/>
      <c r="M239" s="23">
        <v>5000</v>
      </c>
      <c r="N239" s="23"/>
      <c r="O239" s="23"/>
      <c r="P239" s="23"/>
      <c r="Q239" s="23"/>
      <c r="R239" s="79">
        <f t="shared" si="119"/>
        <v>5000</v>
      </c>
    </row>
    <row r="240" spans="2:18" ht="39.950000000000003" customHeight="1">
      <c r="B240" s="48"/>
      <c r="C240" s="49"/>
      <c r="D240" s="49"/>
      <c r="E240" s="50"/>
      <c r="F240" s="25">
        <v>51</v>
      </c>
      <c r="G240" s="14" t="s">
        <v>1265</v>
      </c>
      <c r="H240" s="80" t="s">
        <v>1260</v>
      </c>
      <c r="I240" s="117" t="s">
        <v>1261</v>
      </c>
      <c r="J240" s="161"/>
      <c r="K240" s="161"/>
      <c r="L240" s="79">
        <v>3000</v>
      </c>
      <c r="M240" s="79">
        <v>7000</v>
      </c>
      <c r="N240" s="161"/>
      <c r="O240" s="161"/>
      <c r="P240" s="161"/>
      <c r="Q240" s="161"/>
      <c r="R240" s="161">
        <f t="shared" si="119"/>
        <v>10000</v>
      </c>
    </row>
    <row r="241" spans="2:18" ht="48" customHeight="1">
      <c r="B241" s="48"/>
      <c r="C241" s="49"/>
      <c r="D241" s="49"/>
      <c r="E241" s="50"/>
      <c r="F241" s="25">
        <v>52</v>
      </c>
      <c r="G241" s="151" t="s">
        <v>1266</v>
      </c>
      <c r="H241" s="6" t="s">
        <v>1267</v>
      </c>
      <c r="I241" s="368" t="s">
        <v>1263</v>
      </c>
      <c r="J241" s="176"/>
      <c r="K241" s="176"/>
      <c r="L241" s="176"/>
      <c r="M241" s="176">
        <v>5000</v>
      </c>
      <c r="N241" s="176"/>
      <c r="O241" s="176"/>
      <c r="P241" s="176"/>
      <c r="Q241" s="176"/>
      <c r="R241" s="176">
        <f t="shared" si="119"/>
        <v>5000</v>
      </c>
    </row>
    <row r="242" spans="2:18" ht="49.5" customHeight="1">
      <c r="B242" s="48"/>
      <c r="C242" s="49"/>
      <c r="D242" s="49"/>
      <c r="E242" s="50"/>
      <c r="F242" s="25">
        <v>53</v>
      </c>
      <c r="G242" s="52" t="s">
        <v>1268</v>
      </c>
      <c r="H242" s="15" t="s">
        <v>1269</v>
      </c>
      <c r="I242" s="187" t="s">
        <v>1263</v>
      </c>
      <c r="J242" s="161"/>
      <c r="K242" s="161"/>
      <c r="L242" s="161"/>
      <c r="M242" s="161">
        <v>5000</v>
      </c>
      <c r="N242" s="161"/>
      <c r="O242" s="161"/>
      <c r="P242" s="161"/>
      <c r="Q242" s="161"/>
      <c r="R242" s="161">
        <f t="shared" si="119"/>
        <v>5000</v>
      </c>
    </row>
    <row r="243" spans="2:18" ht="33.75" customHeight="1">
      <c r="B243" s="48"/>
      <c r="C243" s="49"/>
      <c r="D243" s="49"/>
      <c r="E243" s="50"/>
      <c r="F243" s="25">
        <v>54</v>
      </c>
      <c r="G243" s="14" t="s">
        <v>1286</v>
      </c>
      <c r="H243" s="15" t="s">
        <v>696</v>
      </c>
      <c r="I243" s="15" t="s">
        <v>1287</v>
      </c>
      <c r="J243" s="370"/>
      <c r="K243" s="79"/>
      <c r="L243" s="79">
        <v>10000</v>
      </c>
      <c r="M243" s="79">
        <v>20000</v>
      </c>
      <c r="N243" s="79"/>
      <c r="O243" s="79"/>
      <c r="P243" s="79"/>
      <c r="Q243" s="79"/>
      <c r="R243" s="79">
        <f t="shared" si="119"/>
        <v>30000</v>
      </c>
    </row>
    <row r="244" spans="2:18" ht="34.5" customHeight="1">
      <c r="B244" s="24"/>
      <c r="D244" s="21"/>
      <c r="E244" s="26"/>
      <c r="F244" s="25">
        <v>55</v>
      </c>
      <c r="G244" s="14" t="s">
        <v>1288</v>
      </c>
      <c r="H244" s="15" t="s">
        <v>1257</v>
      </c>
      <c r="I244" s="117" t="s">
        <v>1289</v>
      </c>
      <c r="J244" s="23"/>
      <c r="K244" s="23"/>
      <c r="L244" s="23">
        <v>5000</v>
      </c>
      <c r="M244" s="23">
        <v>30000</v>
      </c>
      <c r="N244" s="23"/>
      <c r="O244" s="23"/>
      <c r="P244" s="23"/>
      <c r="Q244" s="23"/>
      <c r="R244" s="161">
        <f>SUM(J244:Q244)</f>
        <v>35000</v>
      </c>
    </row>
    <row r="245" spans="2:18" ht="36.950000000000003" customHeight="1">
      <c r="B245" s="24"/>
      <c r="D245" s="21"/>
      <c r="E245" s="26"/>
      <c r="F245" s="25">
        <v>56</v>
      </c>
      <c r="G245" s="14" t="s">
        <v>1290</v>
      </c>
      <c r="H245" s="15" t="s">
        <v>1260</v>
      </c>
      <c r="I245" s="15" t="s">
        <v>789</v>
      </c>
      <c r="J245" s="23"/>
      <c r="K245" s="23"/>
      <c r="L245" s="23"/>
      <c r="M245" s="23">
        <v>10000</v>
      </c>
      <c r="N245" s="23"/>
      <c r="O245" s="23"/>
      <c r="P245" s="23"/>
      <c r="Q245" s="23"/>
      <c r="R245" s="79">
        <f t="shared" si="119"/>
        <v>10000</v>
      </c>
    </row>
    <row r="246" spans="2:18" ht="49.5" customHeight="1">
      <c r="B246" s="24"/>
      <c r="D246" s="21"/>
      <c r="E246" s="26"/>
      <c r="F246" s="126">
        <v>57</v>
      </c>
      <c r="G246" s="19" t="s">
        <v>1291</v>
      </c>
      <c r="H246" s="15" t="s">
        <v>1278</v>
      </c>
      <c r="I246" s="15" t="s">
        <v>789</v>
      </c>
      <c r="J246" s="23"/>
      <c r="K246" s="23"/>
      <c r="L246" s="23">
        <v>5000</v>
      </c>
      <c r="M246" s="23">
        <v>25000</v>
      </c>
      <c r="N246" s="23"/>
      <c r="O246" s="23"/>
      <c r="P246" s="23"/>
      <c r="Q246" s="23"/>
      <c r="R246" s="79">
        <f t="shared" si="119"/>
        <v>30000</v>
      </c>
    </row>
    <row r="247" spans="2:18" ht="35.25" customHeight="1">
      <c r="B247" s="58"/>
      <c r="C247" s="59"/>
      <c r="D247" s="53"/>
      <c r="E247" s="19"/>
      <c r="F247" s="25">
        <v>58</v>
      </c>
      <c r="G247" s="14" t="s">
        <v>1299</v>
      </c>
      <c r="H247" s="15" t="s">
        <v>1257</v>
      </c>
      <c r="I247" s="117" t="s">
        <v>1289</v>
      </c>
      <c r="J247" s="23"/>
      <c r="K247" s="23"/>
      <c r="L247" s="23">
        <v>5000</v>
      </c>
      <c r="M247" s="23">
        <v>5000</v>
      </c>
      <c r="N247" s="23"/>
      <c r="O247" s="23"/>
      <c r="P247" s="23"/>
      <c r="Q247" s="23"/>
      <c r="R247" s="161">
        <v>10000</v>
      </c>
    </row>
    <row r="248" spans="2:18" ht="35.25" customHeight="1">
      <c r="B248" s="48"/>
      <c r="C248" s="49"/>
      <c r="D248" s="49"/>
      <c r="E248" s="50"/>
      <c r="F248" s="25">
        <v>59</v>
      </c>
      <c r="G248" s="14" t="s">
        <v>1331</v>
      </c>
      <c r="H248" s="15" t="s">
        <v>696</v>
      </c>
      <c r="I248" s="187" t="s">
        <v>1279</v>
      </c>
      <c r="J248" s="161"/>
      <c r="K248" s="79"/>
      <c r="L248" s="79"/>
      <c r="M248" s="79">
        <v>280500</v>
      </c>
      <c r="N248" s="79"/>
      <c r="O248" s="79"/>
      <c r="P248" s="79"/>
      <c r="Q248" s="79"/>
      <c r="R248" s="79">
        <f t="shared" ref="R248:R253" si="120">SUM(J248:Q248)</f>
        <v>280500</v>
      </c>
    </row>
    <row r="249" spans="2:18" s="369" customFormat="1" ht="32.25" customHeight="1">
      <c r="B249" s="48"/>
      <c r="C249" s="49"/>
      <c r="D249" s="49"/>
      <c r="E249" s="50"/>
      <c r="F249" s="25">
        <v>60</v>
      </c>
      <c r="G249" s="14" t="s">
        <v>1332</v>
      </c>
      <c r="H249" s="80" t="s">
        <v>1257</v>
      </c>
      <c r="I249" s="117" t="s">
        <v>1258</v>
      </c>
      <c r="J249" s="161"/>
      <c r="K249" s="161"/>
      <c r="L249" s="161">
        <v>5000</v>
      </c>
      <c r="M249" s="161">
        <v>17000</v>
      </c>
      <c r="N249" s="161"/>
      <c r="O249" s="161"/>
      <c r="P249" s="161"/>
      <c r="Q249" s="161"/>
      <c r="R249" s="161">
        <f t="shared" si="120"/>
        <v>22000</v>
      </c>
    </row>
    <row r="250" spans="2:18" ht="33.75" customHeight="1">
      <c r="B250" s="24"/>
      <c r="D250" s="21"/>
      <c r="E250" s="26"/>
      <c r="F250" s="25">
        <v>61</v>
      </c>
      <c r="G250" s="14" t="s">
        <v>1333</v>
      </c>
      <c r="H250" s="15" t="s">
        <v>1260</v>
      </c>
      <c r="I250" s="187" t="s">
        <v>1279</v>
      </c>
      <c r="J250" s="23"/>
      <c r="K250" s="23"/>
      <c r="L250" s="23">
        <v>9500</v>
      </c>
      <c r="M250" s="23">
        <v>50000</v>
      </c>
      <c r="N250" s="23"/>
      <c r="O250" s="23"/>
      <c r="P250" s="23"/>
      <c r="Q250" s="23"/>
      <c r="R250" s="79">
        <f t="shared" si="120"/>
        <v>59500</v>
      </c>
    </row>
    <row r="251" spans="2:18" ht="50.25" customHeight="1">
      <c r="B251" s="24"/>
      <c r="D251" s="21"/>
      <c r="E251" s="26"/>
      <c r="F251" s="25">
        <v>62</v>
      </c>
      <c r="G251" s="14" t="s">
        <v>1334</v>
      </c>
      <c r="H251" s="15" t="s">
        <v>1267</v>
      </c>
      <c r="I251" s="187" t="s">
        <v>1279</v>
      </c>
      <c r="J251" s="23"/>
      <c r="K251" s="23"/>
      <c r="L251" s="23"/>
      <c r="M251" s="23">
        <v>20000</v>
      </c>
      <c r="N251" s="23"/>
      <c r="O251" s="23"/>
      <c r="P251" s="23"/>
      <c r="Q251" s="23"/>
      <c r="R251" s="79">
        <f t="shared" si="120"/>
        <v>20000</v>
      </c>
    </row>
    <row r="252" spans="2:18" ht="48" customHeight="1">
      <c r="B252" s="48"/>
      <c r="C252" s="49"/>
      <c r="D252" s="49"/>
      <c r="E252" s="50"/>
      <c r="F252" s="25">
        <v>63</v>
      </c>
      <c r="G252" s="14" t="s">
        <v>1335</v>
      </c>
      <c r="H252" s="15" t="s">
        <v>1269</v>
      </c>
      <c r="I252" s="187" t="s">
        <v>1279</v>
      </c>
      <c r="J252" s="161"/>
      <c r="K252" s="161"/>
      <c r="L252" s="161"/>
      <c r="M252" s="161">
        <v>30000</v>
      </c>
      <c r="N252" s="161"/>
      <c r="O252" s="161"/>
      <c r="P252" s="161"/>
      <c r="Q252" s="161"/>
      <c r="R252" s="161">
        <f t="shared" si="120"/>
        <v>30000</v>
      </c>
    </row>
    <row r="253" spans="2:18" ht="38.1" customHeight="1">
      <c r="B253" s="58"/>
      <c r="C253" s="59"/>
      <c r="D253" s="53"/>
      <c r="E253" s="19"/>
      <c r="F253" s="25">
        <v>64</v>
      </c>
      <c r="G253" s="14" t="s">
        <v>1336</v>
      </c>
      <c r="H253" s="15" t="s">
        <v>1260</v>
      </c>
      <c r="I253" s="16" t="s">
        <v>1261</v>
      </c>
      <c r="J253" s="23"/>
      <c r="K253" s="23"/>
      <c r="L253" s="23"/>
      <c r="M253" s="23"/>
      <c r="N253" s="23">
        <v>20000</v>
      </c>
      <c r="O253" s="23"/>
      <c r="P253" s="23"/>
      <c r="Q253" s="23"/>
      <c r="R253" s="161">
        <f t="shared" si="120"/>
        <v>20000</v>
      </c>
    </row>
  </sheetData>
  <mergeCells count="71">
    <mergeCell ref="E225:I225"/>
    <mergeCell ref="B3:G3"/>
    <mergeCell ref="B4:G4"/>
    <mergeCell ref="E194:I194"/>
    <mergeCell ref="D201:I201"/>
    <mergeCell ref="B211:I211"/>
    <mergeCell ref="C212:I212"/>
    <mergeCell ref="D220:I220"/>
    <mergeCell ref="E221:I221"/>
    <mergeCell ref="E167:I167"/>
    <mergeCell ref="E173:I173"/>
    <mergeCell ref="E181:I181"/>
    <mergeCell ref="D185:I185"/>
    <mergeCell ref="B191:I191"/>
    <mergeCell ref="C192:I192"/>
    <mergeCell ref="D147:I147"/>
    <mergeCell ref="E160:I160"/>
    <mergeCell ref="B163:I163"/>
    <mergeCell ref="B164:I164"/>
    <mergeCell ref="C165:I165"/>
    <mergeCell ref="D166:I166"/>
    <mergeCell ref="E143:I143"/>
    <mergeCell ref="B121:I121"/>
    <mergeCell ref="C122:I122"/>
    <mergeCell ref="D123:I123"/>
    <mergeCell ref="E124:I124"/>
    <mergeCell ref="E128:I128"/>
    <mergeCell ref="D134:I134"/>
    <mergeCell ref="E135:I135"/>
    <mergeCell ref="B139:I139"/>
    <mergeCell ref="B140:I140"/>
    <mergeCell ref="C141:I141"/>
    <mergeCell ref="D142:I142"/>
    <mergeCell ref="B120:I120"/>
    <mergeCell ref="D94:I94"/>
    <mergeCell ref="E95:I95"/>
    <mergeCell ref="B102:I102"/>
    <mergeCell ref="B103:I103"/>
    <mergeCell ref="C104:I104"/>
    <mergeCell ref="D105:I105"/>
    <mergeCell ref="E106:I106"/>
    <mergeCell ref="D110:I110"/>
    <mergeCell ref="E111:I111"/>
    <mergeCell ref="D115:I115"/>
    <mergeCell ref="E116:I116"/>
    <mergeCell ref="D87:I87"/>
    <mergeCell ref="E60:I60"/>
    <mergeCell ref="C63:I63"/>
    <mergeCell ref="D64:I64"/>
    <mergeCell ref="E65:I65"/>
    <mergeCell ref="D69:I69"/>
    <mergeCell ref="E70:I70"/>
    <mergeCell ref="D74:I74"/>
    <mergeCell ref="E75:I75"/>
    <mergeCell ref="E80:I80"/>
    <mergeCell ref="B85:I85"/>
    <mergeCell ref="C86:I86"/>
    <mergeCell ref="B1:R1"/>
    <mergeCell ref="B5:I5"/>
    <mergeCell ref="D59:I59"/>
    <mergeCell ref="B6:I6"/>
    <mergeCell ref="C7:I7"/>
    <mergeCell ref="D8:I8"/>
    <mergeCell ref="E9:I9"/>
    <mergeCell ref="D13:I13"/>
    <mergeCell ref="E14:I14"/>
    <mergeCell ref="B43:I43"/>
    <mergeCell ref="B44:I44"/>
    <mergeCell ref="C45:I45"/>
    <mergeCell ref="D46:I46"/>
    <mergeCell ref="E47:I47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79998168889431442"/>
  </sheetPr>
  <dimension ref="C20:G20"/>
  <sheetViews>
    <sheetView workbookViewId="0">
      <selection activeCell="M30" sqref="M30"/>
    </sheetView>
  </sheetViews>
  <sheetFormatPr defaultRowHeight="15"/>
  <sheetData>
    <row r="20" spans="3:7" ht="71.25" customHeight="1">
      <c r="C20" s="1440" t="s">
        <v>1631</v>
      </c>
      <c r="D20" s="1440"/>
      <c r="E20" s="1440"/>
      <c r="F20" s="1440"/>
      <c r="G20" s="1440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-0.499984740745262"/>
  </sheetPr>
  <dimension ref="B1:S224"/>
  <sheetViews>
    <sheetView zoomScaleNormal="100" workbookViewId="0">
      <selection activeCell="Y214" sqref="Y214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11.28515625" style="6" customWidth="1"/>
    <col min="9" max="9" width="9.140625" style="6" customWidth="1"/>
    <col min="10" max="17" width="7.7109375" style="74" customWidth="1"/>
    <col min="18" max="18" width="9.28515625" style="74" customWidth="1"/>
    <col min="19" max="16384" width="9" style="7"/>
  </cols>
  <sheetData>
    <row r="1" spans="2:18" s="1" customFormat="1" ht="24">
      <c r="B1" s="1407" t="s">
        <v>1234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291"/>
      <c r="K2" s="291"/>
      <c r="L2" s="291"/>
      <c r="M2" s="291"/>
      <c r="N2" s="291"/>
      <c r="O2" s="291"/>
      <c r="P2" s="291"/>
      <c r="Q2" s="291"/>
      <c r="R2" s="291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165" t="s">
        <v>84</v>
      </c>
      <c r="I3" s="197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>
      <c r="B4" s="1416" t="s">
        <v>1235</v>
      </c>
      <c r="C4" s="1437"/>
      <c r="D4" s="1437"/>
      <c r="E4" s="1437"/>
      <c r="F4" s="1437"/>
      <c r="G4" s="1417"/>
      <c r="H4" s="166"/>
      <c r="I4" s="167"/>
      <c r="J4" s="68">
        <f t="shared" ref="J4:R4" si="0">SUM(J5+J27+J64+J82+J99+J114+J140+J163+J182)</f>
        <v>0</v>
      </c>
      <c r="K4" s="68">
        <f t="shared" si="0"/>
        <v>5000</v>
      </c>
      <c r="L4" s="68">
        <f t="shared" si="0"/>
        <v>265040</v>
      </c>
      <c r="M4" s="68">
        <f t="shared" si="0"/>
        <v>1801921</v>
      </c>
      <c r="N4" s="68">
        <f t="shared" si="0"/>
        <v>169439</v>
      </c>
      <c r="O4" s="68">
        <f t="shared" si="0"/>
        <v>0</v>
      </c>
      <c r="P4" s="68">
        <f t="shared" si="0"/>
        <v>0</v>
      </c>
      <c r="Q4" s="68">
        <f t="shared" si="0"/>
        <v>0</v>
      </c>
      <c r="R4" s="68">
        <f t="shared" si="0"/>
        <v>2241400</v>
      </c>
    </row>
    <row r="5" spans="2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44">
        <f>SUM(J6)</f>
        <v>0</v>
      </c>
      <c r="K5" s="44">
        <f t="shared" ref="K5:R6" si="1">SUM(K6)</f>
        <v>0</v>
      </c>
      <c r="L5" s="44">
        <f t="shared" si="1"/>
        <v>10000</v>
      </c>
      <c r="M5" s="44">
        <f t="shared" si="1"/>
        <v>337700</v>
      </c>
      <c r="N5" s="44">
        <f t="shared" si="1"/>
        <v>0</v>
      </c>
      <c r="O5" s="44">
        <f t="shared" si="1"/>
        <v>0</v>
      </c>
      <c r="P5" s="44">
        <f t="shared" si="1"/>
        <v>0</v>
      </c>
      <c r="Q5" s="44">
        <f t="shared" si="1"/>
        <v>0</v>
      </c>
      <c r="R5" s="44">
        <f t="shared" si="1"/>
        <v>347700</v>
      </c>
    </row>
    <row r="6" spans="2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35">
        <f>SUM(J7)</f>
        <v>0</v>
      </c>
      <c r="K6" s="35">
        <f t="shared" si="1"/>
        <v>0</v>
      </c>
      <c r="L6" s="35">
        <f t="shared" si="1"/>
        <v>10000</v>
      </c>
      <c r="M6" s="35">
        <f t="shared" si="1"/>
        <v>337700</v>
      </c>
      <c r="N6" s="35">
        <f t="shared" si="1"/>
        <v>0</v>
      </c>
      <c r="O6" s="35">
        <f t="shared" si="1"/>
        <v>0</v>
      </c>
      <c r="P6" s="35">
        <f t="shared" si="1"/>
        <v>0</v>
      </c>
      <c r="Q6" s="35">
        <f t="shared" si="1"/>
        <v>0</v>
      </c>
      <c r="R6" s="35">
        <f t="shared" si="1"/>
        <v>347700</v>
      </c>
    </row>
    <row r="7" spans="2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 t="shared" ref="J7:R7" si="2">SUM(J8+J11)</f>
        <v>0</v>
      </c>
      <c r="K7" s="69">
        <f t="shared" si="2"/>
        <v>0</v>
      </c>
      <c r="L7" s="69">
        <f t="shared" si="2"/>
        <v>10000</v>
      </c>
      <c r="M7" s="69">
        <f t="shared" si="2"/>
        <v>337700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347700</v>
      </c>
    </row>
    <row r="8" spans="2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0</v>
      </c>
      <c r="L8" s="70">
        <f t="shared" si="3"/>
        <v>5000</v>
      </c>
      <c r="M8" s="70">
        <f t="shared" si="3"/>
        <v>65000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70000</v>
      </c>
    </row>
    <row r="9" spans="2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SUM(J10:J10)</f>
        <v>0</v>
      </c>
      <c r="K9" s="70">
        <f t="shared" ref="K9:R9" si="4">SUM(K10:K10)</f>
        <v>0</v>
      </c>
      <c r="L9" s="70">
        <f t="shared" si="4"/>
        <v>5000</v>
      </c>
      <c r="M9" s="70">
        <f t="shared" si="4"/>
        <v>65000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70000</v>
      </c>
    </row>
    <row r="10" spans="2:18" ht="32.25" customHeight="1">
      <c r="B10" s="48"/>
      <c r="C10" s="49"/>
      <c r="D10" s="49"/>
      <c r="E10" s="50"/>
      <c r="F10" s="25">
        <v>1</v>
      </c>
      <c r="G10" s="14" t="s">
        <v>1237</v>
      </c>
      <c r="H10" s="80" t="s">
        <v>1236</v>
      </c>
      <c r="I10" s="16" t="s">
        <v>109</v>
      </c>
      <c r="J10" s="161"/>
      <c r="K10" s="161"/>
      <c r="L10" s="360">
        <v>5000</v>
      </c>
      <c r="M10" s="360">
        <v>65000</v>
      </c>
      <c r="N10" s="161"/>
      <c r="O10" s="161"/>
      <c r="P10" s="161"/>
      <c r="Q10" s="161"/>
      <c r="R10" s="161">
        <f t="shared" ref="R10" si="5">SUM(J10:Q10)</f>
        <v>70000</v>
      </c>
    </row>
    <row r="11" spans="2:18" s="37" customFormat="1" ht="51" customHeight="1">
      <c r="B11" s="36"/>
      <c r="C11" s="39"/>
      <c r="D11" s="1401" t="s">
        <v>76</v>
      </c>
      <c r="E11" s="1401"/>
      <c r="F11" s="1401"/>
      <c r="G11" s="1401"/>
      <c r="H11" s="1401"/>
      <c r="I11" s="1401"/>
      <c r="J11" s="101">
        <f>SUM(J12+J19)</f>
        <v>0</v>
      </c>
      <c r="K11" s="101">
        <f t="shared" ref="K11:R11" si="6">SUM(K12+K19)</f>
        <v>0</v>
      </c>
      <c r="L11" s="101">
        <f t="shared" si="6"/>
        <v>5000</v>
      </c>
      <c r="M11" s="101">
        <f t="shared" si="6"/>
        <v>272700</v>
      </c>
      <c r="N11" s="101">
        <f t="shared" si="6"/>
        <v>0</v>
      </c>
      <c r="O11" s="101">
        <f t="shared" si="6"/>
        <v>0</v>
      </c>
      <c r="P11" s="101">
        <f t="shared" si="6"/>
        <v>0</v>
      </c>
      <c r="Q11" s="101">
        <f t="shared" si="6"/>
        <v>0</v>
      </c>
      <c r="R11" s="101">
        <f t="shared" si="6"/>
        <v>277700</v>
      </c>
    </row>
    <row r="12" spans="2:18" ht="35.25" customHeight="1">
      <c r="B12" s="56"/>
      <c r="C12" s="57"/>
      <c r="D12" s="57"/>
      <c r="E12" s="1424" t="s">
        <v>14</v>
      </c>
      <c r="F12" s="1424"/>
      <c r="G12" s="1401"/>
      <c r="H12" s="1401"/>
      <c r="I12" s="1401"/>
      <c r="J12" s="73">
        <f>SUM(J13:J18)</f>
        <v>0</v>
      </c>
      <c r="K12" s="73">
        <f t="shared" ref="K12:R12" si="7">SUM(K13:K18)</f>
        <v>0</v>
      </c>
      <c r="L12" s="73">
        <f t="shared" si="7"/>
        <v>5000</v>
      </c>
      <c r="M12" s="73">
        <f t="shared" si="7"/>
        <v>272700</v>
      </c>
      <c r="N12" s="73">
        <f t="shared" si="7"/>
        <v>0</v>
      </c>
      <c r="O12" s="73">
        <f t="shared" si="7"/>
        <v>0</v>
      </c>
      <c r="P12" s="73">
        <f t="shared" si="7"/>
        <v>0</v>
      </c>
      <c r="Q12" s="73">
        <f t="shared" si="7"/>
        <v>0</v>
      </c>
      <c r="R12" s="73">
        <f t="shared" si="7"/>
        <v>277700</v>
      </c>
    </row>
    <row r="13" spans="2:18" ht="36.75" customHeight="1">
      <c r="B13" s="32"/>
      <c r="C13" s="33"/>
      <c r="D13" s="33"/>
      <c r="E13" s="34"/>
      <c r="F13" s="25">
        <v>2</v>
      </c>
      <c r="G13" s="14" t="s">
        <v>1195</v>
      </c>
      <c r="H13" s="80" t="s">
        <v>696</v>
      </c>
      <c r="I13" s="16" t="s">
        <v>109</v>
      </c>
      <c r="J13" s="23"/>
      <c r="K13" s="23"/>
      <c r="L13" s="23"/>
      <c r="M13" s="23">
        <v>140000</v>
      </c>
      <c r="N13" s="79"/>
      <c r="O13" s="79"/>
      <c r="P13" s="79"/>
      <c r="Q13" s="79"/>
      <c r="R13" s="79">
        <f t="shared" ref="R13:R17" si="8">SUM(J13:Q13)</f>
        <v>140000</v>
      </c>
    </row>
    <row r="14" spans="2:18" ht="90">
      <c r="B14" s="17"/>
      <c r="C14" s="18"/>
      <c r="D14" s="18"/>
      <c r="E14" s="66"/>
      <c r="F14" s="25">
        <v>3</v>
      </c>
      <c r="G14" s="14" t="s">
        <v>1196</v>
      </c>
      <c r="H14" s="80" t="s">
        <v>696</v>
      </c>
      <c r="I14" s="16" t="s">
        <v>109</v>
      </c>
      <c r="J14" s="23"/>
      <c r="K14" s="23"/>
      <c r="L14" s="23"/>
      <c r="M14" s="23">
        <v>25000</v>
      </c>
      <c r="N14" s="79"/>
      <c r="O14" s="79"/>
      <c r="P14" s="79"/>
      <c r="Q14" s="79"/>
      <c r="R14" s="79">
        <f t="shared" si="8"/>
        <v>25000</v>
      </c>
    </row>
    <row r="15" spans="2:18" ht="90">
      <c r="B15" s="48"/>
      <c r="C15" s="49"/>
      <c r="D15" s="49"/>
      <c r="E15" s="50"/>
      <c r="F15" s="126">
        <v>4</v>
      </c>
      <c r="G15" s="19" t="s">
        <v>1204</v>
      </c>
      <c r="H15" s="80" t="s">
        <v>1203</v>
      </c>
      <c r="I15" s="16" t="s">
        <v>109</v>
      </c>
      <c r="J15" s="79"/>
      <c r="K15" s="79"/>
      <c r="L15" s="79"/>
      <c r="M15" s="79">
        <v>10000</v>
      </c>
      <c r="N15" s="79"/>
      <c r="O15" s="79"/>
      <c r="P15" s="79"/>
      <c r="Q15" s="79"/>
      <c r="R15" s="10">
        <f t="shared" si="8"/>
        <v>10000</v>
      </c>
    </row>
    <row r="16" spans="2:18" ht="90">
      <c r="B16" s="48"/>
      <c r="C16" s="49"/>
      <c r="D16" s="49"/>
      <c r="E16" s="50"/>
      <c r="F16" s="25">
        <v>5</v>
      </c>
      <c r="G16" s="14" t="s">
        <v>1205</v>
      </c>
      <c r="H16" s="80" t="s">
        <v>1203</v>
      </c>
      <c r="I16" s="16" t="s">
        <v>109</v>
      </c>
      <c r="J16" s="23"/>
      <c r="K16" s="23"/>
      <c r="L16" s="23"/>
      <c r="M16" s="23">
        <v>20000</v>
      </c>
      <c r="N16" s="79"/>
      <c r="O16" s="79"/>
      <c r="P16" s="79"/>
      <c r="Q16" s="79"/>
      <c r="R16" s="10">
        <f t="shared" si="8"/>
        <v>20000</v>
      </c>
    </row>
    <row r="17" spans="2:18" ht="90">
      <c r="B17" s="48"/>
      <c r="C17" s="49"/>
      <c r="D17" s="49"/>
      <c r="E17" s="50"/>
      <c r="F17" s="25">
        <v>6</v>
      </c>
      <c r="G17" s="78" t="s">
        <v>1206</v>
      </c>
      <c r="H17" s="15" t="s">
        <v>1207</v>
      </c>
      <c r="I17" s="16" t="s">
        <v>109</v>
      </c>
      <c r="J17" s="79"/>
      <c r="K17" s="79"/>
      <c r="L17" s="79"/>
      <c r="M17" s="79">
        <v>12700</v>
      </c>
      <c r="N17" s="79"/>
      <c r="O17" s="79"/>
      <c r="P17" s="79"/>
      <c r="Q17" s="79"/>
      <c r="R17" s="79">
        <f t="shared" si="8"/>
        <v>12700</v>
      </c>
    </row>
    <row r="18" spans="2:18" ht="108">
      <c r="B18" s="48"/>
      <c r="C18" s="49"/>
      <c r="D18" s="49"/>
      <c r="E18" s="50"/>
      <c r="F18" s="25">
        <v>7</v>
      </c>
      <c r="G18" s="14" t="s">
        <v>1210</v>
      </c>
      <c r="H18" s="80" t="s">
        <v>1198</v>
      </c>
      <c r="I18" s="16" t="s">
        <v>109</v>
      </c>
      <c r="J18" s="161"/>
      <c r="K18" s="161"/>
      <c r="L18" s="360">
        <v>5000</v>
      </c>
      <c r="M18" s="360">
        <v>65000</v>
      </c>
      <c r="N18" s="161"/>
      <c r="O18" s="161"/>
      <c r="P18" s="161"/>
      <c r="Q18" s="161"/>
      <c r="R18" s="161">
        <f>SUM(J18:Q18)</f>
        <v>70000</v>
      </c>
    </row>
    <row r="19" spans="2:18" ht="21" hidden="1" customHeight="1">
      <c r="B19" s="63"/>
      <c r="C19" s="64"/>
      <c r="D19" s="64"/>
      <c r="E19" s="65" t="s">
        <v>15</v>
      </c>
      <c r="F19" s="27"/>
      <c r="G19" s="27"/>
      <c r="H19" s="13"/>
      <c r="I19" s="47"/>
      <c r="J19" s="73">
        <f>SUM(J20:J22)</f>
        <v>0</v>
      </c>
      <c r="K19" s="73">
        <f t="shared" ref="K19:R19" si="9">SUM(K20:K22)</f>
        <v>0</v>
      </c>
      <c r="L19" s="73">
        <f t="shared" si="9"/>
        <v>0</v>
      </c>
      <c r="M19" s="73">
        <f t="shared" si="9"/>
        <v>0</v>
      </c>
      <c r="N19" s="73">
        <f t="shared" si="9"/>
        <v>0</v>
      </c>
      <c r="O19" s="73">
        <f t="shared" si="9"/>
        <v>0</v>
      </c>
      <c r="P19" s="73">
        <f t="shared" si="9"/>
        <v>0</v>
      </c>
      <c r="Q19" s="73">
        <f t="shared" si="9"/>
        <v>0</v>
      </c>
      <c r="R19" s="73">
        <f t="shared" si="9"/>
        <v>0</v>
      </c>
    </row>
    <row r="20" spans="2:18" ht="19.5" hidden="1" customHeight="1">
      <c r="B20" s="32"/>
      <c r="C20" s="33"/>
      <c r="D20" s="33"/>
      <c r="E20" s="34"/>
      <c r="F20" s="25">
        <v>7</v>
      </c>
      <c r="G20" s="14"/>
      <c r="H20" s="80"/>
      <c r="I20" s="117"/>
      <c r="J20" s="79"/>
      <c r="K20" s="79"/>
      <c r="L20" s="79"/>
      <c r="M20" s="79"/>
      <c r="N20" s="79"/>
      <c r="O20" s="79"/>
      <c r="P20" s="79"/>
      <c r="Q20" s="79"/>
      <c r="R20" s="79">
        <f>SUM(J20:Q20)</f>
        <v>0</v>
      </c>
    </row>
    <row r="21" spans="2:18" ht="19.5" hidden="1" customHeight="1">
      <c r="B21" s="48"/>
      <c r="C21" s="49"/>
      <c r="D21" s="49"/>
      <c r="E21" s="50"/>
      <c r="F21" s="25">
        <v>8</v>
      </c>
      <c r="G21" s="14"/>
      <c r="H21" s="80"/>
      <c r="I21" s="117"/>
      <c r="J21" s="79"/>
      <c r="K21" s="79"/>
      <c r="L21" s="79"/>
      <c r="M21" s="79"/>
      <c r="N21" s="79"/>
      <c r="O21" s="79"/>
      <c r="P21" s="79"/>
      <c r="Q21" s="79"/>
      <c r="R21" s="79">
        <f t="shared" ref="R21" si="10">SUM(J21:Q21)</f>
        <v>0</v>
      </c>
    </row>
    <row r="22" spans="2:18" ht="19.5" hidden="1" customHeight="1">
      <c r="B22" s="58"/>
      <c r="C22" s="59"/>
      <c r="D22" s="53"/>
      <c r="E22" s="19"/>
      <c r="F22" s="25">
        <v>9</v>
      </c>
      <c r="G22" s="14"/>
      <c r="H22" s="15"/>
      <c r="I22" s="16"/>
      <c r="J22" s="23"/>
      <c r="K22" s="23"/>
      <c r="L22" s="23"/>
      <c r="M22" s="23"/>
      <c r="N22" s="23"/>
      <c r="O22" s="23"/>
      <c r="P22" s="23"/>
      <c r="Q22" s="23"/>
      <c r="R22" s="79">
        <f>SUM(J22:Q22)</f>
        <v>0</v>
      </c>
    </row>
    <row r="23" spans="2:18" ht="21" hidden="1" customHeight="1">
      <c r="B23" s="63"/>
      <c r="C23" s="64"/>
      <c r="D23" s="64"/>
      <c r="E23" s="65" t="s">
        <v>98</v>
      </c>
      <c r="F23" s="67"/>
      <c r="G23" s="27"/>
      <c r="H23" s="13"/>
      <c r="I23" s="47"/>
      <c r="J23" s="73">
        <f>SUM(J24:J26)</f>
        <v>0</v>
      </c>
      <c r="K23" s="73">
        <f t="shared" ref="K23:R23" si="11">SUM(K24:K26)</f>
        <v>0</v>
      </c>
      <c r="L23" s="73">
        <f t="shared" si="11"/>
        <v>0</v>
      </c>
      <c r="M23" s="73">
        <f t="shared" si="11"/>
        <v>0</v>
      </c>
      <c r="N23" s="73">
        <f t="shared" si="11"/>
        <v>0</v>
      </c>
      <c r="O23" s="73">
        <f t="shared" si="11"/>
        <v>0</v>
      </c>
      <c r="P23" s="73">
        <f t="shared" si="11"/>
        <v>0</v>
      </c>
      <c r="Q23" s="73">
        <f t="shared" si="11"/>
        <v>0</v>
      </c>
      <c r="R23" s="73">
        <f t="shared" si="11"/>
        <v>0</v>
      </c>
    </row>
    <row r="24" spans="2:18" ht="19.5" hidden="1" customHeight="1">
      <c r="B24" s="32"/>
      <c r="C24" s="33"/>
      <c r="D24" s="33"/>
      <c r="E24" s="34"/>
      <c r="F24" s="25">
        <v>10</v>
      </c>
      <c r="G24" s="14"/>
      <c r="H24" s="80"/>
      <c r="I24" s="117"/>
      <c r="J24" s="79"/>
      <c r="K24" s="79"/>
      <c r="L24" s="79"/>
      <c r="M24" s="79"/>
      <c r="N24" s="79"/>
      <c r="O24" s="79"/>
      <c r="P24" s="79"/>
      <c r="Q24" s="79"/>
      <c r="R24" s="79">
        <f>SUM(J24:Q24)</f>
        <v>0</v>
      </c>
    </row>
    <row r="25" spans="2:18" ht="19.5" hidden="1" customHeight="1">
      <c r="B25" s="48"/>
      <c r="C25" s="49"/>
      <c r="D25" s="49"/>
      <c r="E25" s="50"/>
      <c r="F25" s="25">
        <v>11</v>
      </c>
      <c r="G25" s="14"/>
      <c r="H25" s="80"/>
      <c r="I25" s="117"/>
      <c r="J25" s="79"/>
      <c r="K25" s="79"/>
      <c r="L25" s="79"/>
      <c r="M25" s="79"/>
      <c r="N25" s="79"/>
      <c r="O25" s="79"/>
      <c r="P25" s="79"/>
      <c r="Q25" s="79"/>
      <c r="R25" s="79">
        <f>SUM(J25:Q25)</f>
        <v>0</v>
      </c>
    </row>
    <row r="26" spans="2:18" ht="19.5" hidden="1" customHeight="1">
      <c r="B26" s="24"/>
      <c r="D26" s="21"/>
      <c r="E26" s="26"/>
      <c r="F26" s="25">
        <v>12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9">
        <f>SUM(J26:Q26)</f>
        <v>0</v>
      </c>
    </row>
    <row r="27" spans="2:18" s="12" customFormat="1" ht="35.25" customHeight="1">
      <c r="B27" s="1402" t="s">
        <v>80</v>
      </c>
      <c r="C27" s="1403"/>
      <c r="D27" s="1403"/>
      <c r="E27" s="1403"/>
      <c r="F27" s="1403"/>
      <c r="G27" s="1403"/>
      <c r="H27" s="1403"/>
      <c r="I27" s="1403"/>
      <c r="J27" s="44">
        <f>SUM(J28)</f>
        <v>0</v>
      </c>
      <c r="K27" s="44">
        <f t="shared" ref="K27:R27" si="12">SUM(K28)</f>
        <v>0</v>
      </c>
      <c r="L27" s="44">
        <f t="shared" si="12"/>
        <v>0</v>
      </c>
      <c r="M27" s="44">
        <f t="shared" si="12"/>
        <v>130000</v>
      </c>
      <c r="N27" s="44">
        <f t="shared" si="12"/>
        <v>0</v>
      </c>
      <c r="O27" s="44">
        <f t="shared" si="12"/>
        <v>0</v>
      </c>
      <c r="P27" s="44">
        <f t="shared" si="12"/>
        <v>0</v>
      </c>
      <c r="Q27" s="44">
        <f t="shared" si="12"/>
        <v>0</v>
      </c>
      <c r="R27" s="44">
        <f t="shared" si="12"/>
        <v>130000</v>
      </c>
    </row>
    <row r="28" spans="2:18" s="12" customFormat="1" ht="48" customHeight="1">
      <c r="B28" s="1404" t="s">
        <v>81</v>
      </c>
      <c r="C28" s="1405"/>
      <c r="D28" s="1405"/>
      <c r="E28" s="1405"/>
      <c r="F28" s="1405"/>
      <c r="G28" s="1405"/>
      <c r="H28" s="1405"/>
      <c r="I28" s="1405"/>
      <c r="J28" s="35">
        <f t="shared" ref="J28:R28" si="13">SUM(J29+J46)</f>
        <v>0</v>
      </c>
      <c r="K28" s="35">
        <f t="shared" si="13"/>
        <v>0</v>
      </c>
      <c r="L28" s="35">
        <f t="shared" si="13"/>
        <v>0</v>
      </c>
      <c r="M28" s="35">
        <f t="shared" si="13"/>
        <v>130000</v>
      </c>
      <c r="N28" s="35">
        <f t="shared" si="13"/>
        <v>0</v>
      </c>
      <c r="O28" s="35">
        <f t="shared" si="13"/>
        <v>0</v>
      </c>
      <c r="P28" s="35">
        <f t="shared" si="13"/>
        <v>0</v>
      </c>
      <c r="Q28" s="35">
        <f t="shared" si="13"/>
        <v>0</v>
      </c>
      <c r="R28" s="35">
        <f t="shared" si="13"/>
        <v>130000</v>
      </c>
    </row>
    <row r="29" spans="2:18" ht="50.25" customHeight="1">
      <c r="B29" s="29"/>
      <c r="C29" s="1401" t="s">
        <v>25</v>
      </c>
      <c r="D29" s="1401"/>
      <c r="E29" s="1401"/>
      <c r="F29" s="1401"/>
      <c r="G29" s="1401"/>
      <c r="H29" s="1401"/>
      <c r="I29" s="1401"/>
      <c r="J29" s="73">
        <f t="shared" ref="J29:R29" si="14">SUM(J30+J41)</f>
        <v>0</v>
      </c>
      <c r="K29" s="73">
        <f t="shared" si="14"/>
        <v>0</v>
      </c>
      <c r="L29" s="73">
        <f t="shared" si="14"/>
        <v>0</v>
      </c>
      <c r="M29" s="73">
        <f t="shared" si="14"/>
        <v>120000</v>
      </c>
      <c r="N29" s="73">
        <f t="shared" si="14"/>
        <v>0</v>
      </c>
      <c r="O29" s="73">
        <f t="shared" si="14"/>
        <v>0</v>
      </c>
      <c r="P29" s="73">
        <f t="shared" si="14"/>
        <v>0</v>
      </c>
      <c r="Q29" s="73">
        <f t="shared" si="14"/>
        <v>0</v>
      </c>
      <c r="R29" s="73">
        <f t="shared" si="14"/>
        <v>120000</v>
      </c>
    </row>
    <row r="30" spans="2:18" ht="35.25" customHeight="1">
      <c r="B30" s="29"/>
      <c r="C30" s="31"/>
      <c r="D30" s="1401" t="s">
        <v>16</v>
      </c>
      <c r="E30" s="1401"/>
      <c r="F30" s="1401"/>
      <c r="G30" s="1401"/>
      <c r="H30" s="1401"/>
      <c r="I30" s="1401"/>
      <c r="J30" s="73">
        <f t="shared" ref="J30:R30" si="15">SUM(J31+J33+J37)</f>
        <v>0</v>
      </c>
      <c r="K30" s="73">
        <f t="shared" si="15"/>
        <v>0</v>
      </c>
      <c r="L30" s="73">
        <f t="shared" si="15"/>
        <v>0</v>
      </c>
      <c r="M30" s="73">
        <f t="shared" si="15"/>
        <v>120000</v>
      </c>
      <c r="N30" s="73">
        <f t="shared" si="15"/>
        <v>0</v>
      </c>
      <c r="O30" s="73">
        <f t="shared" si="15"/>
        <v>0</v>
      </c>
      <c r="P30" s="73">
        <f t="shared" si="15"/>
        <v>0</v>
      </c>
      <c r="Q30" s="73">
        <f t="shared" si="15"/>
        <v>0</v>
      </c>
      <c r="R30" s="73">
        <f t="shared" si="15"/>
        <v>120000</v>
      </c>
    </row>
    <row r="31" spans="2:18" ht="48.75" customHeight="1">
      <c r="B31" s="29"/>
      <c r="C31" s="31"/>
      <c r="D31" s="31"/>
      <c r="E31" s="1401" t="s">
        <v>17</v>
      </c>
      <c r="F31" s="1401"/>
      <c r="G31" s="1401"/>
      <c r="H31" s="1401"/>
      <c r="I31" s="1401"/>
      <c r="J31" s="73">
        <f>SUM(J32:J32)</f>
        <v>0</v>
      </c>
      <c r="K31" s="73">
        <f t="shared" ref="K31:R31" si="16">SUM(K32:K32)</f>
        <v>0</v>
      </c>
      <c r="L31" s="73">
        <f t="shared" si="16"/>
        <v>0</v>
      </c>
      <c r="M31" s="73">
        <f t="shared" si="16"/>
        <v>120000</v>
      </c>
      <c r="N31" s="73">
        <f t="shared" si="16"/>
        <v>0</v>
      </c>
      <c r="O31" s="73">
        <f t="shared" si="16"/>
        <v>0</v>
      </c>
      <c r="P31" s="73">
        <f t="shared" si="16"/>
        <v>0</v>
      </c>
      <c r="Q31" s="73">
        <f t="shared" si="16"/>
        <v>0</v>
      </c>
      <c r="R31" s="73">
        <f t="shared" si="16"/>
        <v>120000</v>
      </c>
    </row>
    <row r="32" spans="2:18" ht="33.75" customHeight="1">
      <c r="B32" s="76"/>
      <c r="C32" s="77"/>
      <c r="D32" s="77"/>
      <c r="E32" s="78"/>
      <c r="F32" s="25">
        <v>8</v>
      </c>
      <c r="G32" s="14" t="s">
        <v>1211</v>
      </c>
      <c r="H32" s="80" t="s">
        <v>696</v>
      </c>
      <c r="I32" s="16" t="s">
        <v>109</v>
      </c>
      <c r="J32" s="79"/>
      <c r="K32" s="79"/>
      <c r="L32" s="79"/>
      <c r="M32" s="79">
        <v>120000</v>
      </c>
      <c r="N32" s="79"/>
      <c r="O32" s="79"/>
      <c r="P32" s="79"/>
      <c r="Q32" s="79"/>
      <c r="R32" s="79">
        <f t="shared" ref="R32" si="17">SUM(J32:Q32)</f>
        <v>120000</v>
      </c>
    </row>
    <row r="33" spans="2:18" ht="23.25" hidden="1" customHeight="1">
      <c r="B33" s="29"/>
      <c r="C33" s="31"/>
      <c r="D33" s="31"/>
      <c r="E33" s="30" t="s">
        <v>18</v>
      </c>
      <c r="F33" s="27"/>
      <c r="G33" s="27"/>
      <c r="H33" s="13"/>
      <c r="I33" s="47"/>
      <c r="J33" s="73">
        <f>SUM(J34:J36)</f>
        <v>0</v>
      </c>
      <c r="K33" s="73">
        <f t="shared" ref="K33:R33" si="18">SUM(K34:K36)</f>
        <v>0</v>
      </c>
      <c r="L33" s="73">
        <f t="shared" si="18"/>
        <v>0</v>
      </c>
      <c r="M33" s="73">
        <f t="shared" si="18"/>
        <v>0</v>
      </c>
      <c r="N33" s="73">
        <f t="shared" si="18"/>
        <v>0</v>
      </c>
      <c r="O33" s="73">
        <f t="shared" si="18"/>
        <v>0</v>
      </c>
      <c r="P33" s="73">
        <f t="shared" si="18"/>
        <v>0</v>
      </c>
      <c r="Q33" s="73">
        <f t="shared" si="18"/>
        <v>0</v>
      </c>
      <c r="R33" s="73">
        <f t="shared" si="18"/>
        <v>0</v>
      </c>
    </row>
    <row r="34" spans="2:18" ht="23.25" hidden="1" customHeight="1">
      <c r="B34" s="32"/>
      <c r="C34" s="33"/>
      <c r="D34" s="33"/>
      <c r="E34" s="34"/>
      <c r="F34" s="25">
        <v>16</v>
      </c>
      <c r="G34" s="14"/>
      <c r="H34" s="80"/>
      <c r="I34" s="117"/>
      <c r="J34" s="79"/>
      <c r="K34" s="79"/>
      <c r="L34" s="79"/>
      <c r="M34" s="79"/>
      <c r="N34" s="79"/>
      <c r="O34" s="79"/>
      <c r="P34" s="79"/>
      <c r="Q34" s="79"/>
      <c r="R34" s="79">
        <f t="shared" ref="R34:R35" si="19">SUM(J34:Q34)</f>
        <v>0</v>
      </c>
    </row>
    <row r="35" spans="2:18" ht="23.25" hidden="1" customHeight="1">
      <c r="B35" s="24"/>
      <c r="D35" s="21"/>
      <c r="E35" s="26"/>
      <c r="F35" s="25">
        <v>17</v>
      </c>
      <c r="G35" s="14"/>
      <c r="H35" s="15"/>
      <c r="I35" s="16"/>
      <c r="J35" s="23"/>
      <c r="K35" s="23"/>
      <c r="L35" s="23"/>
      <c r="M35" s="23"/>
      <c r="N35" s="23"/>
      <c r="O35" s="23"/>
      <c r="P35" s="23"/>
      <c r="Q35" s="23"/>
      <c r="R35" s="79">
        <f t="shared" si="19"/>
        <v>0</v>
      </c>
    </row>
    <row r="36" spans="2:18" ht="23.25" hidden="1" customHeight="1">
      <c r="B36" s="58"/>
      <c r="C36" s="59"/>
      <c r="D36" s="53"/>
      <c r="E36" s="19"/>
      <c r="F36" s="25">
        <v>18</v>
      </c>
      <c r="G36" s="14"/>
      <c r="H36" s="15"/>
      <c r="I36" s="16"/>
      <c r="J36" s="23"/>
      <c r="K36" s="23"/>
      <c r="L36" s="23"/>
      <c r="M36" s="23"/>
      <c r="N36" s="23"/>
      <c r="O36" s="23"/>
      <c r="P36" s="23"/>
      <c r="Q36" s="23"/>
      <c r="R36" s="79">
        <f>SUM(J36:Q36)</f>
        <v>0</v>
      </c>
    </row>
    <row r="37" spans="2:18" ht="23.25" hidden="1" customHeight="1">
      <c r="B37" s="29"/>
      <c r="C37" s="31"/>
      <c r="D37" s="31"/>
      <c r="E37" s="30" t="s">
        <v>19</v>
      </c>
      <c r="F37" s="27"/>
      <c r="G37" s="27"/>
      <c r="H37" s="13"/>
      <c r="I37" s="47"/>
      <c r="J37" s="73">
        <f>SUM(J38:J40)</f>
        <v>0</v>
      </c>
      <c r="K37" s="73">
        <f t="shared" ref="K37:R37" si="20">SUM(K38:K40)</f>
        <v>0</v>
      </c>
      <c r="L37" s="73">
        <f t="shared" si="20"/>
        <v>0</v>
      </c>
      <c r="M37" s="73">
        <f t="shared" si="20"/>
        <v>0</v>
      </c>
      <c r="N37" s="73">
        <f t="shared" si="20"/>
        <v>0</v>
      </c>
      <c r="O37" s="73">
        <f t="shared" si="20"/>
        <v>0</v>
      </c>
      <c r="P37" s="73">
        <f t="shared" si="20"/>
        <v>0</v>
      </c>
      <c r="Q37" s="73">
        <f t="shared" si="20"/>
        <v>0</v>
      </c>
      <c r="R37" s="73">
        <f t="shared" si="20"/>
        <v>0</v>
      </c>
    </row>
    <row r="38" spans="2:18" ht="23.25" hidden="1" customHeight="1">
      <c r="B38" s="32"/>
      <c r="C38" s="33"/>
      <c r="D38" s="33"/>
      <c r="E38" s="34"/>
      <c r="F38" s="25">
        <v>19</v>
      </c>
      <c r="G38" s="14"/>
      <c r="H38" s="80"/>
      <c r="I38" s="117"/>
      <c r="J38" s="79"/>
      <c r="K38" s="79"/>
      <c r="L38" s="79"/>
      <c r="M38" s="79"/>
      <c r="N38" s="79"/>
      <c r="O38" s="79"/>
      <c r="P38" s="79"/>
      <c r="Q38" s="79"/>
      <c r="R38" s="79">
        <f t="shared" ref="R38:R39" si="21">SUM(J38:Q38)</f>
        <v>0</v>
      </c>
    </row>
    <row r="39" spans="2:18" ht="23.25" hidden="1" customHeight="1">
      <c r="B39" s="24"/>
      <c r="D39" s="21"/>
      <c r="E39" s="26"/>
      <c r="F39" s="25">
        <v>20</v>
      </c>
      <c r="G39" s="14"/>
      <c r="H39" s="15"/>
      <c r="I39" s="16"/>
      <c r="J39" s="23"/>
      <c r="K39" s="23"/>
      <c r="L39" s="23"/>
      <c r="M39" s="23"/>
      <c r="N39" s="23"/>
      <c r="O39" s="23"/>
      <c r="P39" s="23"/>
      <c r="Q39" s="23"/>
      <c r="R39" s="79">
        <f t="shared" si="21"/>
        <v>0</v>
      </c>
    </row>
    <row r="40" spans="2:18" ht="23.25" hidden="1" customHeight="1">
      <c r="B40" s="24"/>
      <c r="D40" s="21"/>
      <c r="E40" s="26"/>
      <c r="F40" s="25">
        <v>21</v>
      </c>
      <c r="G40" s="14"/>
      <c r="H40" s="15"/>
      <c r="I40" s="16"/>
      <c r="J40" s="23"/>
      <c r="K40" s="23"/>
      <c r="L40" s="23"/>
      <c r="M40" s="23"/>
      <c r="N40" s="23"/>
      <c r="O40" s="23"/>
      <c r="P40" s="23"/>
      <c r="Q40" s="23"/>
      <c r="R40" s="79">
        <f>SUM(J40:Q40)</f>
        <v>0</v>
      </c>
    </row>
    <row r="41" spans="2:18" s="37" customFormat="1" ht="49.5" hidden="1" customHeight="1">
      <c r="B41" s="36"/>
      <c r="C41" s="39"/>
      <c r="D41" s="1401" t="s">
        <v>20</v>
      </c>
      <c r="E41" s="1401"/>
      <c r="F41" s="1401"/>
      <c r="G41" s="1401"/>
      <c r="H41" s="1401"/>
      <c r="I41" s="1401"/>
      <c r="J41" s="101">
        <f>SUM(J42)</f>
        <v>0</v>
      </c>
      <c r="K41" s="101">
        <f t="shared" ref="K41:R41" si="22">SUM(K42)</f>
        <v>0</v>
      </c>
      <c r="L41" s="101">
        <f t="shared" si="22"/>
        <v>0</v>
      </c>
      <c r="M41" s="101">
        <f t="shared" si="22"/>
        <v>0</v>
      </c>
      <c r="N41" s="101">
        <f t="shared" si="22"/>
        <v>0</v>
      </c>
      <c r="O41" s="101">
        <f t="shared" si="22"/>
        <v>0</v>
      </c>
      <c r="P41" s="101">
        <f t="shared" si="22"/>
        <v>0</v>
      </c>
      <c r="Q41" s="101">
        <f t="shared" si="22"/>
        <v>0</v>
      </c>
      <c r="R41" s="101">
        <f t="shared" si="22"/>
        <v>0</v>
      </c>
    </row>
    <row r="42" spans="2:18" ht="36" hidden="1" customHeight="1">
      <c r="B42" s="29"/>
      <c r="C42" s="31"/>
      <c r="D42" s="31"/>
      <c r="E42" s="1401" t="s">
        <v>21</v>
      </c>
      <c r="F42" s="1401"/>
      <c r="G42" s="1401"/>
      <c r="H42" s="1401"/>
      <c r="I42" s="1401"/>
      <c r="J42" s="73">
        <f>SUM(J43:J45)</f>
        <v>0</v>
      </c>
      <c r="K42" s="73">
        <f t="shared" ref="K42:R42" si="23">SUM(K43:K45)</f>
        <v>0</v>
      </c>
      <c r="L42" s="73">
        <f t="shared" si="23"/>
        <v>0</v>
      </c>
      <c r="M42" s="73">
        <f t="shared" si="23"/>
        <v>0</v>
      </c>
      <c r="N42" s="73">
        <f t="shared" si="23"/>
        <v>0</v>
      </c>
      <c r="O42" s="73">
        <f t="shared" si="23"/>
        <v>0</v>
      </c>
      <c r="P42" s="73">
        <f t="shared" si="23"/>
        <v>0</v>
      </c>
      <c r="Q42" s="73">
        <f t="shared" si="23"/>
        <v>0</v>
      </c>
      <c r="R42" s="73">
        <f t="shared" si="23"/>
        <v>0</v>
      </c>
    </row>
    <row r="43" spans="2:18" ht="20.25" hidden="1" customHeight="1">
      <c r="B43" s="32"/>
      <c r="C43" s="33"/>
      <c r="D43" s="33"/>
      <c r="E43" s="34"/>
      <c r="F43" s="25">
        <v>22</v>
      </c>
      <c r="G43" s="14"/>
      <c r="H43" s="80"/>
      <c r="I43" s="117"/>
      <c r="J43" s="79"/>
      <c r="K43" s="79"/>
      <c r="L43" s="79"/>
      <c r="M43" s="79"/>
      <c r="N43" s="79"/>
      <c r="O43" s="79"/>
      <c r="P43" s="79"/>
      <c r="Q43" s="79"/>
      <c r="R43" s="79">
        <f t="shared" ref="R43:R44" si="24">SUM(J43:Q43)</f>
        <v>0</v>
      </c>
    </row>
    <row r="44" spans="2:18" ht="20.25" hidden="1" customHeight="1">
      <c r="B44" s="24"/>
      <c r="D44" s="21"/>
      <c r="E44" s="26"/>
      <c r="F44" s="25">
        <v>23</v>
      </c>
      <c r="G44" s="14"/>
      <c r="H44" s="15"/>
      <c r="I44" s="16"/>
      <c r="J44" s="23"/>
      <c r="K44" s="23"/>
      <c r="L44" s="23"/>
      <c r="M44" s="23"/>
      <c r="N44" s="23"/>
      <c r="O44" s="23"/>
      <c r="P44" s="23"/>
      <c r="Q44" s="23"/>
      <c r="R44" s="79">
        <f t="shared" si="24"/>
        <v>0</v>
      </c>
    </row>
    <row r="45" spans="2:18" ht="20.25" hidden="1" customHeight="1">
      <c r="B45" s="24"/>
      <c r="D45" s="21"/>
      <c r="E45" s="26"/>
      <c r="F45" s="25">
        <v>24</v>
      </c>
      <c r="G45" s="14"/>
      <c r="H45" s="15"/>
      <c r="I45" s="16"/>
      <c r="J45" s="23"/>
      <c r="K45" s="23"/>
      <c r="L45" s="23"/>
      <c r="M45" s="23"/>
      <c r="N45" s="23"/>
      <c r="O45" s="23"/>
      <c r="P45" s="23"/>
      <c r="Q45" s="23"/>
      <c r="R45" s="79">
        <f>SUM(J45:Q45)</f>
        <v>0</v>
      </c>
    </row>
    <row r="46" spans="2:18" ht="30.75" customHeight="1">
      <c r="B46" s="29"/>
      <c r="C46" s="1418" t="s">
        <v>24</v>
      </c>
      <c r="D46" s="1418"/>
      <c r="E46" s="1418"/>
      <c r="F46" s="1418"/>
      <c r="G46" s="1418"/>
      <c r="H46" s="1418"/>
      <c r="I46" s="1418"/>
      <c r="J46" s="73">
        <f t="shared" ref="J46:R46" si="25">SUM(J47+J52+J55)</f>
        <v>0</v>
      </c>
      <c r="K46" s="73">
        <f t="shared" si="25"/>
        <v>0</v>
      </c>
      <c r="L46" s="73">
        <f t="shared" si="25"/>
        <v>0</v>
      </c>
      <c r="M46" s="73">
        <f t="shared" si="25"/>
        <v>10000</v>
      </c>
      <c r="N46" s="73">
        <f t="shared" si="25"/>
        <v>0</v>
      </c>
      <c r="O46" s="73">
        <f t="shared" si="25"/>
        <v>0</v>
      </c>
      <c r="P46" s="73">
        <f t="shared" si="25"/>
        <v>0</v>
      </c>
      <c r="Q46" s="73">
        <f t="shared" si="25"/>
        <v>0</v>
      </c>
      <c r="R46" s="73">
        <f t="shared" si="25"/>
        <v>10000</v>
      </c>
    </row>
    <row r="47" spans="2:18" ht="49.5" hidden="1" customHeight="1">
      <c r="B47" s="29"/>
      <c r="C47" s="31"/>
      <c r="D47" s="1418" t="s">
        <v>23</v>
      </c>
      <c r="E47" s="1418"/>
      <c r="F47" s="1418"/>
      <c r="G47" s="1418"/>
      <c r="H47" s="1418"/>
      <c r="I47" s="1418"/>
      <c r="J47" s="73">
        <f>SUM(J48)</f>
        <v>0</v>
      </c>
      <c r="K47" s="73">
        <f t="shared" ref="K47:R47" si="26">SUM(K48)</f>
        <v>0</v>
      </c>
      <c r="L47" s="73">
        <f t="shared" si="26"/>
        <v>0</v>
      </c>
      <c r="M47" s="73">
        <f t="shared" si="26"/>
        <v>0</v>
      </c>
      <c r="N47" s="73">
        <f t="shared" si="26"/>
        <v>0</v>
      </c>
      <c r="O47" s="73">
        <f t="shared" si="26"/>
        <v>0</v>
      </c>
      <c r="P47" s="73">
        <f t="shared" si="26"/>
        <v>0</v>
      </c>
      <c r="Q47" s="73">
        <f t="shared" si="26"/>
        <v>0</v>
      </c>
      <c r="R47" s="73">
        <f t="shared" si="26"/>
        <v>0</v>
      </c>
    </row>
    <row r="48" spans="2:18" ht="33" hidden="1" customHeight="1">
      <c r="B48" s="29"/>
      <c r="C48" s="31"/>
      <c r="D48" s="31"/>
      <c r="E48" s="1401" t="s">
        <v>22</v>
      </c>
      <c r="F48" s="1401"/>
      <c r="G48" s="1401"/>
      <c r="H48" s="1401"/>
      <c r="I48" s="1401"/>
      <c r="J48" s="73">
        <f>SUM(J49:J51)</f>
        <v>0</v>
      </c>
      <c r="K48" s="73">
        <f t="shared" ref="K48:R48" si="27">SUM(K49:K51)</f>
        <v>0</v>
      </c>
      <c r="L48" s="73">
        <f t="shared" si="27"/>
        <v>0</v>
      </c>
      <c r="M48" s="73">
        <f t="shared" si="27"/>
        <v>0</v>
      </c>
      <c r="N48" s="73">
        <f t="shared" si="27"/>
        <v>0</v>
      </c>
      <c r="O48" s="73">
        <f t="shared" si="27"/>
        <v>0</v>
      </c>
      <c r="P48" s="73">
        <f t="shared" si="27"/>
        <v>0</v>
      </c>
      <c r="Q48" s="73">
        <f t="shared" si="27"/>
        <v>0</v>
      </c>
      <c r="R48" s="73">
        <f t="shared" si="27"/>
        <v>0</v>
      </c>
    </row>
    <row r="49" spans="2:18" ht="21.75" hidden="1" customHeight="1">
      <c r="B49" s="32"/>
      <c r="C49" s="33"/>
      <c r="D49" s="33"/>
      <c r="E49" s="34"/>
      <c r="F49" s="25">
        <v>25</v>
      </c>
      <c r="G49" s="14"/>
      <c r="H49" s="80"/>
      <c r="I49" s="117"/>
      <c r="J49" s="79"/>
      <c r="K49" s="79"/>
      <c r="L49" s="79"/>
      <c r="M49" s="79"/>
      <c r="N49" s="79"/>
      <c r="O49" s="79"/>
      <c r="P49" s="79"/>
      <c r="Q49" s="79"/>
      <c r="R49" s="79">
        <f t="shared" ref="R49:R50" si="28">SUM(J49:Q49)</f>
        <v>0</v>
      </c>
    </row>
    <row r="50" spans="2:18" ht="21.75" hidden="1" customHeight="1">
      <c r="B50" s="24"/>
      <c r="D50" s="21"/>
      <c r="E50" s="26"/>
      <c r="F50" s="25">
        <v>26</v>
      </c>
      <c r="G50" s="14"/>
      <c r="H50" s="15"/>
      <c r="I50" s="16"/>
      <c r="J50" s="23"/>
      <c r="K50" s="23"/>
      <c r="L50" s="23"/>
      <c r="M50" s="23"/>
      <c r="N50" s="23"/>
      <c r="O50" s="23"/>
      <c r="P50" s="23"/>
      <c r="Q50" s="23"/>
      <c r="R50" s="79">
        <f t="shared" si="28"/>
        <v>0</v>
      </c>
    </row>
    <row r="51" spans="2:18" ht="39" hidden="1" customHeight="1">
      <c r="B51" s="58"/>
      <c r="C51" s="59"/>
      <c r="D51" s="53"/>
      <c r="E51" s="19"/>
      <c r="F51" s="25">
        <v>27</v>
      </c>
      <c r="G51" s="14"/>
      <c r="H51" s="15"/>
      <c r="I51" s="16"/>
      <c r="J51" s="23"/>
      <c r="K51" s="23"/>
      <c r="L51" s="23"/>
      <c r="M51" s="23"/>
      <c r="N51" s="23"/>
      <c r="O51" s="23"/>
      <c r="P51" s="23"/>
      <c r="Q51" s="23"/>
      <c r="R51" s="79">
        <f>SUM(J51:Q51)</f>
        <v>0</v>
      </c>
    </row>
    <row r="52" spans="2:18" ht="48.75" customHeight="1">
      <c r="B52" s="29"/>
      <c r="C52" s="31"/>
      <c r="D52" s="1401" t="s">
        <v>26</v>
      </c>
      <c r="E52" s="1401"/>
      <c r="F52" s="1401"/>
      <c r="G52" s="1401"/>
      <c r="H52" s="1401"/>
      <c r="I52" s="1401"/>
      <c r="J52" s="73">
        <f>SUM(J53)</f>
        <v>0</v>
      </c>
      <c r="K52" s="73">
        <f t="shared" ref="K52:R52" si="29">SUM(K53)</f>
        <v>0</v>
      </c>
      <c r="L52" s="73">
        <f t="shared" si="29"/>
        <v>0</v>
      </c>
      <c r="M52" s="73">
        <f t="shared" si="29"/>
        <v>10000</v>
      </c>
      <c r="N52" s="73">
        <f t="shared" si="29"/>
        <v>0</v>
      </c>
      <c r="O52" s="73">
        <f t="shared" si="29"/>
        <v>0</v>
      </c>
      <c r="P52" s="73">
        <f t="shared" si="29"/>
        <v>0</v>
      </c>
      <c r="Q52" s="73">
        <f t="shared" si="29"/>
        <v>0</v>
      </c>
      <c r="R52" s="73">
        <f t="shared" si="29"/>
        <v>10000</v>
      </c>
    </row>
    <row r="53" spans="2:18" ht="32.25" customHeight="1">
      <c r="B53" s="29"/>
      <c r="C53" s="31"/>
      <c r="D53" s="31"/>
      <c r="E53" s="1401" t="s">
        <v>27</v>
      </c>
      <c r="F53" s="1401"/>
      <c r="G53" s="1401"/>
      <c r="H53" s="1401"/>
      <c r="I53" s="1401"/>
      <c r="J53" s="73">
        <f t="shared" ref="J53:R53" si="30">SUM(J54:J54)</f>
        <v>0</v>
      </c>
      <c r="K53" s="73">
        <f t="shared" si="30"/>
        <v>0</v>
      </c>
      <c r="L53" s="73">
        <f t="shared" si="30"/>
        <v>0</v>
      </c>
      <c r="M53" s="73">
        <f t="shared" si="30"/>
        <v>10000</v>
      </c>
      <c r="N53" s="73">
        <f t="shared" si="30"/>
        <v>0</v>
      </c>
      <c r="O53" s="73">
        <f t="shared" si="30"/>
        <v>0</v>
      </c>
      <c r="P53" s="73">
        <f t="shared" si="30"/>
        <v>0</v>
      </c>
      <c r="Q53" s="73">
        <f t="shared" si="30"/>
        <v>0</v>
      </c>
      <c r="R53" s="73">
        <f t="shared" si="30"/>
        <v>10000</v>
      </c>
    </row>
    <row r="54" spans="2:18" ht="47.25" customHeight="1">
      <c r="B54" s="32"/>
      <c r="C54" s="33"/>
      <c r="D54" s="33"/>
      <c r="E54" s="34"/>
      <c r="F54" s="25">
        <v>9</v>
      </c>
      <c r="G54" s="14" t="s">
        <v>1212</v>
      </c>
      <c r="H54" s="80" t="s">
        <v>696</v>
      </c>
      <c r="I54" s="16" t="s">
        <v>109</v>
      </c>
      <c r="J54" s="79"/>
      <c r="K54" s="79"/>
      <c r="L54" s="79"/>
      <c r="M54" s="79">
        <v>10000</v>
      </c>
      <c r="N54" s="79"/>
      <c r="O54" s="79"/>
      <c r="P54" s="79"/>
      <c r="Q54" s="79"/>
      <c r="R54" s="79">
        <f t="shared" ref="R54" si="31">SUM(J54:Q54)</f>
        <v>10000</v>
      </c>
    </row>
    <row r="55" spans="2:18" ht="33.75" hidden="1" customHeight="1">
      <c r="B55" s="29"/>
      <c r="C55" s="31"/>
      <c r="D55" s="1401" t="s">
        <v>28</v>
      </c>
      <c r="E55" s="1401"/>
      <c r="F55" s="1401"/>
      <c r="G55" s="1401"/>
      <c r="H55" s="1401"/>
      <c r="I55" s="1401"/>
      <c r="J55" s="73">
        <f>SUM(J56+J60)</f>
        <v>0</v>
      </c>
      <c r="K55" s="73">
        <f t="shared" ref="K55:R55" si="32">SUM(K56+K60)</f>
        <v>0</v>
      </c>
      <c r="L55" s="73">
        <f t="shared" si="32"/>
        <v>0</v>
      </c>
      <c r="M55" s="73">
        <f t="shared" si="32"/>
        <v>0</v>
      </c>
      <c r="N55" s="73">
        <f t="shared" si="32"/>
        <v>0</v>
      </c>
      <c r="O55" s="73">
        <f t="shared" si="32"/>
        <v>0</v>
      </c>
      <c r="P55" s="73">
        <f t="shared" si="32"/>
        <v>0</v>
      </c>
      <c r="Q55" s="73">
        <f t="shared" si="32"/>
        <v>0</v>
      </c>
      <c r="R55" s="73">
        <f t="shared" si="32"/>
        <v>0</v>
      </c>
    </row>
    <row r="56" spans="2:18" ht="33.75" hidden="1" customHeight="1">
      <c r="B56" s="29"/>
      <c r="C56" s="31"/>
      <c r="D56" s="31"/>
      <c r="E56" s="1401" t="s">
        <v>29</v>
      </c>
      <c r="F56" s="1401"/>
      <c r="G56" s="1401"/>
      <c r="H56" s="1401"/>
      <c r="I56" s="1401"/>
      <c r="J56" s="73">
        <f>SUM(J57:J59)</f>
        <v>0</v>
      </c>
      <c r="K56" s="73">
        <f t="shared" ref="K56:R56" si="33">SUM(K57:K59)</f>
        <v>0</v>
      </c>
      <c r="L56" s="73">
        <f t="shared" si="33"/>
        <v>0</v>
      </c>
      <c r="M56" s="73">
        <f t="shared" si="33"/>
        <v>0</v>
      </c>
      <c r="N56" s="73">
        <f t="shared" si="33"/>
        <v>0</v>
      </c>
      <c r="O56" s="73">
        <f t="shared" si="33"/>
        <v>0</v>
      </c>
      <c r="P56" s="73">
        <f t="shared" si="33"/>
        <v>0</v>
      </c>
      <c r="Q56" s="73">
        <f t="shared" si="33"/>
        <v>0</v>
      </c>
      <c r="R56" s="73">
        <f t="shared" si="33"/>
        <v>0</v>
      </c>
    </row>
    <row r="57" spans="2:18" ht="21" hidden="1" customHeight="1">
      <c r="B57" s="32"/>
      <c r="C57" s="33"/>
      <c r="D57" s="33"/>
      <c r="E57" s="34"/>
      <c r="F57" s="25">
        <v>31</v>
      </c>
      <c r="G57" s="14"/>
      <c r="H57" s="80"/>
      <c r="I57" s="117"/>
      <c r="J57" s="79"/>
      <c r="K57" s="79"/>
      <c r="L57" s="79"/>
      <c r="M57" s="79"/>
      <c r="N57" s="79"/>
      <c r="O57" s="79"/>
      <c r="P57" s="79"/>
      <c r="Q57" s="79"/>
      <c r="R57" s="79">
        <f t="shared" ref="R57:R58" si="34">SUM(J57:Q57)</f>
        <v>0</v>
      </c>
    </row>
    <row r="58" spans="2:18" ht="21" hidden="1" customHeight="1">
      <c r="B58" s="24"/>
      <c r="D58" s="21"/>
      <c r="E58" s="26"/>
      <c r="F58" s="25">
        <v>32</v>
      </c>
      <c r="G58" s="14"/>
      <c r="H58" s="15"/>
      <c r="I58" s="16"/>
      <c r="J58" s="23"/>
      <c r="K58" s="23"/>
      <c r="L58" s="23"/>
      <c r="M58" s="23"/>
      <c r="N58" s="23"/>
      <c r="O58" s="23"/>
      <c r="P58" s="23"/>
      <c r="Q58" s="23"/>
      <c r="R58" s="79">
        <f t="shared" si="34"/>
        <v>0</v>
      </c>
    </row>
    <row r="59" spans="2:18" ht="21" hidden="1" customHeight="1">
      <c r="B59" s="24"/>
      <c r="D59" s="21"/>
      <c r="E59" s="26"/>
      <c r="F59" s="25">
        <v>33</v>
      </c>
      <c r="G59" s="14"/>
      <c r="H59" s="15"/>
      <c r="I59" s="16"/>
      <c r="J59" s="23"/>
      <c r="K59" s="23"/>
      <c r="L59" s="23"/>
      <c r="M59" s="23"/>
      <c r="N59" s="23"/>
      <c r="O59" s="23"/>
      <c r="P59" s="23"/>
      <c r="Q59" s="23"/>
      <c r="R59" s="79">
        <f>SUM(J59:Q59)</f>
        <v>0</v>
      </c>
    </row>
    <row r="60" spans="2:18" ht="33" hidden="1" customHeight="1">
      <c r="B60" s="29"/>
      <c r="C60" s="31"/>
      <c r="D60" s="31"/>
      <c r="E60" s="1418" t="s">
        <v>30</v>
      </c>
      <c r="F60" s="1418"/>
      <c r="G60" s="1418"/>
      <c r="H60" s="1418"/>
      <c r="I60" s="1418"/>
      <c r="J60" s="73">
        <f t="shared" ref="J60:R60" si="35">SUM(J61:J63)</f>
        <v>0</v>
      </c>
      <c r="K60" s="73">
        <f t="shared" si="35"/>
        <v>0</v>
      </c>
      <c r="L60" s="73">
        <f t="shared" si="35"/>
        <v>0</v>
      </c>
      <c r="M60" s="73">
        <f t="shared" si="35"/>
        <v>0</v>
      </c>
      <c r="N60" s="73">
        <f t="shared" si="35"/>
        <v>0</v>
      </c>
      <c r="O60" s="73">
        <f t="shared" si="35"/>
        <v>0</v>
      </c>
      <c r="P60" s="73">
        <f t="shared" si="35"/>
        <v>0</v>
      </c>
      <c r="Q60" s="73">
        <f t="shared" si="35"/>
        <v>0</v>
      </c>
      <c r="R60" s="73">
        <f t="shared" si="35"/>
        <v>0</v>
      </c>
    </row>
    <row r="61" spans="2:18" ht="23.25" hidden="1" customHeight="1">
      <c r="B61" s="32"/>
      <c r="C61" s="33"/>
      <c r="D61" s="33"/>
      <c r="E61" s="34"/>
      <c r="F61" s="25">
        <v>34</v>
      </c>
      <c r="G61" s="14"/>
      <c r="H61" s="80"/>
      <c r="I61" s="117"/>
      <c r="J61" s="23"/>
      <c r="K61" s="23"/>
      <c r="L61" s="23"/>
      <c r="M61" s="23"/>
      <c r="N61" s="23"/>
      <c r="O61" s="23"/>
      <c r="P61" s="23"/>
      <c r="Q61" s="23"/>
      <c r="R61" s="79">
        <f>SUM(J61:Q61)</f>
        <v>0</v>
      </c>
    </row>
    <row r="62" spans="2:18" ht="23.25" hidden="1" customHeight="1">
      <c r="B62" s="48"/>
      <c r="C62" s="49"/>
      <c r="D62" s="49"/>
      <c r="E62" s="50"/>
      <c r="F62" s="25">
        <v>35</v>
      </c>
      <c r="G62" s="14"/>
      <c r="H62" s="80"/>
      <c r="I62" s="117"/>
      <c r="J62" s="79"/>
      <c r="K62" s="79"/>
      <c r="L62" s="79"/>
      <c r="M62" s="79"/>
      <c r="N62" s="79"/>
      <c r="O62" s="79"/>
      <c r="P62" s="79"/>
      <c r="Q62" s="79"/>
      <c r="R62" s="79">
        <f t="shared" ref="R62:R63" si="36">SUM(J62:Q62)</f>
        <v>0</v>
      </c>
    </row>
    <row r="63" spans="2:18" ht="23.25" hidden="1" customHeight="1">
      <c r="B63" s="17"/>
      <c r="C63" s="18"/>
      <c r="D63" s="18"/>
      <c r="E63" s="66"/>
      <c r="F63" s="25">
        <v>36</v>
      </c>
      <c r="G63" s="14"/>
      <c r="H63" s="80"/>
      <c r="I63" s="117"/>
      <c r="J63" s="79"/>
      <c r="K63" s="79"/>
      <c r="L63" s="79"/>
      <c r="M63" s="79"/>
      <c r="N63" s="79"/>
      <c r="O63" s="79"/>
      <c r="P63" s="79"/>
      <c r="Q63" s="79"/>
      <c r="R63" s="79">
        <f t="shared" si="36"/>
        <v>0</v>
      </c>
    </row>
    <row r="64" spans="2:18" s="12" customFormat="1" ht="18.75" customHeight="1">
      <c r="B64" s="41" t="s">
        <v>82</v>
      </c>
      <c r="C64" s="42"/>
      <c r="D64" s="43"/>
      <c r="E64" s="43"/>
      <c r="F64" s="43"/>
      <c r="G64" s="43"/>
      <c r="H64" s="181"/>
      <c r="I64" s="181"/>
      <c r="J64" s="44">
        <f>SUM(J65)</f>
        <v>0</v>
      </c>
      <c r="K64" s="44">
        <f t="shared" ref="K64:R65" si="37">SUM(K65)</f>
        <v>0</v>
      </c>
      <c r="L64" s="44">
        <f t="shared" si="37"/>
        <v>0</v>
      </c>
      <c r="M64" s="44">
        <f t="shared" si="37"/>
        <v>0</v>
      </c>
      <c r="N64" s="44">
        <f t="shared" si="37"/>
        <v>0</v>
      </c>
      <c r="O64" s="44">
        <f t="shared" si="37"/>
        <v>0</v>
      </c>
      <c r="P64" s="44">
        <f t="shared" si="37"/>
        <v>0</v>
      </c>
      <c r="Q64" s="44">
        <f t="shared" si="37"/>
        <v>0</v>
      </c>
      <c r="R64" s="44">
        <f t="shared" si="37"/>
        <v>0</v>
      </c>
    </row>
    <row r="65" spans="2:18" s="12" customFormat="1" ht="33" customHeight="1">
      <c r="B65" s="1404" t="s">
        <v>83</v>
      </c>
      <c r="C65" s="1405"/>
      <c r="D65" s="1405"/>
      <c r="E65" s="1405"/>
      <c r="F65" s="1405"/>
      <c r="G65" s="1405"/>
      <c r="H65" s="1405"/>
      <c r="I65" s="1405"/>
      <c r="J65" s="35">
        <f>SUM(J66)</f>
        <v>0</v>
      </c>
      <c r="K65" s="35">
        <f t="shared" si="37"/>
        <v>0</v>
      </c>
      <c r="L65" s="35">
        <f t="shared" si="37"/>
        <v>0</v>
      </c>
      <c r="M65" s="35">
        <f t="shared" si="37"/>
        <v>0</v>
      </c>
      <c r="N65" s="35">
        <f t="shared" si="37"/>
        <v>0</v>
      </c>
      <c r="O65" s="35">
        <f t="shared" si="37"/>
        <v>0</v>
      </c>
      <c r="P65" s="35">
        <f t="shared" si="37"/>
        <v>0</v>
      </c>
      <c r="Q65" s="35">
        <f t="shared" si="37"/>
        <v>0</v>
      </c>
      <c r="R65" s="35">
        <f t="shared" si="37"/>
        <v>0</v>
      </c>
    </row>
    <row r="66" spans="2:18" ht="32.25" hidden="1" customHeight="1">
      <c r="B66" s="29"/>
      <c r="C66" s="1401" t="s">
        <v>31</v>
      </c>
      <c r="D66" s="1401"/>
      <c r="E66" s="1401"/>
      <c r="F66" s="1401"/>
      <c r="G66" s="1401"/>
      <c r="H66" s="1401"/>
      <c r="I66" s="1401"/>
      <c r="J66" s="73">
        <f t="shared" ref="J66:R66" si="38">SUM(J67+J74)</f>
        <v>0</v>
      </c>
      <c r="K66" s="73">
        <f t="shared" si="38"/>
        <v>0</v>
      </c>
      <c r="L66" s="73">
        <f t="shared" si="38"/>
        <v>0</v>
      </c>
      <c r="M66" s="73">
        <f t="shared" si="38"/>
        <v>0</v>
      </c>
      <c r="N66" s="73">
        <f t="shared" si="38"/>
        <v>0</v>
      </c>
      <c r="O66" s="73">
        <f t="shared" si="38"/>
        <v>0</v>
      </c>
      <c r="P66" s="73">
        <f t="shared" si="38"/>
        <v>0</v>
      </c>
      <c r="Q66" s="73">
        <f t="shared" si="38"/>
        <v>0</v>
      </c>
      <c r="R66" s="73">
        <f t="shared" si="38"/>
        <v>0</v>
      </c>
    </row>
    <row r="67" spans="2:18" ht="34.5" hidden="1" customHeight="1">
      <c r="B67" s="29"/>
      <c r="C67" s="31"/>
      <c r="D67" s="1401" t="s">
        <v>32</v>
      </c>
      <c r="E67" s="1401"/>
      <c r="F67" s="1401"/>
      <c r="G67" s="1401"/>
      <c r="H67" s="1401"/>
      <c r="I67" s="1401"/>
      <c r="J67" s="73">
        <f>SUM(J68)</f>
        <v>0</v>
      </c>
      <c r="K67" s="73">
        <f t="shared" ref="K67:R67" si="39">SUM(K68)</f>
        <v>0</v>
      </c>
      <c r="L67" s="73">
        <f t="shared" si="39"/>
        <v>0</v>
      </c>
      <c r="M67" s="73">
        <f t="shared" si="39"/>
        <v>0</v>
      </c>
      <c r="N67" s="73">
        <f t="shared" si="39"/>
        <v>0</v>
      </c>
      <c r="O67" s="73">
        <f t="shared" si="39"/>
        <v>0</v>
      </c>
      <c r="P67" s="73">
        <f t="shared" si="39"/>
        <v>0</v>
      </c>
      <c r="Q67" s="73">
        <f t="shared" si="39"/>
        <v>0</v>
      </c>
      <c r="R67" s="73">
        <f t="shared" si="39"/>
        <v>0</v>
      </c>
    </row>
    <row r="68" spans="2:18" hidden="1">
      <c r="B68" s="29"/>
      <c r="C68" s="31"/>
      <c r="D68" s="31"/>
      <c r="E68" s="30" t="s">
        <v>33</v>
      </c>
      <c r="F68" s="27"/>
      <c r="G68" s="27"/>
      <c r="H68" s="13"/>
      <c r="I68" s="47"/>
      <c r="J68" s="73">
        <f>SUM(J69:J73)</f>
        <v>0</v>
      </c>
      <c r="K68" s="73">
        <f t="shared" ref="K68:R68" si="40">SUM(K69:K73)</f>
        <v>0</v>
      </c>
      <c r="L68" s="73">
        <f t="shared" si="40"/>
        <v>0</v>
      </c>
      <c r="M68" s="73">
        <f t="shared" si="40"/>
        <v>0</v>
      </c>
      <c r="N68" s="73">
        <f t="shared" si="40"/>
        <v>0</v>
      </c>
      <c r="O68" s="73">
        <f t="shared" si="40"/>
        <v>0</v>
      </c>
      <c r="P68" s="73">
        <f t="shared" si="40"/>
        <v>0</v>
      </c>
      <c r="Q68" s="73">
        <f t="shared" si="40"/>
        <v>0</v>
      </c>
      <c r="R68" s="73">
        <f t="shared" si="40"/>
        <v>0</v>
      </c>
    </row>
    <row r="69" spans="2:18" ht="25.5" hidden="1" customHeight="1">
      <c r="B69" s="32"/>
      <c r="C69" s="33"/>
      <c r="D69" s="33"/>
      <c r="E69" s="34"/>
      <c r="F69" s="25">
        <v>37</v>
      </c>
      <c r="G69" s="14"/>
      <c r="H69" s="80"/>
      <c r="I69" s="117"/>
      <c r="J69" s="79"/>
      <c r="K69" s="79"/>
      <c r="L69" s="79"/>
      <c r="M69" s="79"/>
      <c r="N69" s="79"/>
      <c r="O69" s="79"/>
      <c r="P69" s="79"/>
      <c r="Q69" s="79"/>
      <c r="R69" s="79">
        <f>SUM(J69:Q69)</f>
        <v>0</v>
      </c>
    </row>
    <row r="70" spans="2:18" ht="25.5" hidden="1" customHeight="1">
      <c r="B70" s="24"/>
      <c r="D70" s="21"/>
      <c r="E70" s="26"/>
      <c r="F70" s="25">
        <v>38</v>
      </c>
      <c r="G70" s="14"/>
      <c r="H70" s="15"/>
      <c r="I70" s="16"/>
      <c r="J70" s="23"/>
      <c r="K70" s="23"/>
      <c r="L70" s="23"/>
      <c r="M70" s="23"/>
      <c r="N70" s="23"/>
      <c r="O70" s="23"/>
      <c r="P70" s="23"/>
      <c r="Q70" s="23"/>
      <c r="R70" s="79">
        <f>SUM(J70:Q70)</f>
        <v>0</v>
      </c>
    </row>
    <row r="71" spans="2:18" ht="25.5" hidden="1" customHeight="1">
      <c r="B71" s="24"/>
      <c r="D71" s="21"/>
      <c r="E71" s="26"/>
      <c r="F71" s="25">
        <v>39</v>
      </c>
      <c r="G71" s="14"/>
      <c r="H71" s="15"/>
      <c r="I71" s="16"/>
      <c r="J71" s="79"/>
      <c r="K71" s="79"/>
      <c r="L71" s="79"/>
      <c r="M71" s="79"/>
      <c r="N71" s="79"/>
      <c r="O71" s="79"/>
      <c r="P71" s="79"/>
      <c r="Q71" s="79"/>
      <c r="R71" s="79">
        <f>SUM(J71:Q71)</f>
        <v>0</v>
      </c>
    </row>
    <row r="72" spans="2:18" ht="25.5" hidden="1" customHeight="1">
      <c r="B72" s="48"/>
      <c r="C72" s="49"/>
      <c r="D72" s="49"/>
      <c r="E72" s="50"/>
      <c r="F72" s="25">
        <v>40</v>
      </c>
      <c r="G72" s="14"/>
      <c r="H72" s="80"/>
      <c r="I72" s="117"/>
      <c r="J72" s="79"/>
      <c r="K72" s="79"/>
      <c r="L72" s="79"/>
      <c r="M72" s="79"/>
      <c r="N72" s="79"/>
      <c r="O72" s="79"/>
      <c r="P72" s="79"/>
      <c r="Q72" s="79"/>
      <c r="R72" s="79">
        <f t="shared" ref="R72" si="41">SUM(J72:Q72)</f>
        <v>0</v>
      </c>
    </row>
    <row r="73" spans="2:18" ht="25.5" hidden="1" customHeight="1">
      <c r="B73" s="48"/>
      <c r="C73" s="49"/>
      <c r="D73" s="49"/>
      <c r="E73" s="50"/>
      <c r="F73" s="25">
        <v>41</v>
      </c>
      <c r="G73" s="14"/>
      <c r="H73" s="80"/>
      <c r="I73" s="117"/>
      <c r="J73" s="79"/>
      <c r="K73" s="79"/>
      <c r="L73" s="79"/>
      <c r="M73" s="79"/>
      <c r="N73" s="79"/>
      <c r="O73" s="79"/>
      <c r="P73" s="79"/>
      <c r="Q73" s="79"/>
      <c r="R73" s="79">
        <f>SUM(J73:Q73)</f>
        <v>0</v>
      </c>
    </row>
    <row r="74" spans="2:18" ht="21" hidden="1" customHeight="1">
      <c r="B74" s="29"/>
      <c r="C74" s="31"/>
      <c r="D74" s="1419" t="s">
        <v>34</v>
      </c>
      <c r="E74" s="1419"/>
      <c r="F74" s="1419"/>
      <c r="G74" s="1419"/>
      <c r="H74" s="1419"/>
      <c r="I74" s="1419"/>
      <c r="J74" s="73">
        <f>SUM(J75)</f>
        <v>0</v>
      </c>
      <c r="K74" s="73">
        <f t="shared" ref="K74:Q74" si="42">SUM(K75)</f>
        <v>0</v>
      </c>
      <c r="L74" s="73">
        <f t="shared" si="42"/>
        <v>0</v>
      </c>
      <c r="M74" s="73">
        <f t="shared" si="42"/>
        <v>0</v>
      </c>
      <c r="N74" s="73">
        <f t="shared" si="42"/>
        <v>0</v>
      </c>
      <c r="O74" s="73">
        <f t="shared" si="42"/>
        <v>0</v>
      </c>
      <c r="P74" s="73">
        <f t="shared" si="42"/>
        <v>0</v>
      </c>
      <c r="Q74" s="73">
        <f t="shared" si="42"/>
        <v>0</v>
      </c>
      <c r="R74" s="73">
        <f>SUM(R75)</f>
        <v>0</v>
      </c>
    </row>
    <row r="75" spans="2:18" ht="21" hidden="1" customHeight="1">
      <c r="B75" s="29"/>
      <c r="C75" s="31"/>
      <c r="D75" s="31"/>
      <c r="E75" s="1418" t="s">
        <v>35</v>
      </c>
      <c r="F75" s="1418"/>
      <c r="G75" s="1418"/>
      <c r="H75" s="1418"/>
      <c r="I75" s="1418"/>
      <c r="J75" s="73">
        <f>SUM(J76:J81)</f>
        <v>0</v>
      </c>
      <c r="K75" s="73">
        <f t="shared" ref="K75:R75" si="43">SUM(K76:K81)</f>
        <v>0</v>
      </c>
      <c r="L75" s="73">
        <f t="shared" si="43"/>
        <v>0</v>
      </c>
      <c r="M75" s="73">
        <f t="shared" si="43"/>
        <v>0</v>
      </c>
      <c r="N75" s="73">
        <f t="shared" si="43"/>
        <v>0</v>
      </c>
      <c r="O75" s="73">
        <f t="shared" si="43"/>
        <v>0</v>
      </c>
      <c r="P75" s="73">
        <f t="shared" si="43"/>
        <v>0</v>
      </c>
      <c r="Q75" s="73">
        <f t="shared" si="43"/>
        <v>0</v>
      </c>
      <c r="R75" s="73">
        <f t="shared" si="43"/>
        <v>0</v>
      </c>
    </row>
    <row r="76" spans="2:18" ht="25.5" hidden="1" customHeight="1">
      <c r="B76" s="32"/>
      <c r="C76" s="33"/>
      <c r="D76" s="33"/>
      <c r="E76" s="34"/>
      <c r="F76" s="25">
        <v>42</v>
      </c>
      <c r="G76" s="14"/>
      <c r="H76" s="80"/>
      <c r="I76" s="117"/>
      <c r="J76" s="79"/>
      <c r="K76" s="79"/>
      <c r="L76" s="79"/>
      <c r="M76" s="79"/>
      <c r="N76" s="79"/>
      <c r="O76" s="79"/>
      <c r="P76" s="79"/>
      <c r="Q76" s="79"/>
      <c r="R76" s="79">
        <f>SUM(J76:Q76)</f>
        <v>0</v>
      </c>
    </row>
    <row r="77" spans="2:18" ht="25.5" hidden="1" customHeight="1">
      <c r="B77" s="48"/>
      <c r="C77" s="49"/>
      <c r="D77" s="49"/>
      <c r="E77" s="50"/>
      <c r="F77" s="25">
        <v>43</v>
      </c>
      <c r="G77" s="14"/>
      <c r="H77" s="80"/>
      <c r="I77" s="117"/>
      <c r="J77" s="79"/>
      <c r="K77" s="79"/>
      <c r="L77" s="79"/>
      <c r="M77" s="79"/>
      <c r="N77" s="79"/>
      <c r="O77" s="79"/>
      <c r="P77" s="79"/>
      <c r="Q77" s="79"/>
      <c r="R77" s="79">
        <f t="shared" ref="R77:R81" si="44">SUM(J77:Q77)</f>
        <v>0</v>
      </c>
    </row>
    <row r="78" spans="2:18" ht="25.5" hidden="1" customHeight="1">
      <c r="B78" s="48"/>
      <c r="C78" s="49"/>
      <c r="D78" s="49"/>
      <c r="E78" s="50"/>
      <c r="F78" s="25">
        <v>44</v>
      </c>
      <c r="G78" s="14"/>
      <c r="H78" s="80"/>
      <c r="I78" s="117"/>
      <c r="J78" s="79"/>
      <c r="K78" s="79"/>
      <c r="L78" s="79"/>
      <c r="M78" s="79"/>
      <c r="N78" s="79"/>
      <c r="O78" s="79"/>
      <c r="P78" s="79"/>
      <c r="Q78" s="79"/>
      <c r="R78" s="79">
        <f t="shared" si="44"/>
        <v>0</v>
      </c>
    </row>
    <row r="79" spans="2:18" ht="25.5" hidden="1" customHeight="1">
      <c r="B79" s="48"/>
      <c r="C79" s="49"/>
      <c r="D79" s="49"/>
      <c r="E79" s="50"/>
      <c r="F79" s="25">
        <v>45</v>
      </c>
      <c r="G79" s="14"/>
      <c r="H79" s="80"/>
      <c r="I79" s="117"/>
      <c r="J79" s="79"/>
      <c r="K79" s="79"/>
      <c r="L79" s="79"/>
      <c r="M79" s="79"/>
      <c r="N79" s="79"/>
      <c r="O79" s="79"/>
      <c r="P79" s="79"/>
      <c r="Q79" s="79"/>
      <c r="R79" s="79">
        <f t="shared" si="44"/>
        <v>0</v>
      </c>
    </row>
    <row r="80" spans="2:18" ht="25.5" hidden="1" customHeight="1">
      <c r="B80" s="48"/>
      <c r="C80" s="49"/>
      <c r="D80" s="49"/>
      <c r="E80" s="50"/>
      <c r="F80" s="25">
        <v>46</v>
      </c>
      <c r="G80" s="14"/>
      <c r="H80" s="80"/>
      <c r="I80" s="117"/>
      <c r="J80" s="79"/>
      <c r="K80" s="79"/>
      <c r="L80" s="79"/>
      <c r="M80" s="79"/>
      <c r="N80" s="79"/>
      <c r="O80" s="79"/>
      <c r="P80" s="79"/>
      <c r="Q80" s="79"/>
      <c r="R80" s="79">
        <f t="shared" si="44"/>
        <v>0</v>
      </c>
    </row>
    <row r="81" spans="2:18" ht="25.5" hidden="1" customHeight="1">
      <c r="B81" s="17"/>
      <c r="C81" s="18"/>
      <c r="D81" s="18"/>
      <c r="E81" s="66"/>
      <c r="F81" s="25">
        <v>47</v>
      </c>
      <c r="G81" s="14"/>
      <c r="H81" s="80"/>
      <c r="I81" s="117"/>
      <c r="J81" s="79"/>
      <c r="K81" s="79"/>
      <c r="L81" s="79"/>
      <c r="M81" s="79"/>
      <c r="N81" s="79"/>
      <c r="O81" s="79"/>
      <c r="P81" s="79"/>
      <c r="Q81" s="79"/>
      <c r="R81" s="79">
        <f t="shared" si="44"/>
        <v>0</v>
      </c>
    </row>
    <row r="82" spans="2:18" s="12" customFormat="1" ht="34.5" customHeight="1">
      <c r="B82" s="1402" t="s">
        <v>85</v>
      </c>
      <c r="C82" s="1403"/>
      <c r="D82" s="1403"/>
      <c r="E82" s="1403"/>
      <c r="F82" s="1403"/>
      <c r="G82" s="1403"/>
      <c r="H82" s="1403"/>
      <c r="I82" s="1403"/>
      <c r="J82" s="44">
        <f>SUM(J83)</f>
        <v>0</v>
      </c>
      <c r="K82" s="44">
        <f t="shared" ref="K82:R83" si="45">SUM(K83)</f>
        <v>0</v>
      </c>
      <c r="L82" s="44">
        <f t="shared" si="45"/>
        <v>0</v>
      </c>
      <c r="M82" s="44">
        <f t="shared" si="45"/>
        <v>25000</v>
      </c>
      <c r="N82" s="44">
        <f t="shared" si="45"/>
        <v>0</v>
      </c>
      <c r="O82" s="44">
        <f t="shared" si="45"/>
        <v>0</v>
      </c>
      <c r="P82" s="44">
        <f t="shared" si="45"/>
        <v>0</v>
      </c>
      <c r="Q82" s="44">
        <f t="shared" si="45"/>
        <v>0</v>
      </c>
      <c r="R82" s="44">
        <f t="shared" si="45"/>
        <v>25000</v>
      </c>
    </row>
    <row r="83" spans="2:18" s="12" customFormat="1" ht="49.5" customHeight="1">
      <c r="B83" s="1420" t="s">
        <v>86</v>
      </c>
      <c r="C83" s="1421"/>
      <c r="D83" s="1421"/>
      <c r="E83" s="1421"/>
      <c r="F83" s="1421"/>
      <c r="G83" s="1421"/>
      <c r="H83" s="1421"/>
      <c r="I83" s="1421"/>
      <c r="J83" s="35">
        <f>SUM(J84)</f>
        <v>0</v>
      </c>
      <c r="K83" s="35">
        <f t="shared" si="45"/>
        <v>0</v>
      </c>
      <c r="L83" s="35">
        <f t="shared" si="45"/>
        <v>0</v>
      </c>
      <c r="M83" s="35">
        <f t="shared" si="45"/>
        <v>25000</v>
      </c>
      <c r="N83" s="35">
        <f t="shared" si="45"/>
        <v>0</v>
      </c>
      <c r="O83" s="35">
        <f t="shared" si="45"/>
        <v>0</v>
      </c>
      <c r="P83" s="35">
        <f t="shared" si="45"/>
        <v>0</v>
      </c>
      <c r="Q83" s="35">
        <f t="shared" si="45"/>
        <v>0</v>
      </c>
      <c r="R83" s="35">
        <f t="shared" si="45"/>
        <v>25000</v>
      </c>
    </row>
    <row r="84" spans="2:18" ht="36.75" customHeight="1">
      <c r="B84" s="29"/>
      <c r="C84" s="1401" t="s">
        <v>36</v>
      </c>
      <c r="D84" s="1401"/>
      <c r="E84" s="1401"/>
      <c r="F84" s="1401"/>
      <c r="G84" s="1401"/>
      <c r="H84" s="1401"/>
      <c r="I84" s="1401"/>
      <c r="J84" s="73">
        <f t="shared" ref="J84:R84" si="46">SUM(J85+J89+J94)</f>
        <v>0</v>
      </c>
      <c r="K84" s="73">
        <f t="shared" si="46"/>
        <v>0</v>
      </c>
      <c r="L84" s="73">
        <f t="shared" si="46"/>
        <v>0</v>
      </c>
      <c r="M84" s="73">
        <f t="shared" si="46"/>
        <v>25000</v>
      </c>
      <c r="N84" s="73">
        <f t="shared" si="46"/>
        <v>0</v>
      </c>
      <c r="O84" s="73">
        <f t="shared" si="46"/>
        <v>0</v>
      </c>
      <c r="P84" s="73">
        <f t="shared" si="46"/>
        <v>0</v>
      </c>
      <c r="Q84" s="73">
        <f t="shared" si="46"/>
        <v>0</v>
      </c>
      <c r="R84" s="73">
        <f t="shared" si="46"/>
        <v>25000</v>
      </c>
    </row>
    <row r="85" spans="2:18" ht="47.25" customHeight="1">
      <c r="B85" s="29"/>
      <c r="C85" s="31"/>
      <c r="D85" s="1401" t="s">
        <v>37</v>
      </c>
      <c r="E85" s="1401"/>
      <c r="F85" s="1401"/>
      <c r="G85" s="1401"/>
      <c r="H85" s="1401"/>
      <c r="I85" s="1401"/>
      <c r="J85" s="73">
        <f>SUM(J86)</f>
        <v>0</v>
      </c>
      <c r="K85" s="73">
        <f t="shared" ref="K85:R85" si="47">SUM(K86)</f>
        <v>0</v>
      </c>
      <c r="L85" s="73">
        <f t="shared" si="47"/>
        <v>0</v>
      </c>
      <c r="M85" s="73">
        <f t="shared" si="47"/>
        <v>25000</v>
      </c>
      <c r="N85" s="73">
        <f t="shared" si="47"/>
        <v>0</v>
      </c>
      <c r="O85" s="73">
        <f t="shared" si="47"/>
        <v>0</v>
      </c>
      <c r="P85" s="73">
        <f t="shared" si="47"/>
        <v>0</v>
      </c>
      <c r="Q85" s="73">
        <f t="shared" si="47"/>
        <v>0</v>
      </c>
      <c r="R85" s="73">
        <f t="shared" si="47"/>
        <v>25000</v>
      </c>
    </row>
    <row r="86" spans="2:18" ht="32.25" customHeight="1">
      <c r="B86" s="29"/>
      <c r="C86" s="31"/>
      <c r="D86" s="31"/>
      <c r="E86" s="1401" t="s">
        <v>38</v>
      </c>
      <c r="F86" s="1401"/>
      <c r="G86" s="1401"/>
      <c r="H86" s="1401"/>
      <c r="I86" s="1401"/>
      <c r="J86" s="73">
        <f>SUM(J87:J88)</f>
        <v>0</v>
      </c>
      <c r="K86" s="73">
        <f t="shared" ref="K86:R86" si="48">SUM(K87:K88)</f>
        <v>0</v>
      </c>
      <c r="L86" s="73">
        <f t="shared" si="48"/>
        <v>0</v>
      </c>
      <c r="M86" s="73">
        <f t="shared" si="48"/>
        <v>25000</v>
      </c>
      <c r="N86" s="73">
        <f t="shared" si="48"/>
        <v>0</v>
      </c>
      <c r="O86" s="73">
        <f t="shared" si="48"/>
        <v>0</v>
      </c>
      <c r="P86" s="73">
        <f t="shared" si="48"/>
        <v>0</v>
      </c>
      <c r="Q86" s="73">
        <f t="shared" si="48"/>
        <v>0</v>
      </c>
      <c r="R86" s="73">
        <f t="shared" si="48"/>
        <v>25000</v>
      </c>
    </row>
    <row r="87" spans="2:18" ht="72">
      <c r="B87" s="32"/>
      <c r="C87" s="33"/>
      <c r="D87" s="33"/>
      <c r="E87" s="34"/>
      <c r="F87" s="25">
        <v>10</v>
      </c>
      <c r="G87" s="14" t="s">
        <v>1213</v>
      </c>
      <c r="H87" s="80" t="s">
        <v>696</v>
      </c>
      <c r="I87" s="16" t="s">
        <v>109</v>
      </c>
      <c r="J87" s="79"/>
      <c r="K87" s="79"/>
      <c r="L87" s="79"/>
      <c r="M87" s="79">
        <v>20000</v>
      </c>
      <c r="N87" s="79"/>
      <c r="O87" s="79"/>
      <c r="P87" s="79"/>
      <c r="Q87" s="79"/>
      <c r="R87" s="79">
        <f t="shared" ref="R87" si="49">SUM(J87:Q87)</f>
        <v>20000</v>
      </c>
    </row>
    <row r="88" spans="2:18" ht="72">
      <c r="B88" s="58"/>
      <c r="C88" s="59"/>
      <c r="D88" s="53"/>
      <c r="E88" s="19"/>
      <c r="F88" s="25">
        <v>11</v>
      </c>
      <c r="G88" s="14" t="s">
        <v>1214</v>
      </c>
      <c r="H88" s="80" t="s">
        <v>1203</v>
      </c>
      <c r="I88" s="16" t="s">
        <v>109</v>
      </c>
      <c r="J88" s="79"/>
      <c r="K88" s="79"/>
      <c r="L88" s="79"/>
      <c r="M88" s="79">
        <v>5000</v>
      </c>
      <c r="N88" s="79"/>
      <c r="O88" s="79"/>
      <c r="P88" s="79"/>
      <c r="Q88" s="79"/>
      <c r="R88" s="79">
        <f>SUM(J88:Q88)</f>
        <v>5000</v>
      </c>
    </row>
    <row r="89" spans="2:18" ht="47.25" hidden="1" customHeight="1">
      <c r="B89" s="29"/>
      <c r="C89" s="31"/>
      <c r="D89" s="1401" t="s">
        <v>39</v>
      </c>
      <c r="E89" s="1401"/>
      <c r="F89" s="1401"/>
      <c r="G89" s="1401"/>
      <c r="H89" s="1401"/>
      <c r="I89" s="1401"/>
      <c r="J89" s="73">
        <f>SUM(J90)</f>
        <v>0</v>
      </c>
      <c r="K89" s="73">
        <f t="shared" ref="K89:R89" si="50">SUM(K90)</f>
        <v>0</v>
      </c>
      <c r="L89" s="73">
        <f t="shared" si="50"/>
        <v>0</v>
      </c>
      <c r="M89" s="73">
        <f t="shared" si="50"/>
        <v>0</v>
      </c>
      <c r="N89" s="73">
        <f t="shared" si="50"/>
        <v>0</v>
      </c>
      <c r="O89" s="73">
        <f t="shared" si="50"/>
        <v>0</v>
      </c>
      <c r="P89" s="73">
        <f t="shared" si="50"/>
        <v>0</v>
      </c>
      <c r="Q89" s="73">
        <f t="shared" si="50"/>
        <v>0</v>
      </c>
      <c r="R89" s="73">
        <f t="shared" si="50"/>
        <v>0</v>
      </c>
    </row>
    <row r="90" spans="2:18" ht="34.5" hidden="1" customHeight="1">
      <c r="B90" s="29"/>
      <c r="C90" s="31"/>
      <c r="D90" s="31"/>
      <c r="E90" s="1401" t="s">
        <v>40</v>
      </c>
      <c r="F90" s="1401"/>
      <c r="G90" s="1401"/>
      <c r="H90" s="1401"/>
      <c r="I90" s="1401"/>
      <c r="J90" s="73">
        <f>SUM(J91:J93)</f>
        <v>0</v>
      </c>
      <c r="K90" s="73">
        <f t="shared" ref="K90:R90" si="51">SUM(K91:K93)</f>
        <v>0</v>
      </c>
      <c r="L90" s="73">
        <f t="shared" si="51"/>
        <v>0</v>
      </c>
      <c r="M90" s="73">
        <f t="shared" si="51"/>
        <v>0</v>
      </c>
      <c r="N90" s="73">
        <f t="shared" si="51"/>
        <v>0</v>
      </c>
      <c r="O90" s="73">
        <f t="shared" si="51"/>
        <v>0</v>
      </c>
      <c r="P90" s="73">
        <f t="shared" si="51"/>
        <v>0</v>
      </c>
      <c r="Q90" s="73">
        <f t="shared" si="51"/>
        <v>0</v>
      </c>
      <c r="R90" s="73">
        <f t="shared" si="51"/>
        <v>0</v>
      </c>
    </row>
    <row r="91" spans="2:18" ht="24.75" hidden="1" customHeight="1">
      <c r="B91" s="32"/>
      <c r="C91" s="33"/>
      <c r="D91" s="33"/>
      <c r="E91" s="34"/>
      <c r="F91" s="25">
        <v>51</v>
      </c>
      <c r="G91" s="14"/>
      <c r="H91" s="80"/>
      <c r="I91" s="117"/>
      <c r="J91" s="79"/>
      <c r="K91" s="79"/>
      <c r="L91" s="79"/>
      <c r="M91" s="79"/>
      <c r="N91" s="79"/>
      <c r="O91" s="79"/>
      <c r="P91" s="79"/>
      <c r="Q91" s="79"/>
      <c r="R91" s="79">
        <f t="shared" ref="R91:R92" si="52">SUM(J91:Q91)</f>
        <v>0</v>
      </c>
    </row>
    <row r="92" spans="2:18" ht="24.75" hidden="1" customHeight="1">
      <c r="B92" s="24"/>
      <c r="D92" s="21"/>
      <c r="E92" s="26"/>
      <c r="F92" s="25">
        <v>52</v>
      </c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9">
        <f t="shared" si="52"/>
        <v>0</v>
      </c>
    </row>
    <row r="93" spans="2:18" ht="34.5" hidden="1" customHeight="1">
      <c r="B93" s="58"/>
      <c r="C93" s="59"/>
      <c r="D93" s="53"/>
      <c r="E93" s="19"/>
      <c r="F93" s="25">
        <v>53</v>
      </c>
      <c r="G93" s="14"/>
      <c r="H93" s="15"/>
      <c r="I93" s="16"/>
      <c r="J93" s="23"/>
      <c r="K93" s="23"/>
      <c r="L93" s="23"/>
      <c r="M93" s="23"/>
      <c r="N93" s="23"/>
      <c r="O93" s="23"/>
      <c r="P93" s="23"/>
      <c r="Q93" s="23"/>
      <c r="R93" s="79">
        <f>SUM(J93:Q93)</f>
        <v>0</v>
      </c>
    </row>
    <row r="94" spans="2:18" ht="31.5" hidden="1" customHeight="1">
      <c r="B94" s="29"/>
      <c r="C94" s="31"/>
      <c r="D94" s="1401" t="s">
        <v>41</v>
      </c>
      <c r="E94" s="1401"/>
      <c r="F94" s="1401"/>
      <c r="G94" s="1401"/>
      <c r="H94" s="1401"/>
      <c r="I94" s="1401"/>
      <c r="J94" s="73">
        <f>SUM(J95)</f>
        <v>0</v>
      </c>
      <c r="K94" s="73">
        <f t="shared" ref="K94:R94" si="53">SUM(K95)</f>
        <v>0</v>
      </c>
      <c r="L94" s="73">
        <f t="shared" si="53"/>
        <v>0</v>
      </c>
      <c r="M94" s="73">
        <f t="shared" si="53"/>
        <v>0</v>
      </c>
      <c r="N94" s="73">
        <f t="shared" si="53"/>
        <v>0</v>
      </c>
      <c r="O94" s="73">
        <f t="shared" si="53"/>
        <v>0</v>
      </c>
      <c r="P94" s="73">
        <f t="shared" si="53"/>
        <v>0</v>
      </c>
      <c r="Q94" s="73">
        <f t="shared" si="53"/>
        <v>0</v>
      </c>
      <c r="R94" s="73">
        <f t="shared" si="53"/>
        <v>0</v>
      </c>
    </row>
    <row r="95" spans="2:18" ht="34.5" hidden="1" customHeight="1">
      <c r="B95" s="29"/>
      <c r="C95" s="31"/>
      <c r="D95" s="31"/>
      <c r="E95" s="1401" t="s">
        <v>42</v>
      </c>
      <c r="F95" s="1401"/>
      <c r="G95" s="1401"/>
      <c r="H95" s="1401"/>
      <c r="I95" s="1401"/>
      <c r="J95" s="73">
        <f>SUM(J96:J98)</f>
        <v>0</v>
      </c>
      <c r="K95" s="73">
        <f t="shared" ref="K95:R95" si="54">SUM(K96:K98)</f>
        <v>0</v>
      </c>
      <c r="L95" s="73">
        <f t="shared" si="54"/>
        <v>0</v>
      </c>
      <c r="M95" s="73">
        <f t="shared" si="54"/>
        <v>0</v>
      </c>
      <c r="N95" s="73">
        <f t="shared" si="54"/>
        <v>0</v>
      </c>
      <c r="O95" s="73">
        <f t="shared" si="54"/>
        <v>0</v>
      </c>
      <c r="P95" s="73">
        <f t="shared" si="54"/>
        <v>0</v>
      </c>
      <c r="Q95" s="73">
        <f t="shared" si="54"/>
        <v>0</v>
      </c>
      <c r="R95" s="73">
        <f t="shared" si="54"/>
        <v>0</v>
      </c>
    </row>
    <row r="96" spans="2:18" ht="20.25" hidden="1" customHeight="1">
      <c r="B96" s="32"/>
      <c r="C96" s="33"/>
      <c r="D96" s="33"/>
      <c r="E96" s="34"/>
      <c r="F96" s="25">
        <v>54</v>
      </c>
      <c r="G96" s="14"/>
      <c r="H96" s="80"/>
      <c r="I96" s="117"/>
      <c r="J96" s="79"/>
      <c r="K96" s="79"/>
      <c r="L96" s="79"/>
      <c r="M96" s="79"/>
      <c r="N96" s="79"/>
      <c r="O96" s="79"/>
      <c r="P96" s="79"/>
      <c r="Q96" s="79"/>
      <c r="R96" s="79">
        <f t="shared" ref="R96:R97" si="55">SUM(J96:Q96)</f>
        <v>0</v>
      </c>
    </row>
    <row r="97" spans="2:18" ht="20.25" hidden="1" customHeight="1">
      <c r="B97" s="24"/>
      <c r="D97" s="21"/>
      <c r="E97" s="26"/>
      <c r="F97" s="25">
        <v>55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9">
        <f t="shared" si="55"/>
        <v>0</v>
      </c>
    </row>
    <row r="98" spans="2:18" ht="20.25" hidden="1" customHeight="1">
      <c r="B98" s="24"/>
      <c r="D98" s="21"/>
      <c r="E98" s="26"/>
      <c r="F98" s="25">
        <v>56</v>
      </c>
      <c r="G98" s="14"/>
      <c r="H98" s="15"/>
      <c r="I98" s="16"/>
      <c r="J98" s="23"/>
      <c r="K98" s="23"/>
      <c r="L98" s="23"/>
      <c r="M98" s="23"/>
      <c r="N98" s="23"/>
      <c r="O98" s="23"/>
      <c r="P98" s="23"/>
      <c r="Q98" s="23"/>
      <c r="R98" s="79">
        <f>SUM(J98:Q98)</f>
        <v>0</v>
      </c>
    </row>
    <row r="99" spans="2:18" s="12" customFormat="1" ht="33" customHeight="1">
      <c r="B99" s="1402" t="s">
        <v>87</v>
      </c>
      <c r="C99" s="1403"/>
      <c r="D99" s="1403"/>
      <c r="E99" s="1403"/>
      <c r="F99" s="1403"/>
      <c r="G99" s="1403"/>
      <c r="H99" s="1403"/>
      <c r="I99" s="1403"/>
      <c r="J99" s="44">
        <f>SUM(J100)</f>
        <v>0</v>
      </c>
      <c r="K99" s="44">
        <f t="shared" ref="K99:Q100" si="56">SUM(K100)</f>
        <v>0</v>
      </c>
      <c r="L99" s="44">
        <f t="shared" si="56"/>
        <v>5000</v>
      </c>
      <c r="M99" s="44">
        <f t="shared" si="56"/>
        <v>0</v>
      </c>
      <c r="N99" s="44">
        <f t="shared" si="56"/>
        <v>0</v>
      </c>
      <c r="O99" s="44">
        <f t="shared" si="56"/>
        <v>0</v>
      </c>
      <c r="P99" s="44">
        <f t="shared" si="56"/>
        <v>0</v>
      </c>
      <c r="Q99" s="44">
        <f t="shared" si="56"/>
        <v>0</v>
      </c>
      <c r="R99" s="44">
        <f>SUM(R100)</f>
        <v>5000</v>
      </c>
    </row>
    <row r="100" spans="2:18" s="12" customFormat="1" ht="32.25" customHeight="1">
      <c r="B100" s="1422" t="s">
        <v>88</v>
      </c>
      <c r="C100" s="1423"/>
      <c r="D100" s="1423"/>
      <c r="E100" s="1423"/>
      <c r="F100" s="1423"/>
      <c r="G100" s="1423"/>
      <c r="H100" s="1423"/>
      <c r="I100" s="1423"/>
      <c r="J100" s="35">
        <f>SUM(J101)</f>
        <v>0</v>
      </c>
      <c r="K100" s="35">
        <f>SUM(K101)</f>
        <v>0</v>
      </c>
      <c r="L100" s="35">
        <f t="shared" si="56"/>
        <v>5000</v>
      </c>
      <c r="M100" s="35">
        <f t="shared" si="56"/>
        <v>0</v>
      </c>
      <c r="N100" s="35">
        <f t="shared" si="56"/>
        <v>0</v>
      </c>
      <c r="O100" s="35">
        <f t="shared" si="56"/>
        <v>0</v>
      </c>
      <c r="P100" s="35">
        <f t="shared" si="56"/>
        <v>0</v>
      </c>
      <c r="Q100" s="35">
        <f t="shared" si="56"/>
        <v>0</v>
      </c>
      <c r="R100" s="35">
        <f>SUM(R101)</f>
        <v>5000</v>
      </c>
    </row>
    <row r="101" spans="2:18" ht="48.75" customHeight="1">
      <c r="B101" s="29"/>
      <c r="C101" s="1401" t="s">
        <v>43</v>
      </c>
      <c r="D101" s="1401"/>
      <c r="E101" s="1401"/>
      <c r="F101" s="1401"/>
      <c r="G101" s="1401"/>
      <c r="H101" s="1401"/>
      <c r="I101" s="1401"/>
      <c r="J101" s="73">
        <f t="shared" ref="J101:R101" si="57">SUM(J102+J109)</f>
        <v>0</v>
      </c>
      <c r="K101" s="73">
        <f t="shared" si="57"/>
        <v>0</v>
      </c>
      <c r="L101" s="73">
        <f t="shared" si="57"/>
        <v>5000</v>
      </c>
      <c r="M101" s="73">
        <f t="shared" si="57"/>
        <v>0</v>
      </c>
      <c r="N101" s="73">
        <f t="shared" si="57"/>
        <v>0</v>
      </c>
      <c r="O101" s="73">
        <f t="shared" si="57"/>
        <v>0</v>
      </c>
      <c r="P101" s="73">
        <f t="shared" si="57"/>
        <v>0</v>
      </c>
      <c r="Q101" s="73">
        <f t="shared" si="57"/>
        <v>0</v>
      </c>
      <c r="R101" s="73">
        <f t="shared" si="57"/>
        <v>5000</v>
      </c>
    </row>
    <row r="102" spans="2:18" ht="32.25" customHeight="1">
      <c r="B102" s="29"/>
      <c r="C102" s="31"/>
      <c r="D102" s="1401" t="s">
        <v>44</v>
      </c>
      <c r="E102" s="1401"/>
      <c r="F102" s="1401"/>
      <c r="G102" s="1401"/>
      <c r="H102" s="1401"/>
      <c r="I102" s="1401"/>
      <c r="J102" s="73">
        <f t="shared" ref="J102:R102" si="58">SUM(J103+J105)</f>
        <v>0</v>
      </c>
      <c r="K102" s="73">
        <f t="shared" si="58"/>
        <v>0</v>
      </c>
      <c r="L102" s="73">
        <f t="shared" si="58"/>
        <v>5000</v>
      </c>
      <c r="M102" s="73">
        <f t="shared" si="58"/>
        <v>0</v>
      </c>
      <c r="N102" s="73">
        <f t="shared" si="58"/>
        <v>0</v>
      </c>
      <c r="O102" s="73">
        <f t="shared" si="58"/>
        <v>0</v>
      </c>
      <c r="P102" s="73">
        <f t="shared" si="58"/>
        <v>0</v>
      </c>
      <c r="Q102" s="73">
        <f t="shared" si="58"/>
        <v>0</v>
      </c>
      <c r="R102" s="73">
        <f t="shared" si="58"/>
        <v>5000</v>
      </c>
    </row>
    <row r="103" spans="2:18" ht="35.25" customHeight="1">
      <c r="B103" s="29"/>
      <c r="C103" s="31"/>
      <c r="D103" s="31"/>
      <c r="E103" s="1401" t="s">
        <v>45</v>
      </c>
      <c r="F103" s="1401"/>
      <c r="G103" s="1401"/>
      <c r="H103" s="1401"/>
      <c r="I103" s="1401"/>
      <c r="J103" s="73">
        <f t="shared" ref="J103:R103" si="59">SUM(J104:J104)</f>
        <v>0</v>
      </c>
      <c r="K103" s="73">
        <f t="shared" si="59"/>
        <v>0</v>
      </c>
      <c r="L103" s="73">
        <f t="shared" si="59"/>
        <v>5000</v>
      </c>
      <c r="M103" s="73">
        <f t="shared" si="59"/>
        <v>0</v>
      </c>
      <c r="N103" s="73">
        <f t="shared" si="59"/>
        <v>0</v>
      </c>
      <c r="O103" s="73">
        <f t="shared" si="59"/>
        <v>0</v>
      </c>
      <c r="P103" s="73">
        <f t="shared" si="59"/>
        <v>0</v>
      </c>
      <c r="Q103" s="73">
        <f t="shared" si="59"/>
        <v>0</v>
      </c>
      <c r="R103" s="73">
        <f t="shared" si="59"/>
        <v>5000</v>
      </c>
    </row>
    <row r="104" spans="2:18" ht="72">
      <c r="B104" s="32"/>
      <c r="C104" s="33"/>
      <c r="D104" s="33"/>
      <c r="E104" s="34"/>
      <c r="F104" s="25">
        <v>12</v>
      </c>
      <c r="G104" s="14" t="s">
        <v>1215</v>
      </c>
      <c r="H104" s="80" t="s">
        <v>696</v>
      </c>
      <c r="I104" s="365" t="s">
        <v>1238</v>
      </c>
      <c r="J104" s="79"/>
      <c r="K104" s="79"/>
      <c r="L104" s="79">
        <v>5000</v>
      </c>
      <c r="M104" s="79"/>
      <c r="N104" s="79"/>
      <c r="O104" s="79"/>
      <c r="P104" s="79"/>
      <c r="Q104" s="79"/>
      <c r="R104" s="79">
        <f t="shared" ref="R104" si="60">SUM(J104:Q104)</f>
        <v>5000</v>
      </c>
    </row>
    <row r="105" spans="2:18" ht="34.5" hidden="1" customHeight="1">
      <c r="B105" s="29"/>
      <c r="C105" s="31"/>
      <c r="D105" s="31"/>
      <c r="E105" s="1401" t="s">
        <v>46</v>
      </c>
      <c r="F105" s="1401"/>
      <c r="G105" s="1401"/>
      <c r="H105" s="1401"/>
      <c r="I105" s="1401"/>
      <c r="J105" s="73">
        <f>SUM(J106:J108)</f>
        <v>0</v>
      </c>
      <c r="K105" s="73">
        <f t="shared" ref="K105:R105" si="61">SUM(K106:K108)</f>
        <v>0</v>
      </c>
      <c r="L105" s="73">
        <f t="shared" si="61"/>
        <v>0</v>
      </c>
      <c r="M105" s="73">
        <f t="shared" si="61"/>
        <v>0</v>
      </c>
      <c r="N105" s="73">
        <f t="shared" si="61"/>
        <v>0</v>
      </c>
      <c r="O105" s="73">
        <f t="shared" si="61"/>
        <v>0</v>
      </c>
      <c r="P105" s="73">
        <f t="shared" si="61"/>
        <v>0</v>
      </c>
      <c r="Q105" s="73">
        <f t="shared" si="61"/>
        <v>0</v>
      </c>
      <c r="R105" s="73">
        <f t="shared" si="61"/>
        <v>0</v>
      </c>
    </row>
    <row r="106" spans="2:18" ht="19.5" hidden="1" customHeight="1">
      <c r="B106" s="32"/>
      <c r="C106" s="33"/>
      <c r="D106" s="33"/>
      <c r="E106" s="34"/>
      <c r="F106" s="25">
        <v>60</v>
      </c>
      <c r="G106" s="14"/>
      <c r="H106" s="80"/>
      <c r="I106" s="117"/>
      <c r="J106" s="79"/>
      <c r="K106" s="79"/>
      <c r="L106" s="79"/>
      <c r="M106" s="79"/>
      <c r="N106" s="79"/>
      <c r="O106" s="79"/>
      <c r="P106" s="79"/>
      <c r="Q106" s="79"/>
      <c r="R106" s="79">
        <f t="shared" ref="R106:R107" si="62">SUM(J106:Q106)</f>
        <v>0</v>
      </c>
    </row>
    <row r="107" spans="2:18" ht="19.5" hidden="1" customHeight="1">
      <c r="B107" s="24"/>
      <c r="D107" s="21"/>
      <c r="E107" s="26"/>
      <c r="F107" s="25">
        <v>61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9">
        <f t="shared" si="62"/>
        <v>0</v>
      </c>
    </row>
    <row r="108" spans="2:18" ht="19.5" hidden="1" customHeight="1">
      <c r="B108" s="58"/>
      <c r="C108" s="59"/>
      <c r="D108" s="53"/>
      <c r="E108" s="19"/>
      <c r="F108" s="25">
        <v>62</v>
      </c>
      <c r="G108" s="14"/>
      <c r="H108" s="15"/>
      <c r="I108" s="16"/>
      <c r="J108" s="23"/>
      <c r="K108" s="23"/>
      <c r="L108" s="23"/>
      <c r="M108" s="23"/>
      <c r="N108" s="23"/>
      <c r="O108" s="23"/>
      <c r="P108" s="23"/>
      <c r="Q108" s="23"/>
      <c r="R108" s="79">
        <f>SUM(J108:Q108)</f>
        <v>0</v>
      </c>
    </row>
    <row r="109" spans="2:18" ht="34.5" hidden="1" customHeight="1">
      <c r="B109" s="29"/>
      <c r="C109" s="31"/>
      <c r="D109" s="1418" t="s">
        <v>47</v>
      </c>
      <c r="E109" s="1418"/>
      <c r="F109" s="1418"/>
      <c r="G109" s="1418"/>
      <c r="H109" s="1418"/>
      <c r="I109" s="1418"/>
      <c r="J109" s="73">
        <f>SUM(J110)</f>
        <v>0</v>
      </c>
      <c r="K109" s="73">
        <f t="shared" ref="K109:R109" si="63">SUM(K110)</f>
        <v>0</v>
      </c>
      <c r="L109" s="73">
        <f t="shared" si="63"/>
        <v>0</v>
      </c>
      <c r="M109" s="73">
        <f t="shared" si="63"/>
        <v>0</v>
      </c>
      <c r="N109" s="73">
        <f t="shared" si="63"/>
        <v>0</v>
      </c>
      <c r="O109" s="73">
        <f t="shared" si="63"/>
        <v>0</v>
      </c>
      <c r="P109" s="73">
        <f t="shared" si="63"/>
        <v>0</v>
      </c>
      <c r="Q109" s="73">
        <f t="shared" si="63"/>
        <v>0</v>
      </c>
      <c r="R109" s="73">
        <f t="shared" si="63"/>
        <v>0</v>
      </c>
    </row>
    <row r="110" spans="2:18" ht="49.5" hidden="1" customHeight="1">
      <c r="B110" s="29"/>
      <c r="C110" s="31"/>
      <c r="D110" s="31"/>
      <c r="E110" s="1401" t="s">
        <v>48</v>
      </c>
      <c r="F110" s="1401"/>
      <c r="G110" s="1401"/>
      <c r="H110" s="1401"/>
      <c r="I110" s="1401"/>
      <c r="J110" s="73">
        <f>SUM(J111:J113)</f>
        <v>0</v>
      </c>
      <c r="K110" s="73">
        <f t="shared" ref="K110:P110" si="64">SUM(K111:K113)</f>
        <v>0</v>
      </c>
      <c r="L110" s="73">
        <f t="shared" si="64"/>
        <v>0</v>
      </c>
      <c r="M110" s="73">
        <f t="shared" si="64"/>
        <v>0</v>
      </c>
      <c r="N110" s="73">
        <f t="shared" si="64"/>
        <v>0</v>
      </c>
      <c r="O110" s="73">
        <f t="shared" si="64"/>
        <v>0</v>
      </c>
      <c r="P110" s="73">
        <f t="shared" si="64"/>
        <v>0</v>
      </c>
      <c r="Q110" s="73">
        <f>SUM(Q111:Q113)</f>
        <v>0</v>
      </c>
      <c r="R110" s="73">
        <f>SUM(R111:R113)</f>
        <v>0</v>
      </c>
    </row>
    <row r="111" spans="2:18" ht="21.75" hidden="1" customHeight="1">
      <c r="B111" s="32"/>
      <c r="C111" s="33"/>
      <c r="D111" s="33"/>
      <c r="E111" s="34"/>
      <c r="F111" s="25">
        <v>63</v>
      </c>
      <c r="G111" s="14"/>
      <c r="H111" s="80"/>
      <c r="I111" s="117"/>
      <c r="J111" s="79"/>
      <c r="K111" s="79"/>
      <c r="L111" s="79"/>
      <c r="M111" s="79"/>
      <c r="N111" s="79"/>
      <c r="O111" s="79"/>
      <c r="P111" s="79"/>
      <c r="Q111" s="79"/>
      <c r="R111" s="79">
        <f t="shared" ref="R111:R112" si="65">SUM(J111:Q111)</f>
        <v>0</v>
      </c>
    </row>
    <row r="112" spans="2:18" ht="21.75" hidden="1" customHeight="1">
      <c r="B112" s="24"/>
      <c r="D112" s="21"/>
      <c r="E112" s="26"/>
      <c r="F112" s="25">
        <v>64</v>
      </c>
      <c r="G112" s="14"/>
      <c r="H112" s="15"/>
      <c r="I112" s="16"/>
      <c r="J112" s="23"/>
      <c r="K112" s="23"/>
      <c r="L112" s="23"/>
      <c r="M112" s="23"/>
      <c r="N112" s="23"/>
      <c r="O112" s="23"/>
      <c r="P112" s="23"/>
      <c r="Q112" s="23"/>
      <c r="R112" s="79">
        <f t="shared" si="65"/>
        <v>0</v>
      </c>
    </row>
    <row r="113" spans="2:18" ht="21.75" hidden="1" customHeight="1">
      <c r="B113" s="24"/>
      <c r="D113" s="21"/>
      <c r="E113" s="26"/>
      <c r="F113" s="25">
        <v>65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9">
        <f>SUM(J113:Q113)</f>
        <v>0</v>
      </c>
    </row>
    <row r="114" spans="2:18" s="12" customFormat="1" ht="34.5" customHeight="1">
      <c r="B114" s="1402" t="s">
        <v>90</v>
      </c>
      <c r="C114" s="1403"/>
      <c r="D114" s="1403"/>
      <c r="E114" s="1403"/>
      <c r="F114" s="1403"/>
      <c r="G114" s="1403"/>
      <c r="H114" s="1403"/>
      <c r="I114" s="1403"/>
      <c r="J114" s="44">
        <f>SUM(J115)</f>
        <v>0</v>
      </c>
      <c r="K114" s="44">
        <f t="shared" ref="K114:R115" si="66">SUM(K115)</f>
        <v>0</v>
      </c>
      <c r="L114" s="44">
        <f t="shared" si="66"/>
        <v>24300</v>
      </c>
      <c r="M114" s="44">
        <f t="shared" si="66"/>
        <v>172000</v>
      </c>
      <c r="N114" s="44">
        <f t="shared" si="66"/>
        <v>0</v>
      </c>
      <c r="O114" s="44">
        <f t="shared" si="66"/>
        <v>0</v>
      </c>
      <c r="P114" s="44">
        <f t="shared" si="66"/>
        <v>0</v>
      </c>
      <c r="Q114" s="44">
        <f t="shared" si="66"/>
        <v>0</v>
      </c>
      <c r="R114" s="44">
        <f t="shared" si="66"/>
        <v>196300</v>
      </c>
    </row>
    <row r="115" spans="2:18" s="12" customFormat="1" ht="48" customHeight="1">
      <c r="B115" s="1404" t="s">
        <v>91</v>
      </c>
      <c r="C115" s="1405"/>
      <c r="D115" s="1405"/>
      <c r="E115" s="1405"/>
      <c r="F115" s="1405"/>
      <c r="G115" s="1405"/>
      <c r="H115" s="1405"/>
      <c r="I115" s="1405"/>
      <c r="J115" s="35">
        <f>SUM(J116)</f>
        <v>0</v>
      </c>
      <c r="K115" s="35">
        <f t="shared" si="66"/>
        <v>0</v>
      </c>
      <c r="L115" s="35">
        <f t="shared" si="66"/>
        <v>24300</v>
      </c>
      <c r="M115" s="35">
        <f t="shared" si="66"/>
        <v>172000</v>
      </c>
      <c r="N115" s="35">
        <f t="shared" si="66"/>
        <v>0</v>
      </c>
      <c r="O115" s="35">
        <f t="shared" si="66"/>
        <v>0</v>
      </c>
      <c r="P115" s="35">
        <f t="shared" si="66"/>
        <v>0</v>
      </c>
      <c r="Q115" s="35">
        <f t="shared" si="66"/>
        <v>0</v>
      </c>
      <c r="R115" s="35">
        <f>SUM(R116)</f>
        <v>196300</v>
      </c>
    </row>
    <row r="116" spans="2:18" ht="49.5" customHeight="1">
      <c r="B116" s="29"/>
      <c r="C116" s="1401" t="s">
        <v>49</v>
      </c>
      <c r="D116" s="1401"/>
      <c r="E116" s="1401"/>
      <c r="F116" s="1401"/>
      <c r="G116" s="1401"/>
      <c r="H116" s="1401"/>
      <c r="I116" s="1401"/>
      <c r="J116" s="73">
        <f>SUM(J117+J122)</f>
        <v>0</v>
      </c>
      <c r="K116" s="73">
        <f t="shared" ref="K116:R116" si="67">SUM(K117+K122)</f>
        <v>0</v>
      </c>
      <c r="L116" s="73">
        <f t="shared" si="67"/>
        <v>24300</v>
      </c>
      <c r="M116" s="73">
        <f t="shared" si="67"/>
        <v>172000</v>
      </c>
      <c r="N116" s="73">
        <f t="shared" si="67"/>
        <v>0</v>
      </c>
      <c r="O116" s="73">
        <f t="shared" si="67"/>
        <v>0</v>
      </c>
      <c r="P116" s="73">
        <f t="shared" si="67"/>
        <v>0</v>
      </c>
      <c r="Q116" s="73">
        <f t="shared" si="67"/>
        <v>0</v>
      </c>
      <c r="R116" s="73">
        <f t="shared" si="67"/>
        <v>196300</v>
      </c>
    </row>
    <row r="117" spans="2:18" ht="36" hidden="1" customHeight="1">
      <c r="B117" s="29"/>
      <c r="C117" s="31"/>
      <c r="D117" s="1418" t="s">
        <v>50</v>
      </c>
      <c r="E117" s="1418"/>
      <c r="F117" s="1418"/>
      <c r="G117" s="1418"/>
      <c r="H117" s="1418"/>
      <c r="I117" s="1418"/>
      <c r="J117" s="73">
        <f>SUM(J118)</f>
        <v>0</v>
      </c>
      <c r="K117" s="73">
        <f t="shared" ref="K117:R117" si="68">SUM(K118)</f>
        <v>0</v>
      </c>
      <c r="L117" s="73">
        <f t="shared" si="68"/>
        <v>0</v>
      </c>
      <c r="M117" s="73">
        <f t="shared" si="68"/>
        <v>0</v>
      </c>
      <c r="N117" s="73">
        <f t="shared" si="68"/>
        <v>0</v>
      </c>
      <c r="O117" s="73">
        <f t="shared" si="68"/>
        <v>0</v>
      </c>
      <c r="P117" s="73">
        <f t="shared" si="68"/>
        <v>0</v>
      </c>
      <c r="Q117" s="73">
        <f t="shared" si="68"/>
        <v>0</v>
      </c>
      <c r="R117" s="73">
        <f t="shared" si="68"/>
        <v>0</v>
      </c>
    </row>
    <row r="118" spans="2:18" ht="32.25" hidden="1" customHeight="1">
      <c r="B118" s="29"/>
      <c r="C118" s="31"/>
      <c r="D118" s="31"/>
      <c r="E118" s="1418" t="s">
        <v>51</v>
      </c>
      <c r="F118" s="1418"/>
      <c r="G118" s="1418"/>
      <c r="H118" s="1418"/>
      <c r="I118" s="1418"/>
      <c r="J118" s="73">
        <f>SUM(J119:J121)</f>
        <v>0</v>
      </c>
      <c r="K118" s="73">
        <f t="shared" ref="K118:R118" si="69">SUM(K119:K121)</f>
        <v>0</v>
      </c>
      <c r="L118" s="73">
        <f t="shared" si="69"/>
        <v>0</v>
      </c>
      <c r="M118" s="73">
        <f t="shared" si="69"/>
        <v>0</v>
      </c>
      <c r="N118" s="73">
        <f t="shared" si="69"/>
        <v>0</v>
      </c>
      <c r="O118" s="73">
        <f t="shared" si="69"/>
        <v>0</v>
      </c>
      <c r="P118" s="73">
        <f t="shared" si="69"/>
        <v>0</v>
      </c>
      <c r="Q118" s="73">
        <f t="shared" si="69"/>
        <v>0</v>
      </c>
      <c r="R118" s="73">
        <f t="shared" si="69"/>
        <v>0</v>
      </c>
    </row>
    <row r="119" spans="2:18" ht="22.5" hidden="1" customHeight="1">
      <c r="B119" s="32"/>
      <c r="C119" s="33"/>
      <c r="D119" s="33"/>
      <c r="E119" s="34"/>
      <c r="F119" s="25">
        <v>66</v>
      </c>
      <c r="G119" s="14"/>
      <c r="H119" s="80"/>
      <c r="I119" s="117"/>
      <c r="J119" s="79"/>
      <c r="K119" s="79"/>
      <c r="L119" s="79"/>
      <c r="M119" s="79"/>
      <c r="N119" s="79"/>
      <c r="O119" s="79"/>
      <c r="P119" s="79"/>
      <c r="Q119" s="79"/>
      <c r="R119" s="79">
        <f t="shared" ref="R119:R120" si="70">SUM(J119:Q119)</f>
        <v>0</v>
      </c>
    </row>
    <row r="120" spans="2:18" ht="22.5" hidden="1" customHeight="1">
      <c r="B120" s="24"/>
      <c r="D120" s="21"/>
      <c r="E120" s="26"/>
      <c r="F120" s="25">
        <v>67</v>
      </c>
      <c r="G120" s="14"/>
      <c r="H120" s="15"/>
      <c r="I120" s="16"/>
      <c r="J120" s="23"/>
      <c r="K120" s="23"/>
      <c r="L120" s="23"/>
      <c r="M120" s="23"/>
      <c r="N120" s="23"/>
      <c r="O120" s="23"/>
      <c r="P120" s="23"/>
      <c r="Q120" s="23"/>
      <c r="R120" s="79">
        <f t="shared" si="70"/>
        <v>0</v>
      </c>
    </row>
    <row r="121" spans="2:18" ht="33.75" hidden="1" customHeight="1">
      <c r="B121" s="58"/>
      <c r="C121" s="59"/>
      <c r="D121" s="53"/>
      <c r="E121" s="19"/>
      <c r="F121" s="25">
        <v>68</v>
      </c>
      <c r="G121" s="14"/>
      <c r="H121" s="15"/>
      <c r="I121" s="16"/>
      <c r="J121" s="23"/>
      <c r="K121" s="23"/>
      <c r="L121" s="23"/>
      <c r="M121" s="23"/>
      <c r="N121" s="23"/>
      <c r="O121" s="23"/>
      <c r="P121" s="23"/>
      <c r="Q121" s="23"/>
      <c r="R121" s="79">
        <f>SUM(J121:Q121)</f>
        <v>0</v>
      </c>
    </row>
    <row r="122" spans="2:18" ht="33" customHeight="1">
      <c r="B122" s="29"/>
      <c r="C122" s="31"/>
      <c r="D122" s="1401" t="s">
        <v>52</v>
      </c>
      <c r="E122" s="1401"/>
      <c r="F122" s="1401"/>
      <c r="G122" s="1401"/>
      <c r="H122" s="1401"/>
      <c r="I122" s="1401"/>
      <c r="J122" s="73">
        <f t="shared" ref="J122:R122" si="71">SUM(J123+J128+J134)</f>
        <v>0</v>
      </c>
      <c r="K122" s="73">
        <f t="shared" si="71"/>
        <v>0</v>
      </c>
      <c r="L122" s="73">
        <f t="shared" si="71"/>
        <v>24300</v>
      </c>
      <c r="M122" s="73">
        <f t="shared" si="71"/>
        <v>172000</v>
      </c>
      <c r="N122" s="73">
        <f t="shared" si="71"/>
        <v>0</v>
      </c>
      <c r="O122" s="73">
        <f t="shared" si="71"/>
        <v>0</v>
      </c>
      <c r="P122" s="73">
        <f t="shared" si="71"/>
        <v>0</v>
      </c>
      <c r="Q122" s="73">
        <f t="shared" si="71"/>
        <v>0</v>
      </c>
      <c r="R122" s="73">
        <f t="shared" si="71"/>
        <v>196300</v>
      </c>
    </row>
    <row r="123" spans="2:18">
      <c r="B123" s="29"/>
      <c r="C123" s="31"/>
      <c r="D123" s="31"/>
      <c r="E123" s="30" t="s">
        <v>53</v>
      </c>
      <c r="F123" s="27"/>
      <c r="G123" s="27"/>
      <c r="H123" s="13"/>
      <c r="I123" s="47"/>
      <c r="J123" s="73">
        <f>SUM(J124:J127)</f>
        <v>0</v>
      </c>
      <c r="K123" s="73">
        <f t="shared" ref="K123:R123" si="72">SUM(K124:K127)</f>
        <v>0</v>
      </c>
      <c r="L123" s="73">
        <f t="shared" si="72"/>
        <v>24300</v>
      </c>
      <c r="M123" s="73">
        <f t="shared" si="72"/>
        <v>172000</v>
      </c>
      <c r="N123" s="73">
        <f t="shared" si="72"/>
        <v>0</v>
      </c>
      <c r="O123" s="73">
        <f t="shared" si="72"/>
        <v>0</v>
      </c>
      <c r="P123" s="73">
        <f t="shared" si="72"/>
        <v>0</v>
      </c>
      <c r="Q123" s="73">
        <f t="shared" si="72"/>
        <v>0</v>
      </c>
      <c r="R123" s="73">
        <f t="shared" si="72"/>
        <v>196300</v>
      </c>
    </row>
    <row r="124" spans="2:18" ht="90">
      <c r="B124" s="76"/>
      <c r="C124" s="77"/>
      <c r="D124" s="77"/>
      <c r="E124" s="78"/>
      <c r="F124" s="25">
        <v>13</v>
      </c>
      <c r="G124" s="14" t="s">
        <v>1216</v>
      </c>
      <c r="H124" s="80" t="s">
        <v>696</v>
      </c>
      <c r="I124" s="16" t="s">
        <v>109</v>
      </c>
      <c r="J124" s="79"/>
      <c r="K124" s="79"/>
      <c r="L124" s="79"/>
      <c r="M124" s="79">
        <v>10000</v>
      </c>
      <c r="N124" s="79"/>
      <c r="O124" s="79"/>
      <c r="P124" s="79"/>
      <c r="Q124" s="79"/>
      <c r="R124" s="79">
        <f t="shared" ref="R124:R127" si="73">SUM(J124:Q124)</f>
        <v>10000</v>
      </c>
    </row>
    <row r="125" spans="2:18" ht="72">
      <c r="B125" s="24"/>
      <c r="D125" s="21"/>
      <c r="E125" s="26"/>
      <c r="F125" s="126">
        <v>14</v>
      </c>
      <c r="G125" s="19" t="s">
        <v>1217</v>
      </c>
      <c r="H125" s="80" t="s">
        <v>1200</v>
      </c>
      <c r="I125" s="16" t="s">
        <v>109</v>
      </c>
      <c r="J125" s="79"/>
      <c r="K125" s="79"/>
      <c r="L125" s="362">
        <v>10000</v>
      </c>
      <c r="M125" s="362">
        <v>76000</v>
      </c>
      <c r="N125" s="23"/>
      <c r="O125" s="23"/>
      <c r="P125" s="23"/>
      <c r="Q125" s="23"/>
      <c r="R125" s="79">
        <f t="shared" si="73"/>
        <v>86000</v>
      </c>
    </row>
    <row r="126" spans="2:18" ht="72">
      <c r="B126" s="24"/>
      <c r="D126" s="21"/>
      <c r="E126" s="26"/>
      <c r="F126" s="25">
        <v>15</v>
      </c>
      <c r="G126" s="14" t="s">
        <v>1217</v>
      </c>
      <c r="H126" s="80" t="s">
        <v>1201</v>
      </c>
      <c r="I126" s="16" t="s">
        <v>109</v>
      </c>
      <c r="J126" s="79"/>
      <c r="K126" s="79"/>
      <c r="L126" s="362">
        <v>10000</v>
      </c>
      <c r="M126" s="362">
        <v>76000</v>
      </c>
      <c r="N126" s="366"/>
      <c r="O126" s="366"/>
      <c r="P126" s="366"/>
      <c r="Q126" s="366"/>
      <c r="R126" s="366">
        <f t="shared" si="73"/>
        <v>86000</v>
      </c>
    </row>
    <row r="127" spans="2:18" ht="90">
      <c r="B127" s="24"/>
      <c r="D127" s="21"/>
      <c r="E127" s="26"/>
      <c r="F127" s="25">
        <v>16</v>
      </c>
      <c r="G127" s="14" t="s">
        <v>1218</v>
      </c>
      <c r="H127" s="80" t="s">
        <v>1209</v>
      </c>
      <c r="I127" s="16" t="s">
        <v>109</v>
      </c>
      <c r="J127" s="79"/>
      <c r="K127" s="79"/>
      <c r="L127" s="163">
        <v>4300</v>
      </c>
      <c r="M127" s="163">
        <v>10000</v>
      </c>
      <c r="N127" s="79"/>
      <c r="O127" s="79"/>
      <c r="P127" s="79"/>
      <c r="Q127" s="79"/>
      <c r="R127" s="79">
        <f t="shared" si="73"/>
        <v>14300</v>
      </c>
    </row>
    <row r="128" spans="2:18" hidden="1">
      <c r="B128" s="29"/>
      <c r="C128" s="31"/>
      <c r="D128" s="31"/>
      <c r="E128" s="30" t="s">
        <v>54</v>
      </c>
      <c r="F128" s="27"/>
      <c r="G128" s="27"/>
      <c r="H128" s="13"/>
      <c r="I128" s="47"/>
      <c r="J128" s="73">
        <f>SUM(J129:J133)</f>
        <v>0</v>
      </c>
      <c r="K128" s="73">
        <f t="shared" ref="K128:R128" si="74">SUM(K129:K133)</f>
        <v>0</v>
      </c>
      <c r="L128" s="73">
        <f t="shared" si="74"/>
        <v>0</v>
      </c>
      <c r="M128" s="73">
        <f t="shared" si="74"/>
        <v>0</v>
      </c>
      <c r="N128" s="73">
        <f t="shared" si="74"/>
        <v>0</v>
      </c>
      <c r="O128" s="73">
        <f t="shared" si="74"/>
        <v>0</v>
      </c>
      <c r="P128" s="73">
        <f t="shared" si="74"/>
        <v>0</v>
      </c>
      <c r="Q128" s="73">
        <f t="shared" si="74"/>
        <v>0</v>
      </c>
      <c r="R128" s="73">
        <f t="shared" si="74"/>
        <v>0</v>
      </c>
    </row>
    <row r="129" spans="2:18" ht="22.5" hidden="1" customHeight="1">
      <c r="B129" s="32"/>
      <c r="C129" s="33"/>
      <c r="D129" s="33"/>
      <c r="E129" s="34"/>
      <c r="F129" s="25">
        <v>74</v>
      </c>
      <c r="G129" s="14"/>
      <c r="H129" s="80"/>
      <c r="I129" s="117"/>
      <c r="J129" s="79"/>
      <c r="K129" s="79"/>
      <c r="L129" s="79"/>
      <c r="M129" s="79"/>
      <c r="N129" s="79"/>
      <c r="O129" s="79"/>
      <c r="P129" s="79"/>
      <c r="Q129" s="79"/>
      <c r="R129" s="79">
        <f t="shared" ref="R129:R132" si="75">SUM(J129:Q129)</f>
        <v>0</v>
      </c>
    </row>
    <row r="130" spans="2:18" ht="22.5" hidden="1" customHeight="1">
      <c r="B130" s="24"/>
      <c r="D130" s="21"/>
      <c r="E130" s="26"/>
      <c r="F130" s="25">
        <v>75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9">
        <f t="shared" si="75"/>
        <v>0</v>
      </c>
    </row>
    <row r="131" spans="2:18" ht="22.5" hidden="1" customHeight="1">
      <c r="B131" s="24"/>
      <c r="D131" s="21"/>
      <c r="E131" s="26"/>
      <c r="F131" s="25">
        <v>76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9">
        <f t="shared" si="75"/>
        <v>0</v>
      </c>
    </row>
    <row r="132" spans="2:18" ht="22.5" hidden="1" customHeight="1">
      <c r="B132" s="48"/>
      <c r="C132" s="49"/>
      <c r="D132" s="49"/>
      <c r="E132" s="50"/>
      <c r="F132" s="25">
        <v>77</v>
      </c>
      <c r="G132" s="14"/>
      <c r="H132" s="80"/>
      <c r="I132" s="117"/>
      <c r="J132" s="79"/>
      <c r="K132" s="79"/>
      <c r="L132" s="79"/>
      <c r="M132" s="79"/>
      <c r="N132" s="79"/>
      <c r="O132" s="79"/>
      <c r="P132" s="79"/>
      <c r="Q132" s="79"/>
      <c r="R132" s="79">
        <f t="shared" si="75"/>
        <v>0</v>
      </c>
    </row>
    <row r="133" spans="2:18" ht="22.5" hidden="1" customHeight="1">
      <c r="B133" s="24"/>
      <c r="D133" s="21"/>
      <c r="E133" s="26"/>
      <c r="F133" s="25">
        <v>78</v>
      </c>
      <c r="G133" s="14"/>
      <c r="H133" s="15"/>
      <c r="I133" s="16"/>
      <c r="J133" s="23"/>
      <c r="K133" s="23"/>
      <c r="L133" s="23"/>
      <c r="M133" s="23"/>
      <c r="N133" s="23"/>
      <c r="O133" s="23"/>
      <c r="P133" s="23"/>
      <c r="Q133" s="23"/>
      <c r="R133" s="79">
        <f>SUM(J133:Q133)</f>
        <v>0</v>
      </c>
    </row>
    <row r="134" spans="2:18" ht="30.75" hidden="1" customHeight="1">
      <c r="B134" s="29"/>
      <c r="C134" s="31"/>
      <c r="D134" s="31"/>
      <c r="E134" s="1401" t="s">
        <v>89</v>
      </c>
      <c r="F134" s="1401"/>
      <c r="G134" s="1401"/>
      <c r="H134" s="1401"/>
      <c r="I134" s="1401"/>
      <c r="J134" s="73">
        <f t="shared" ref="J134:R134" si="76">SUM(J135:J139)</f>
        <v>0</v>
      </c>
      <c r="K134" s="73">
        <f t="shared" si="76"/>
        <v>0</v>
      </c>
      <c r="L134" s="73">
        <f t="shared" si="76"/>
        <v>0</v>
      </c>
      <c r="M134" s="73">
        <f t="shared" si="76"/>
        <v>0</v>
      </c>
      <c r="N134" s="73">
        <f t="shared" si="76"/>
        <v>0</v>
      </c>
      <c r="O134" s="73">
        <f t="shared" si="76"/>
        <v>0</v>
      </c>
      <c r="P134" s="73">
        <f t="shared" si="76"/>
        <v>0</v>
      </c>
      <c r="Q134" s="73">
        <f t="shared" si="76"/>
        <v>0</v>
      </c>
      <c r="R134" s="73">
        <f t="shared" si="76"/>
        <v>0</v>
      </c>
    </row>
    <row r="135" spans="2:18" ht="22.5" hidden="1" customHeight="1">
      <c r="B135" s="32"/>
      <c r="C135" s="33"/>
      <c r="D135" s="33"/>
      <c r="E135" s="34"/>
      <c r="F135" s="25">
        <v>79</v>
      </c>
      <c r="G135" s="14"/>
      <c r="H135" s="80"/>
      <c r="I135" s="117"/>
      <c r="J135" s="79"/>
      <c r="K135" s="79"/>
      <c r="L135" s="79"/>
      <c r="M135" s="79"/>
      <c r="N135" s="79"/>
      <c r="O135" s="79"/>
      <c r="P135" s="79"/>
      <c r="Q135" s="79"/>
      <c r="R135" s="79">
        <f t="shared" ref="R135:R138" si="77">SUM(J135:Q135)</f>
        <v>0</v>
      </c>
    </row>
    <row r="136" spans="2:18" ht="22.5" hidden="1" customHeight="1">
      <c r="B136" s="24"/>
      <c r="D136" s="21"/>
      <c r="E136" s="26"/>
      <c r="F136" s="25">
        <v>80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9">
        <f t="shared" si="77"/>
        <v>0</v>
      </c>
    </row>
    <row r="137" spans="2:18" ht="22.5" hidden="1" customHeight="1">
      <c r="B137" s="24"/>
      <c r="D137" s="21"/>
      <c r="E137" s="26"/>
      <c r="F137" s="25">
        <v>81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9">
        <f t="shared" si="77"/>
        <v>0</v>
      </c>
    </row>
    <row r="138" spans="2:18" ht="22.5" hidden="1" customHeight="1">
      <c r="B138" s="48"/>
      <c r="C138" s="49"/>
      <c r="D138" s="49"/>
      <c r="E138" s="50"/>
      <c r="F138" s="25">
        <v>82</v>
      </c>
      <c r="G138" s="14"/>
      <c r="H138" s="80"/>
      <c r="I138" s="117"/>
      <c r="J138" s="79"/>
      <c r="K138" s="79"/>
      <c r="L138" s="79"/>
      <c r="M138" s="79"/>
      <c r="N138" s="79"/>
      <c r="O138" s="79"/>
      <c r="P138" s="79"/>
      <c r="Q138" s="79"/>
      <c r="R138" s="79">
        <f t="shared" si="77"/>
        <v>0</v>
      </c>
    </row>
    <row r="139" spans="2:18" ht="22.5" hidden="1" customHeight="1">
      <c r="B139" s="58"/>
      <c r="C139" s="59"/>
      <c r="D139" s="53"/>
      <c r="E139" s="19"/>
      <c r="F139" s="25">
        <v>83</v>
      </c>
      <c r="G139" s="14"/>
      <c r="H139" s="15"/>
      <c r="I139" s="16"/>
      <c r="J139" s="23"/>
      <c r="K139" s="23"/>
      <c r="L139" s="23"/>
      <c r="M139" s="23"/>
      <c r="N139" s="23"/>
      <c r="O139" s="23"/>
      <c r="P139" s="23"/>
      <c r="Q139" s="23"/>
      <c r="R139" s="79">
        <f>SUM(J139:Q139)</f>
        <v>0</v>
      </c>
    </row>
    <row r="140" spans="2:18" s="12" customFormat="1" ht="33.75" customHeight="1">
      <c r="B140" s="1402" t="s">
        <v>92</v>
      </c>
      <c r="C140" s="1403"/>
      <c r="D140" s="1403"/>
      <c r="E140" s="1403"/>
      <c r="F140" s="1403"/>
      <c r="G140" s="1403"/>
      <c r="H140" s="1403"/>
      <c r="I140" s="1403"/>
      <c r="J140" s="44">
        <f>SUM(J141)</f>
        <v>0</v>
      </c>
      <c r="K140" s="44">
        <f t="shared" ref="K140:R141" si="78">SUM(K141)</f>
        <v>0</v>
      </c>
      <c r="L140" s="44">
        <f t="shared" si="78"/>
        <v>0</v>
      </c>
      <c r="M140" s="44">
        <f t="shared" si="78"/>
        <v>20000</v>
      </c>
      <c r="N140" s="44">
        <f t="shared" si="78"/>
        <v>0</v>
      </c>
      <c r="O140" s="44">
        <f t="shared" si="78"/>
        <v>0</v>
      </c>
      <c r="P140" s="44">
        <f t="shared" si="78"/>
        <v>0</v>
      </c>
      <c r="Q140" s="44">
        <f t="shared" si="78"/>
        <v>0</v>
      </c>
      <c r="R140" s="44">
        <f t="shared" si="78"/>
        <v>20000</v>
      </c>
    </row>
    <row r="141" spans="2:18" s="12" customFormat="1" ht="48.75" customHeight="1">
      <c r="B141" s="1404" t="s">
        <v>93</v>
      </c>
      <c r="C141" s="1405"/>
      <c r="D141" s="1405"/>
      <c r="E141" s="1405"/>
      <c r="F141" s="1405"/>
      <c r="G141" s="1405"/>
      <c r="H141" s="1405"/>
      <c r="I141" s="1405"/>
      <c r="J141" s="35">
        <f>SUM(J142)</f>
        <v>0</v>
      </c>
      <c r="K141" s="35">
        <f t="shared" si="78"/>
        <v>0</v>
      </c>
      <c r="L141" s="35">
        <f t="shared" si="78"/>
        <v>0</v>
      </c>
      <c r="M141" s="35">
        <f t="shared" si="78"/>
        <v>20000</v>
      </c>
      <c r="N141" s="35">
        <f t="shared" si="78"/>
        <v>0</v>
      </c>
      <c r="O141" s="35">
        <f t="shared" si="78"/>
        <v>0</v>
      </c>
      <c r="P141" s="35">
        <f t="shared" si="78"/>
        <v>0</v>
      </c>
      <c r="Q141" s="35">
        <f t="shared" si="78"/>
        <v>0</v>
      </c>
      <c r="R141" s="35">
        <f>SUM(R142)</f>
        <v>20000</v>
      </c>
    </row>
    <row r="142" spans="2:18" ht="32.25" customHeight="1">
      <c r="B142" s="29"/>
      <c r="C142" s="1401" t="s">
        <v>55</v>
      </c>
      <c r="D142" s="1401"/>
      <c r="E142" s="1401"/>
      <c r="F142" s="1401"/>
      <c r="G142" s="1401"/>
      <c r="H142" s="1401"/>
      <c r="I142" s="1401"/>
      <c r="J142" s="73">
        <f t="shared" ref="J142:R142" si="79">SUM(J143+J158)</f>
        <v>0</v>
      </c>
      <c r="K142" s="73">
        <f t="shared" si="79"/>
        <v>0</v>
      </c>
      <c r="L142" s="73">
        <f t="shared" si="79"/>
        <v>0</v>
      </c>
      <c r="M142" s="73">
        <f t="shared" si="79"/>
        <v>20000</v>
      </c>
      <c r="N142" s="73">
        <f t="shared" si="79"/>
        <v>0</v>
      </c>
      <c r="O142" s="73">
        <f t="shared" si="79"/>
        <v>0</v>
      </c>
      <c r="P142" s="73">
        <f t="shared" si="79"/>
        <v>0</v>
      </c>
      <c r="Q142" s="73">
        <f t="shared" si="79"/>
        <v>0</v>
      </c>
      <c r="R142" s="73">
        <f t="shared" si="79"/>
        <v>20000</v>
      </c>
    </row>
    <row r="143" spans="2:18" ht="50.25" customHeight="1">
      <c r="B143" s="29"/>
      <c r="C143" s="31"/>
      <c r="D143" s="1401" t="s">
        <v>77</v>
      </c>
      <c r="E143" s="1401"/>
      <c r="F143" s="1401"/>
      <c r="G143" s="1401"/>
      <c r="H143" s="1401"/>
      <c r="I143" s="1401"/>
      <c r="J143" s="73">
        <f t="shared" ref="J143:R143" si="80">SUM(J144+J146+J150+J154)</f>
        <v>0</v>
      </c>
      <c r="K143" s="73">
        <f t="shared" si="80"/>
        <v>0</v>
      </c>
      <c r="L143" s="73">
        <f t="shared" si="80"/>
        <v>0</v>
      </c>
      <c r="M143" s="73">
        <f t="shared" si="80"/>
        <v>20000</v>
      </c>
      <c r="N143" s="73">
        <f t="shared" si="80"/>
        <v>0</v>
      </c>
      <c r="O143" s="73">
        <f t="shared" si="80"/>
        <v>0</v>
      </c>
      <c r="P143" s="73">
        <f t="shared" si="80"/>
        <v>0</v>
      </c>
      <c r="Q143" s="73">
        <f t="shared" si="80"/>
        <v>0</v>
      </c>
      <c r="R143" s="73">
        <f t="shared" si="80"/>
        <v>20000</v>
      </c>
    </row>
    <row r="144" spans="2:18" ht="32.25" customHeight="1">
      <c r="B144" s="29"/>
      <c r="C144" s="31"/>
      <c r="D144" s="31"/>
      <c r="E144" s="1401" t="s">
        <v>56</v>
      </c>
      <c r="F144" s="1401"/>
      <c r="G144" s="1401"/>
      <c r="H144" s="1401"/>
      <c r="I144" s="1401"/>
      <c r="J144" s="73">
        <f>SUM(J145:J145)</f>
        <v>0</v>
      </c>
      <c r="K144" s="73">
        <f t="shared" ref="K144:R144" si="81">SUM(K145:K145)</f>
        <v>0</v>
      </c>
      <c r="L144" s="73">
        <f t="shared" si="81"/>
        <v>0</v>
      </c>
      <c r="M144" s="73">
        <f t="shared" si="81"/>
        <v>20000</v>
      </c>
      <c r="N144" s="73">
        <f t="shared" si="81"/>
        <v>0</v>
      </c>
      <c r="O144" s="73">
        <f t="shared" si="81"/>
        <v>0</v>
      </c>
      <c r="P144" s="73">
        <f t="shared" si="81"/>
        <v>0</v>
      </c>
      <c r="Q144" s="73">
        <f t="shared" si="81"/>
        <v>0</v>
      </c>
      <c r="R144" s="73">
        <f t="shared" si="81"/>
        <v>20000</v>
      </c>
    </row>
    <row r="145" spans="2:18" ht="48" customHeight="1">
      <c r="B145" s="32"/>
      <c r="C145" s="33"/>
      <c r="D145" s="33"/>
      <c r="E145" s="34"/>
      <c r="F145" s="25">
        <v>17</v>
      </c>
      <c r="G145" s="14" t="s">
        <v>1219</v>
      </c>
      <c r="H145" s="80" t="s">
        <v>696</v>
      </c>
      <c r="I145" s="16" t="s">
        <v>109</v>
      </c>
      <c r="J145" s="79"/>
      <c r="K145" s="79"/>
      <c r="L145" s="79"/>
      <c r="M145" s="79">
        <v>20000</v>
      </c>
      <c r="N145" s="79"/>
      <c r="O145" s="79"/>
      <c r="P145" s="79"/>
      <c r="Q145" s="79"/>
      <c r="R145" s="79">
        <f t="shared" ref="R145" si="82">SUM(J145:Q145)</f>
        <v>20000</v>
      </c>
    </row>
    <row r="146" spans="2:18" ht="33.75" hidden="1" customHeight="1">
      <c r="B146" s="29"/>
      <c r="C146" s="31"/>
      <c r="D146" s="31"/>
      <c r="E146" s="1401" t="s">
        <v>57</v>
      </c>
      <c r="F146" s="1401"/>
      <c r="G146" s="1401"/>
      <c r="H146" s="1401"/>
      <c r="I146" s="1401"/>
      <c r="J146" s="73">
        <f>SUM(J147:J149)</f>
        <v>0</v>
      </c>
      <c r="K146" s="73">
        <f t="shared" ref="K146:R146" si="83">SUM(K147:K149)</f>
        <v>0</v>
      </c>
      <c r="L146" s="73">
        <f t="shared" si="83"/>
        <v>0</v>
      </c>
      <c r="M146" s="73">
        <f t="shared" si="83"/>
        <v>0</v>
      </c>
      <c r="N146" s="73">
        <f t="shared" si="83"/>
        <v>0</v>
      </c>
      <c r="O146" s="73">
        <f t="shared" si="83"/>
        <v>0</v>
      </c>
      <c r="P146" s="73">
        <f t="shared" si="83"/>
        <v>0</v>
      </c>
      <c r="Q146" s="73">
        <f t="shared" si="83"/>
        <v>0</v>
      </c>
      <c r="R146" s="73">
        <f t="shared" si="83"/>
        <v>0</v>
      </c>
    </row>
    <row r="147" spans="2:18" ht="21" hidden="1" customHeight="1">
      <c r="B147" s="32"/>
      <c r="C147" s="33"/>
      <c r="D147" s="33"/>
      <c r="E147" s="34"/>
      <c r="F147" s="25">
        <v>87</v>
      </c>
      <c r="G147" s="14"/>
      <c r="H147" s="80"/>
      <c r="I147" s="117"/>
      <c r="J147" s="79"/>
      <c r="K147" s="79"/>
      <c r="L147" s="79"/>
      <c r="M147" s="79"/>
      <c r="N147" s="79"/>
      <c r="O147" s="79"/>
      <c r="P147" s="79"/>
      <c r="Q147" s="79"/>
      <c r="R147" s="79">
        <f t="shared" ref="R147:R148" si="84">SUM(J147:Q147)</f>
        <v>0</v>
      </c>
    </row>
    <row r="148" spans="2:18" ht="21" hidden="1" customHeight="1">
      <c r="B148" s="24"/>
      <c r="D148" s="21"/>
      <c r="E148" s="26"/>
      <c r="F148" s="25">
        <v>88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9">
        <f t="shared" si="84"/>
        <v>0</v>
      </c>
    </row>
    <row r="149" spans="2:18" ht="21" hidden="1" customHeight="1">
      <c r="B149" s="24"/>
      <c r="D149" s="21"/>
      <c r="E149" s="26"/>
      <c r="F149" s="25">
        <v>89</v>
      </c>
      <c r="G149" s="14"/>
      <c r="H149" s="15"/>
      <c r="I149" s="16"/>
      <c r="J149" s="23"/>
      <c r="K149" s="23"/>
      <c r="L149" s="23"/>
      <c r="M149" s="23"/>
      <c r="N149" s="23"/>
      <c r="O149" s="23"/>
      <c r="P149" s="23"/>
      <c r="Q149" s="23"/>
      <c r="R149" s="79">
        <f>SUM(J149:Q149)</f>
        <v>0</v>
      </c>
    </row>
    <row r="150" spans="2:18" hidden="1">
      <c r="B150" s="29"/>
      <c r="C150" s="31"/>
      <c r="D150" s="31"/>
      <c r="E150" s="30" t="s">
        <v>58</v>
      </c>
      <c r="F150" s="27"/>
      <c r="G150" s="27"/>
      <c r="H150" s="13"/>
      <c r="I150" s="47"/>
      <c r="J150" s="73">
        <f>SUM(J151:J153)</f>
        <v>0</v>
      </c>
      <c r="K150" s="73">
        <f t="shared" ref="K150:R150" si="85">SUM(K151:K153)</f>
        <v>0</v>
      </c>
      <c r="L150" s="73">
        <f t="shared" si="85"/>
        <v>0</v>
      </c>
      <c r="M150" s="73">
        <f t="shared" si="85"/>
        <v>0</v>
      </c>
      <c r="N150" s="73">
        <f t="shared" si="85"/>
        <v>0</v>
      </c>
      <c r="O150" s="73">
        <f t="shared" si="85"/>
        <v>0</v>
      </c>
      <c r="P150" s="73">
        <f t="shared" si="85"/>
        <v>0</v>
      </c>
      <c r="Q150" s="73">
        <f t="shared" si="85"/>
        <v>0</v>
      </c>
      <c r="R150" s="73">
        <f t="shared" si="85"/>
        <v>0</v>
      </c>
    </row>
    <row r="151" spans="2:18" ht="24.75" hidden="1" customHeight="1">
      <c r="B151" s="32"/>
      <c r="C151" s="33"/>
      <c r="D151" s="33"/>
      <c r="E151" s="34"/>
      <c r="F151" s="25">
        <v>90</v>
      </c>
      <c r="G151" s="14"/>
      <c r="H151" s="80"/>
      <c r="I151" s="117"/>
      <c r="J151" s="79"/>
      <c r="K151" s="79"/>
      <c r="L151" s="79"/>
      <c r="M151" s="79"/>
      <c r="N151" s="79"/>
      <c r="O151" s="79"/>
      <c r="P151" s="79"/>
      <c r="Q151" s="79"/>
      <c r="R151" s="79">
        <f t="shared" ref="R151:R152" si="86">SUM(J151:Q151)</f>
        <v>0</v>
      </c>
    </row>
    <row r="152" spans="2:18" ht="24.75" hidden="1" customHeight="1">
      <c r="B152" s="24"/>
      <c r="D152" s="21"/>
      <c r="E152" s="26"/>
      <c r="F152" s="25">
        <v>91</v>
      </c>
      <c r="G152" s="14"/>
      <c r="H152" s="15"/>
      <c r="I152" s="16"/>
      <c r="J152" s="23"/>
      <c r="K152" s="23"/>
      <c r="L152" s="23"/>
      <c r="M152" s="23"/>
      <c r="N152" s="23"/>
      <c r="O152" s="23"/>
      <c r="P152" s="23"/>
      <c r="Q152" s="23"/>
      <c r="R152" s="79">
        <f t="shared" si="86"/>
        <v>0</v>
      </c>
    </row>
    <row r="153" spans="2:18" ht="24.75" hidden="1" customHeight="1">
      <c r="B153" s="58"/>
      <c r="C153" s="59"/>
      <c r="D153" s="53"/>
      <c r="E153" s="19"/>
      <c r="F153" s="25">
        <v>92</v>
      </c>
      <c r="G153" s="14"/>
      <c r="H153" s="15"/>
      <c r="I153" s="16"/>
      <c r="J153" s="23"/>
      <c r="K153" s="23"/>
      <c r="L153" s="23"/>
      <c r="M153" s="23"/>
      <c r="N153" s="23"/>
      <c r="O153" s="23"/>
      <c r="P153" s="23"/>
      <c r="Q153" s="23"/>
      <c r="R153" s="79">
        <f>SUM(J153:Q153)</f>
        <v>0</v>
      </c>
    </row>
    <row r="154" spans="2:18" ht="30.75" hidden="1" customHeight="1">
      <c r="B154" s="29"/>
      <c r="C154" s="31"/>
      <c r="D154" s="31"/>
      <c r="E154" s="1418" t="s">
        <v>59</v>
      </c>
      <c r="F154" s="1418"/>
      <c r="G154" s="1418"/>
      <c r="H154" s="1418"/>
      <c r="I154" s="1418"/>
      <c r="J154" s="73">
        <f>SUM(J155:J157)</f>
        <v>0</v>
      </c>
      <c r="K154" s="73">
        <f t="shared" ref="K154:R154" si="87">SUM(K155:K157)</f>
        <v>0</v>
      </c>
      <c r="L154" s="73">
        <f t="shared" si="87"/>
        <v>0</v>
      </c>
      <c r="M154" s="73">
        <f t="shared" si="87"/>
        <v>0</v>
      </c>
      <c r="N154" s="73">
        <f t="shared" si="87"/>
        <v>0</v>
      </c>
      <c r="O154" s="73">
        <f t="shared" si="87"/>
        <v>0</v>
      </c>
      <c r="P154" s="73">
        <f t="shared" si="87"/>
        <v>0</v>
      </c>
      <c r="Q154" s="73">
        <f t="shared" si="87"/>
        <v>0</v>
      </c>
      <c r="R154" s="73">
        <f t="shared" si="87"/>
        <v>0</v>
      </c>
    </row>
    <row r="155" spans="2:18" ht="22.5" hidden="1" customHeight="1">
      <c r="B155" s="32"/>
      <c r="C155" s="33"/>
      <c r="D155" s="33"/>
      <c r="E155" s="34"/>
      <c r="F155" s="25">
        <v>93</v>
      </c>
      <c r="G155" s="14"/>
      <c r="H155" s="80"/>
      <c r="I155" s="117"/>
      <c r="J155" s="79"/>
      <c r="K155" s="79"/>
      <c r="L155" s="79"/>
      <c r="M155" s="79"/>
      <c r="N155" s="79"/>
      <c r="O155" s="79"/>
      <c r="P155" s="79"/>
      <c r="Q155" s="79"/>
      <c r="R155" s="79">
        <f t="shared" ref="R155:R156" si="88">SUM(J155:Q155)</f>
        <v>0</v>
      </c>
    </row>
    <row r="156" spans="2:18" ht="22.5" hidden="1" customHeight="1">
      <c r="B156" s="24"/>
      <c r="D156" s="21"/>
      <c r="E156" s="26"/>
      <c r="F156" s="25">
        <v>94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9">
        <f t="shared" si="88"/>
        <v>0</v>
      </c>
    </row>
    <row r="157" spans="2:18" ht="22.5" hidden="1" customHeight="1">
      <c r="B157" s="24"/>
      <c r="D157" s="21"/>
      <c r="E157" s="26"/>
      <c r="F157" s="25">
        <v>95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9">
        <f>SUM(J157:Q157)</f>
        <v>0</v>
      </c>
    </row>
    <row r="158" spans="2:18" ht="33.75" hidden="1" customHeight="1">
      <c r="B158" s="29"/>
      <c r="C158" s="31"/>
      <c r="D158" s="1401" t="s">
        <v>60</v>
      </c>
      <c r="E158" s="1401"/>
      <c r="F158" s="1401"/>
      <c r="G158" s="1401"/>
      <c r="H158" s="1401"/>
      <c r="I158" s="1401"/>
      <c r="J158" s="73">
        <f>SUM(J159)</f>
        <v>0</v>
      </c>
      <c r="K158" s="73">
        <f t="shared" ref="K158:R158" si="89">SUM(K159)</f>
        <v>0</v>
      </c>
      <c r="L158" s="73">
        <f t="shared" si="89"/>
        <v>0</v>
      </c>
      <c r="M158" s="73">
        <f t="shared" si="89"/>
        <v>0</v>
      </c>
      <c r="N158" s="73">
        <f t="shared" si="89"/>
        <v>0</v>
      </c>
      <c r="O158" s="73">
        <f t="shared" si="89"/>
        <v>0</v>
      </c>
      <c r="P158" s="73">
        <f t="shared" si="89"/>
        <v>0</v>
      </c>
      <c r="Q158" s="73">
        <f t="shared" si="89"/>
        <v>0</v>
      </c>
      <c r="R158" s="73">
        <f t="shared" si="89"/>
        <v>0</v>
      </c>
    </row>
    <row r="159" spans="2:18" hidden="1">
      <c r="B159" s="29"/>
      <c r="C159" s="31"/>
      <c r="D159" s="31"/>
      <c r="E159" s="30" t="s">
        <v>61</v>
      </c>
      <c r="F159" s="27"/>
      <c r="G159" s="27"/>
      <c r="H159" s="13"/>
      <c r="I159" s="47"/>
      <c r="J159" s="73">
        <f>SUM(J160:J162)</f>
        <v>0</v>
      </c>
      <c r="K159" s="73">
        <f t="shared" ref="K159:Q159" si="90">SUM(K160:K162)</f>
        <v>0</v>
      </c>
      <c r="L159" s="73">
        <f t="shared" si="90"/>
        <v>0</v>
      </c>
      <c r="M159" s="73">
        <f t="shared" si="90"/>
        <v>0</v>
      </c>
      <c r="N159" s="73">
        <f t="shared" si="90"/>
        <v>0</v>
      </c>
      <c r="O159" s="73">
        <f t="shared" si="90"/>
        <v>0</v>
      </c>
      <c r="P159" s="73">
        <f t="shared" si="90"/>
        <v>0</v>
      </c>
      <c r="Q159" s="73">
        <f t="shared" si="90"/>
        <v>0</v>
      </c>
      <c r="R159" s="73">
        <f>SUM(R160:R162)</f>
        <v>0</v>
      </c>
    </row>
    <row r="160" spans="2:18" ht="22.5" hidden="1" customHeight="1">
      <c r="B160" s="32"/>
      <c r="C160" s="33"/>
      <c r="D160" s="33"/>
      <c r="E160" s="34"/>
      <c r="F160" s="25">
        <v>96</v>
      </c>
      <c r="G160" s="14"/>
      <c r="H160" s="80"/>
      <c r="I160" s="117"/>
      <c r="J160" s="79"/>
      <c r="K160" s="79"/>
      <c r="L160" s="79"/>
      <c r="M160" s="79"/>
      <c r="N160" s="79"/>
      <c r="O160" s="79"/>
      <c r="P160" s="79"/>
      <c r="Q160" s="79"/>
      <c r="R160" s="79">
        <f>SUM(J160:Q160)</f>
        <v>0</v>
      </c>
    </row>
    <row r="161" spans="2:18" ht="22.5" hidden="1" customHeight="1">
      <c r="B161" s="24"/>
      <c r="D161" s="21"/>
      <c r="E161" s="26"/>
      <c r="F161" s="25">
        <v>97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9">
        <f>SUM(J161:Q161)</f>
        <v>0</v>
      </c>
    </row>
    <row r="162" spans="2:18" ht="21" hidden="1" customHeight="1">
      <c r="B162" s="24"/>
      <c r="D162" s="21"/>
      <c r="E162" s="26"/>
      <c r="F162" s="25">
        <v>98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9">
        <f>SUM(J162:Q162)</f>
        <v>0</v>
      </c>
    </row>
    <row r="163" spans="2:18" s="12" customFormat="1" ht="18.75" customHeight="1">
      <c r="B163" s="41" t="s">
        <v>94</v>
      </c>
      <c r="C163" s="42"/>
      <c r="D163" s="43"/>
      <c r="E163" s="43"/>
      <c r="F163" s="43"/>
      <c r="G163" s="43"/>
      <c r="H163" s="181"/>
      <c r="I163" s="181"/>
      <c r="J163" s="44">
        <f>SUM(J164)</f>
        <v>0</v>
      </c>
      <c r="K163" s="44">
        <f t="shared" ref="K163:R164" si="91">SUM(K164)</f>
        <v>5000</v>
      </c>
      <c r="L163" s="44">
        <f t="shared" si="91"/>
        <v>205700</v>
      </c>
      <c r="M163" s="44">
        <f t="shared" si="91"/>
        <v>67000</v>
      </c>
      <c r="N163" s="44">
        <f t="shared" si="91"/>
        <v>0</v>
      </c>
      <c r="O163" s="44">
        <f t="shared" si="91"/>
        <v>0</v>
      </c>
      <c r="P163" s="44">
        <f t="shared" si="91"/>
        <v>0</v>
      </c>
      <c r="Q163" s="44">
        <f t="shared" si="91"/>
        <v>0</v>
      </c>
      <c r="R163" s="44">
        <f t="shared" si="91"/>
        <v>277700</v>
      </c>
    </row>
    <row r="164" spans="2:18" s="12" customFormat="1" ht="46.5" customHeight="1">
      <c r="B164" s="1404" t="s">
        <v>95</v>
      </c>
      <c r="C164" s="1405"/>
      <c r="D164" s="1405"/>
      <c r="E164" s="1405"/>
      <c r="F164" s="1405"/>
      <c r="G164" s="1405"/>
      <c r="H164" s="1405"/>
      <c r="I164" s="1429"/>
      <c r="J164" s="35">
        <f>SUM(J165)</f>
        <v>0</v>
      </c>
      <c r="K164" s="35">
        <f t="shared" si="91"/>
        <v>5000</v>
      </c>
      <c r="L164" s="35">
        <f t="shared" si="91"/>
        <v>205700</v>
      </c>
      <c r="M164" s="35">
        <f t="shared" si="91"/>
        <v>67000</v>
      </c>
      <c r="N164" s="35">
        <f t="shared" si="91"/>
        <v>0</v>
      </c>
      <c r="O164" s="35">
        <f t="shared" si="91"/>
        <v>0</v>
      </c>
      <c r="P164" s="35">
        <f t="shared" si="91"/>
        <v>0</v>
      </c>
      <c r="Q164" s="35">
        <f t="shared" si="91"/>
        <v>0</v>
      </c>
      <c r="R164" s="35">
        <f t="shared" si="91"/>
        <v>277700</v>
      </c>
    </row>
    <row r="165" spans="2:18" ht="36" customHeight="1">
      <c r="B165" s="29"/>
      <c r="C165" s="1401" t="s">
        <v>62</v>
      </c>
      <c r="D165" s="1401"/>
      <c r="E165" s="1401"/>
      <c r="F165" s="1401"/>
      <c r="G165" s="1401"/>
      <c r="H165" s="1401"/>
      <c r="I165" s="1401"/>
      <c r="J165" s="73">
        <f t="shared" ref="J165:R165" si="92">SUM(J166+J173)</f>
        <v>0</v>
      </c>
      <c r="K165" s="73">
        <f t="shared" si="92"/>
        <v>5000</v>
      </c>
      <c r="L165" s="73">
        <f t="shared" si="92"/>
        <v>205700</v>
      </c>
      <c r="M165" s="73">
        <f t="shared" si="92"/>
        <v>67000</v>
      </c>
      <c r="N165" s="73">
        <f t="shared" si="92"/>
        <v>0</v>
      </c>
      <c r="O165" s="73">
        <f t="shared" si="92"/>
        <v>0</v>
      </c>
      <c r="P165" s="73">
        <f t="shared" si="92"/>
        <v>0</v>
      </c>
      <c r="Q165" s="73">
        <f t="shared" si="92"/>
        <v>0</v>
      </c>
      <c r="R165" s="73">
        <f t="shared" si="92"/>
        <v>277700</v>
      </c>
    </row>
    <row r="166" spans="2:18">
      <c r="B166" s="29"/>
      <c r="C166" s="31"/>
      <c r="D166" s="30" t="s">
        <v>63</v>
      </c>
      <c r="E166" s="28"/>
      <c r="F166" s="27"/>
      <c r="G166" s="27"/>
      <c r="H166" s="13"/>
      <c r="I166" s="47"/>
      <c r="J166" s="73">
        <f>SUM(J167)</f>
        <v>0</v>
      </c>
      <c r="K166" s="73">
        <f t="shared" ref="K166:R166" si="93">SUM(K167)</f>
        <v>5000</v>
      </c>
      <c r="L166" s="73">
        <f t="shared" si="93"/>
        <v>195700</v>
      </c>
      <c r="M166" s="73">
        <f t="shared" si="93"/>
        <v>52000</v>
      </c>
      <c r="N166" s="73">
        <f t="shared" si="93"/>
        <v>0</v>
      </c>
      <c r="O166" s="73">
        <f t="shared" si="93"/>
        <v>0</v>
      </c>
      <c r="P166" s="73">
        <f t="shared" si="93"/>
        <v>0</v>
      </c>
      <c r="Q166" s="73">
        <f t="shared" si="93"/>
        <v>0</v>
      </c>
      <c r="R166" s="73">
        <f t="shared" si="93"/>
        <v>252700</v>
      </c>
    </row>
    <row r="167" spans="2:18" ht="31.5" customHeight="1">
      <c r="B167" s="29"/>
      <c r="C167" s="31"/>
      <c r="D167" s="31"/>
      <c r="E167" s="1418" t="s">
        <v>64</v>
      </c>
      <c r="F167" s="1418"/>
      <c r="G167" s="1418"/>
      <c r="H167" s="1418"/>
      <c r="I167" s="1418"/>
      <c r="J167" s="73">
        <f t="shared" ref="J167:R167" si="94">SUM(J168:J172)</f>
        <v>0</v>
      </c>
      <c r="K167" s="73">
        <f t="shared" si="94"/>
        <v>5000</v>
      </c>
      <c r="L167" s="73">
        <f t="shared" si="94"/>
        <v>195700</v>
      </c>
      <c r="M167" s="73">
        <f t="shared" si="94"/>
        <v>52000</v>
      </c>
      <c r="N167" s="73">
        <f t="shared" si="94"/>
        <v>0</v>
      </c>
      <c r="O167" s="73">
        <f t="shared" si="94"/>
        <v>0</v>
      </c>
      <c r="P167" s="73">
        <f t="shared" si="94"/>
        <v>0</v>
      </c>
      <c r="Q167" s="73">
        <f t="shared" si="94"/>
        <v>0</v>
      </c>
      <c r="R167" s="73">
        <f t="shared" si="94"/>
        <v>252700</v>
      </c>
    </row>
    <row r="168" spans="2:18" ht="72">
      <c r="B168" s="48"/>
      <c r="C168" s="49"/>
      <c r="D168" s="49"/>
      <c r="E168" s="50"/>
      <c r="F168" s="25">
        <v>18</v>
      </c>
      <c r="G168" s="14" t="s">
        <v>1199</v>
      </c>
      <c r="H168" s="80" t="s">
        <v>1200</v>
      </c>
      <c r="I168" s="16" t="s">
        <v>109</v>
      </c>
      <c r="J168" s="198"/>
      <c r="K168" s="198"/>
      <c r="L168" s="361">
        <v>60500</v>
      </c>
      <c r="M168" s="198"/>
      <c r="N168" s="198"/>
      <c r="O168" s="198"/>
      <c r="P168" s="198"/>
      <c r="Q168" s="198"/>
      <c r="R168" s="198">
        <f t="shared" ref="R168:R169" si="95">SUM(J168:Q168)</f>
        <v>60500</v>
      </c>
    </row>
    <row r="169" spans="2:18" ht="72">
      <c r="B169" s="48"/>
      <c r="C169" s="49"/>
      <c r="D169" s="49"/>
      <c r="E169" s="50"/>
      <c r="F169" s="25">
        <v>19</v>
      </c>
      <c r="G169" s="14" t="s">
        <v>1199</v>
      </c>
      <c r="H169" s="80" t="s">
        <v>1201</v>
      </c>
      <c r="I169" s="16" t="s">
        <v>109</v>
      </c>
      <c r="J169" s="198"/>
      <c r="K169" s="198"/>
      <c r="L169" s="361">
        <v>60500</v>
      </c>
      <c r="M169" s="198"/>
      <c r="N169" s="198"/>
      <c r="O169" s="198"/>
      <c r="P169" s="198"/>
      <c r="Q169" s="198"/>
      <c r="R169" s="198">
        <f t="shared" si="95"/>
        <v>60500</v>
      </c>
    </row>
    <row r="170" spans="2:18" ht="57.75" customHeight="1">
      <c r="B170" s="48"/>
      <c r="C170" s="49"/>
      <c r="D170" s="49"/>
      <c r="E170" s="50"/>
      <c r="F170" s="239">
        <v>20</v>
      </c>
      <c r="G170" s="14" t="s">
        <v>1208</v>
      </c>
      <c r="H170" s="80" t="s">
        <v>1209</v>
      </c>
      <c r="I170" s="16" t="s">
        <v>109</v>
      </c>
      <c r="J170" s="79"/>
      <c r="K170" s="79"/>
      <c r="L170" s="163">
        <v>39700</v>
      </c>
      <c r="M170" s="163">
        <v>10000</v>
      </c>
      <c r="N170" s="79"/>
      <c r="O170" s="79"/>
      <c r="P170" s="79"/>
      <c r="Q170" s="79"/>
      <c r="R170" s="79">
        <f>SUM(J170:Q170)</f>
        <v>49700</v>
      </c>
    </row>
    <row r="171" spans="2:18" ht="108">
      <c r="B171" s="24"/>
      <c r="D171" s="21"/>
      <c r="E171" s="26"/>
      <c r="F171" s="25">
        <v>21</v>
      </c>
      <c r="G171" s="14" t="s">
        <v>1222</v>
      </c>
      <c r="H171" s="80" t="s">
        <v>1194</v>
      </c>
      <c r="I171" s="16" t="s">
        <v>109</v>
      </c>
      <c r="J171" s="23"/>
      <c r="K171" s="23">
        <v>5000</v>
      </c>
      <c r="L171" s="23">
        <v>35000</v>
      </c>
      <c r="M171" s="23">
        <v>22000</v>
      </c>
      <c r="N171" s="23"/>
      <c r="O171" s="23"/>
      <c r="P171" s="23"/>
      <c r="Q171" s="23"/>
      <c r="R171" s="79">
        <f t="shared" ref="R171" si="96">SUM(J171:Q171)</f>
        <v>62000</v>
      </c>
    </row>
    <row r="172" spans="2:18" ht="72">
      <c r="B172" s="24"/>
      <c r="D172" s="21"/>
      <c r="E172" s="26"/>
      <c r="F172" s="25">
        <v>22</v>
      </c>
      <c r="G172" s="14" t="s">
        <v>1223</v>
      </c>
      <c r="H172" s="80" t="s">
        <v>1203</v>
      </c>
      <c r="I172" s="16" t="s">
        <v>109</v>
      </c>
      <c r="J172" s="79"/>
      <c r="K172" s="79"/>
      <c r="L172" s="79"/>
      <c r="M172" s="79">
        <v>20000</v>
      </c>
      <c r="N172" s="79"/>
      <c r="O172" s="79"/>
      <c r="P172" s="79"/>
      <c r="Q172" s="79"/>
      <c r="R172" s="79">
        <f>SUM(J172:Q172)</f>
        <v>20000</v>
      </c>
    </row>
    <row r="173" spans="2:18" ht="36" customHeight="1">
      <c r="B173" s="29"/>
      <c r="C173" s="31"/>
      <c r="D173" s="1401" t="s">
        <v>65</v>
      </c>
      <c r="E173" s="1401"/>
      <c r="F173" s="1401"/>
      <c r="G173" s="1401"/>
      <c r="H173" s="1401"/>
      <c r="I173" s="1401"/>
      <c r="J173" s="73">
        <f t="shared" ref="J173:R173" si="97">SUM(J174+J178)</f>
        <v>0</v>
      </c>
      <c r="K173" s="73">
        <f t="shared" si="97"/>
        <v>0</v>
      </c>
      <c r="L173" s="73">
        <f t="shared" si="97"/>
        <v>10000</v>
      </c>
      <c r="M173" s="73">
        <f t="shared" si="97"/>
        <v>15000</v>
      </c>
      <c r="N173" s="73">
        <f t="shared" si="97"/>
        <v>0</v>
      </c>
      <c r="O173" s="73">
        <f t="shared" si="97"/>
        <v>0</v>
      </c>
      <c r="P173" s="73">
        <f t="shared" si="97"/>
        <v>0</v>
      </c>
      <c r="Q173" s="73">
        <f t="shared" si="97"/>
        <v>0</v>
      </c>
      <c r="R173" s="73">
        <f t="shared" si="97"/>
        <v>25000</v>
      </c>
    </row>
    <row r="174" spans="2:18">
      <c r="B174" s="29"/>
      <c r="C174" s="31"/>
      <c r="D174" s="31"/>
      <c r="E174" s="30" t="s">
        <v>66</v>
      </c>
      <c r="F174" s="27"/>
      <c r="G174" s="27"/>
      <c r="H174" s="13"/>
      <c r="I174" s="47"/>
      <c r="J174" s="73">
        <f>SUM(J175:J177)</f>
        <v>0</v>
      </c>
      <c r="K174" s="73">
        <f t="shared" ref="K174:R174" si="98">SUM(K175:K177)</f>
        <v>0</v>
      </c>
      <c r="L174" s="73">
        <f t="shared" si="98"/>
        <v>10000</v>
      </c>
      <c r="M174" s="73">
        <f t="shared" si="98"/>
        <v>15000</v>
      </c>
      <c r="N174" s="73">
        <f t="shared" si="98"/>
        <v>0</v>
      </c>
      <c r="O174" s="73">
        <f t="shared" si="98"/>
        <v>0</v>
      </c>
      <c r="P174" s="73">
        <f t="shared" si="98"/>
        <v>0</v>
      </c>
      <c r="Q174" s="73">
        <f t="shared" si="98"/>
        <v>0</v>
      </c>
      <c r="R174" s="73">
        <f t="shared" si="98"/>
        <v>25000</v>
      </c>
    </row>
    <row r="175" spans="2:18" ht="75.75" customHeight="1">
      <c r="B175" s="109"/>
      <c r="C175" s="108"/>
      <c r="D175" s="52"/>
      <c r="E175" s="14"/>
      <c r="F175" s="25">
        <v>23</v>
      </c>
      <c r="G175" s="14" t="s">
        <v>1239</v>
      </c>
      <c r="H175" s="80" t="s">
        <v>1207</v>
      </c>
      <c r="I175" s="16" t="s">
        <v>109</v>
      </c>
      <c r="J175" s="79"/>
      <c r="K175" s="79"/>
      <c r="L175" s="79">
        <v>10000</v>
      </c>
      <c r="M175" s="79">
        <v>15000</v>
      </c>
      <c r="N175" s="79"/>
      <c r="O175" s="79"/>
      <c r="P175" s="79"/>
      <c r="Q175" s="79"/>
      <c r="R175" s="79">
        <f t="shared" ref="R175" si="99">SUM(J175:Q175)</f>
        <v>25000</v>
      </c>
    </row>
    <row r="176" spans="2:18" ht="21" hidden="1" customHeight="1">
      <c r="B176" s="24"/>
      <c r="D176" s="21"/>
      <c r="E176" s="26"/>
      <c r="F176" s="126">
        <v>103</v>
      </c>
      <c r="G176" s="19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9">
        <f t="shared" ref="R176" si="100">SUM(J176:Q176)</f>
        <v>0</v>
      </c>
    </row>
    <row r="177" spans="2:18" ht="21" hidden="1" customHeight="1">
      <c r="B177" s="24"/>
      <c r="D177" s="21"/>
      <c r="E177" s="26"/>
      <c r="F177" s="25">
        <v>104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9">
        <f>SUM(J177:Q177)</f>
        <v>0</v>
      </c>
    </row>
    <row r="178" spans="2:18" hidden="1">
      <c r="B178" s="29"/>
      <c r="C178" s="31"/>
      <c r="D178" s="31"/>
      <c r="E178" s="30" t="s">
        <v>67</v>
      </c>
      <c r="F178" s="27"/>
      <c r="G178" s="27"/>
      <c r="H178" s="13"/>
      <c r="I178" s="47"/>
      <c r="J178" s="73">
        <f>SUM(J179:J181)</f>
        <v>0</v>
      </c>
      <c r="K178" s="73">
        <f t="shared" ref="K178:Q178" si="101">SUM(K179:K181)</f>
        <v>0</v>
      </c>
      <c r="L178" s="73">
        <f t="shared" si="101"/>
        <v>0</v>
      </c>
      <c r="M178" s="73">
        <f t="shared" si="101"/>
        <v>0</v>
      </c>
      <c r="N178" s="73">
        <f t="shared" si="101"/>
        <v>0</v>
      </c>
      <c r="O178" s="73">
        <f t="shared" si="101"/>
        <v>0</v>
      </c>
      <c r="P178" s="73">
        <f t="shared" si="101"/>
        <v>0</v>
      </c>
      <c r="Q178" s="73">
        <f t="shared" si="101"/>
        <v>0</v>
      </c>
      <c r="R178" s="73">
        <f>SUM(R179:R181)</f>
        <v>0</v>
      </c>
    </row>
    <row r="179" spans="2:18" ht="21" hidden="1" customHeight="1">
      <c r="B179" s="32"/>
      <c r="C179" s="33"/>
      <c r="D179" s="33"/>
      <c r="E179" s="34"/>
      <c r="F179" s="25">
        <v>105</v>
      </c>
      <c r="G179" s="14"/>
      <c r="H179" s="80"/>
      <c r="I179" s="117"/>
      <c r="J179" s="79"/>
      <c r="K179" s="79"/>
      <c r="L179" s="79"/>
      <c r="M179" s="79"/>
      <c r="N179" s="79"/>
      <c r="O179" s="79"/>
      <c r="P179" s="79"/>
      <c r="Q179" s="79"/>
      <c r="R179" s="79">
        <f t="shared" ref="R179:R180" si="102">SUM(J179:Q179)</f>
        <v>0</v>
      </c>
    </row>
    <row r="180" spans="2:18" ht="21" hidden="1" customHeight="1">
      <c r="B180" s="24"/>
      <c r="D180" s="21"/>
      <c r="E180" s="26"/>
      <c r="F180" s="25">
        <v>106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9">
        <f t="shared" si="102"/>
        <v>0</v>
      </c>
    </row>
    <row r="181" spans="2:18" ht="21" hidden="1" customHeight="1">
      <c r="B181" s="24"/>
      <c r="D181" s="21"/>
      <c r="E181" s="26"/>
      <c r="F181" s="25">
        <v>107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9">
        <f>SUM(J181:Q181)</f>
        <v>0</v>
      </c>
    </row>
    <row r="182" spans="2:18" s="12" customFormat="1" ht="18.75" customHeight="1">
      <c r="B182" s="41" t="s">
        <v>96</v>
      </c>
      <c r="C182" s="42"/>
      <c r="D182" s="43"/>
      <c r="E182" s="43"/>
      <c r="F182" s="43"/>
      <c r="G182" s="43"/>
      <c r="H182" s="181"/>
      <c r="I182" s="181"/>
      <c r="J182" s="44">
        <f>SUM(J183)</f>
        <v>0</v>
      </c>
      <c r="K182" s="44">
        <f t="shared" ref="K182:R183" si="103">SUM(K183)</f>
        <v>0</v>
      </c>
      <c r="L182" s="44">
        <f t="shared" si="103"/>
        <v>20040</v>
      </c>
      <c r="M182" s="44">
        <f t="shared" si="103"/>
        <v>1050221</v>
      </c>
      <c r="N182" s="44">
        <f t="shared" si="103"/>
        <v>169439</v>
      </c>
      <c r="O182" s="44">
        <f t="shared" si="103"/>
        <v>0</v>
      </c>
      <c r="P182" s="44">
        <f t="shared" si="103"/>
        <v>0</v>
      </c>
      <c r="Q182" s="44">
        <f t="shared" si="103"/>
        <v>0</v>
      </c>
      <c r="R182" s="44">
        <f t="shared" si="103"/>
        <v>1239700</v>
      </c>
    </row>
    <row r="183" spans="2:18" s="12" customFormat="1" ht="48.75" customHeight="1">
      <c r="B183" s="1404" t="s">
        <v>97</v>
      </c>
      <c r="C183" s="1405"/>
      <c r="D183" s="1405"/>
      <c r="E183" s="1405"/>
      <c r="F183" s="1405"/>
      <c r="G183" s="1405"/>
      <c r="H183" s="1405"/>
      <c r="I183" s="1405"/>
      <c r="J183" s="35">
        <f>SUM(J184)</f>
        <v>0</v>
      </c>
      <c r="K183" s="35">
        <f t="shared" si="103"/>
        <v>0</v>
      </c>
      <c r="L183" s="35">
        <f t="shared" si="103"/>
        <v>20040</v>
      </c>
      <c r="M183" s="35">
        <f t="shared" si="103"/>
        <v>1050221</v>
      </c>
      <c r="N183" s="35">
        <f t="shared" si="103"/>
        <v>169439</v>
      </c>
      <c r="O183" s="35">
        <f t="shared" si="103"/>
        <v>0</v>
      </c>
      <c r="P183" s="35">
        <f t="shared" si="103"/>
        <v>0</v>
      </c>
      <c r="Q183" s="35">
        <f t="shared" si="103"/>
        <v>0</v>
      </c>
      <c r="R183" s="35">
        <f t="shared" si="103"/>
        <v>1239700</v>
      </c>
    </row>
    <row r="184" spans="2:18" ht="33" customHeight="1">
      <c r="B184" s="29"/>
      <c r="C184" s="1401" t="s">
        <v>68</v>
      </c>
      <c r="D184" s="1401"/>
      <c r="E184" s="1401"/>
      <c r="F184" s="1401"/>
      <c r="G184" s="1401"/>
      <c r="H184" s="1401"/>
      <c r="I184" s="1401"/>
      <c r="J184" s="73">
        <f>SUM(J185+J192+J209)</f>
        <v>0</v>
      </c>
      <c r="K184" s="73">
        <f t="shared" ref="K184:R184" si="104">SUM(K185+K192+K209)</f>
        <v>0</v>
      </c>
      <c r="L184" s="73">
        <f t="shared" si="104"/>
        <v>20040</v>
      </c>
      <c r="M184" s="73">
        <f t="shared" si="104"/>
        <v>1050221</v>
      </c>
      <c r="N184" s="73">
        <f t="shared" si="104"/>
        <v>169439</v>
      </c>
      <c r="O184" s="73">
        <f t="shared" si="104"/>
        <v>0</v>
      </c>
      <c r="P184" s="73">
        <f t="shared" si="104"/>
        <v>0</v>
      </c>
      <c r="Q184" s="73">
        <f t="shared" si="104"/>
        <v>0</v>
      </c>
      <c r="R184" s="73">
        <f t="shared" si="104"/>
        <v>1239700</v>
      </c>
    </row>
    <row r="185" spans="2:18" hidden="1">
      <c r="B185" s="29"/>
      <c r="C185" s="31"/>
      <c r="D185" s="30" t="s">
        <v>69</v>
      </c>
      <c r="E185" s="28"/>
      <c r="F185" s="27"/>
      <c r="G185" s="27"/>
      <c r="H185" s="13"/>
      <c r="I185" s="47"/>
      <c r="J185" s="73">
        <f>SUM(J186)</f>
        <v>0</v>
      </c>
      <c r="K185" s="73">
        <f t="shared" ref="K185:R185" si="105">SUM(K186)</f>
        <v>0</v>
      </c>
      <c r="L185" s="73">
        <f t="shared" si="105"/>
        <v>0</v>
      </c>
      <c r="M185" s="73">
        <f t="shared" si="105"/>
        <v>0</v>
      </c>
      <c r="N185" s="73">
        <f t="shared" si="105"/>
        <v>0</v>
      </c>
      <c r="O185" s="73">
        <f t="shared" si="105"/>
        <v>0</v>
      </c>
      <c r="P185" s="73">
        <f t="shared" si="105"/>
        <v>0</v>
      </c>
      <c r="Q185" s="73">
        <f t="shared" si="105"/>
        <v>0</v>
      </c>
      <c r="R185" s="73">
        <f t="shared" si="105"/>
        <v>0</v>
      </c>
    </row>
    <row r="186" spans="2:18" hidden="1">
      <c r="B186" s="29"/>
      <c r="C186" s="31"/>
      <c r="D186" s="31"/>
      <c r="E186" s="30" t="s">
        <v>70</v>
      </c>
      <c r="F186" s="60"/>
      <c r="G186" s="55"/>
      <c r="H186" s="190"/>
      <c r="I186" s="190"/>
      <c r="J186" s="73">
        <f>SUM(J187:J191)</f>
        <v>0</v>
      </c>
      <c r="K186" s="73">
        <f>SUM(K187:K191)</f>
        <v>0</v>
      </c>
      <c r="L186" s="73">
        <f t="shared" ref="L186:R186" si="106">SUM(L187:L191)</f>
        <v>0</v>
      </c>
      <c r="M186" s="73">
        <f t="shared" si="106"/>
        <v>0</v>
      </c>
      <c r="N186" s="73">
        <f t="shared" si="106"/>
        <v>0</v>
      </c>
      <c r="O186" s="73">
        <f>SUM(O187:O191)</f>
        <v>0</v>
      </c>
      <c r="P186" s="73">
        <f>SUM(P187:P191)</f>
        <v>0</v>
      </c>
      <c r="Q186" s="73">
        <f>SUM(Q187:Q191)</f>
        <v>0</v>
      </c>
      <c r="R186" s="73">
        <f t="shared" si="106"/>
        <v>0</v>
      </c>
    </row>
    <row r="187" spans="2:18" ht="24.75" hidden="1" customHeight="1">
      <c r="B187" s="32"/>
      <c r="C187" s="33"/>
      <c r="D187" s="33"/>
      <c r="E187" s="34"/>
      <c r="F187" s="25">
        <v>108</v>
      </c>
      <c r="G187" s="14"/>
      <c r="H187" s="80"/>
      <c r="I187" s="117"/>
      <c r="J187" s="79"/>
      <c r="K187" s="79"/>
      <c r="L187" s="79"/>
      <c r="M187" s="79"/>
      <c r="N187" s="79"/>
      <c r="O187" s="79"/>
      <c r="P187" s="79"/>
      <c r="Q187" s="79"/>
      <c r="R187" s="79">
        <f t="shared" ref="R187:R190" si="107">SUM(J187:Q187)</f>
        <v>0</v>
      </c>
    </row>
    <row r="188" spans="2:18" ht="24.75" hidden="1" customHeight="1">
      <c r="B188" s="24"/>
      <c r="D188" s="21"/>
      <c r="E188" s="26"/>
      <c r="F188" s="25">
        <v>109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9">
        <f t="shared" si="107"/>
        <v>0</v>
      </c>
    </row>
    <row r="189" spans="2:18" ht="25.5" hidden="1" customHeight="1">
      <c r="B189" s="24"/>
      <c r="D189" s="21"/>
      <c r="E189" s="26"/>
      <c r="F189" s="25">
        <v>110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9">
        <f t="shared" si="107"/>
        <v>0</v>
      </c>
    </row>
    <row r="190" spans="2:18" ht="24.75" hidden="1" customHeight="1">
      <c r="B190" s="24"/>
      <c r="D190" s="21"/>
      <c r="E190" s="26"/>
      <c r="F190" s="25">
        <v>111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9">
        <f t="shared" si="107"/>
        <v>0</v>
      </c>
    </row>
    <row r="191" spans="2:18" ht="25.5" hidden="1" customHeight="1">
      <c r="B191" s="58"/>
      <c r="C191" s="59"/>
      <c r="D191" s="53"/>
      <c r="E191" s="19"/>
      <c r="F191" s="25">
        <v>112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9">
        <f>SUM(J191:Q191)</f>
        <v>0</v>
      </c>
    </row>
    <row r="192" spans="2:18" ht="33" hidden="1" customHeight="1">
      <c r="B192" s="29"/>
      <c r="C192" s="31"/>
      <c r="D192" s="1401" t="s">
        <v>71</v>
      </c>
      <c r="E192" s="1401"/>
      <c r="F192" s="1401"/>
      <c r="G192" s="1401"/>
      <c r="H192" s="1401"/>
      <c r="I192" s="1401"/>
      <c r="J192" s="73">
        <f>SUM(J193+J197+J201+J205)</f>
        <v>0</v>
      </c>
      <c r="K192" s="73">
        <f t="shared" ref="K192:R192" si="108">SUM(K193+K197+K201+K205)</f>
        <v>0</v>
      </c>
      <c r="L192" s="73">
        <f t="shared" si="108"/>
        <v>0</v>
      </c>
      <c r="M192" s="73">
        <f t="shared" si="108"/>
        <v>0</v>
      </c>
      <c r="N192" s="73">
        <f t="shared" si="108"/>
        <v>0</v>
      </c>
      <c r="O192" s="73">
        <f t="shared" si="108"/>
        <v>0</v>
      </c>
      <c r="P192" s="73">
        <f t="shared" si="108"/>
        <v>0</v>
      </c>
      <c r="Q192" s="73">
        <f t="shared" si="108"/>
        <v>0</v>
      </c>
      <c r="R192" s="73">
        <f t="shared" si="108"/>
        <v>0</v>
      </c>
    </row>
    <row r="193" spans="2:18" ht="30.75" hidden="1" customHeight="1">
      <c r="B193" s="29"/>
      <c r="C193" s="31"/>
      <c r="D193" s="31"/>
      <c r="E193" s="1418" t="s">
        <v>72</v>
      </c>
      <c r="F193" s="1418"/>
      <c r="G193" s="1418"/>
      <c r="H193" s="1418"/>
      <c r="I193" s="1418"/>
      <c r="J193" s="73">
        <f>SUM(J194:J196)</f>
        <v>0</v>
      </c>
      <c r="K193" s="73">
        <f t="shared" ref="K193:R193" si="109">SUM(K194:K196)</f>
        <v>0</v>
      </c>
      <c r="L193" s="73">
        <f t="shared" si="109"/>
        <v>0</v>
      </c>
      <c r="M193" s="73">
        <f t="shared" si="109"/>
        <v>0</v>
      </c>
      <c r="N193" s="73">
        <f t="shared" si="109"/>
        <v>0</v>
      </c>
      <c r="O193" s="73">
        <f t="shared" si="109"/>
        <v>0</v>
      </c>
      <c r="P193" s="73">
        <f t="shared" si="109"/>
        <v>0</v>
      </c>
      <c r="Q193" s="73">
        <f t="shared" si="109"/>
        <v>0</v>
      </c>
      <c r="R193" s="73">
        <f t="shared" si="109"/>
        <v>0</v>
      </c>
    </row>
    <row r="194" spans="2:18" ht="24.75" hidden="1" customHeight="1">
      <c r="B194" s="32"/>
      <c r="C194" s="33"/>
      <c r="D194" s="33"/>
      <c r="E194" s="34"/>
      <c r="F194" s="25">
        <v>113</v>
      </c>
      <c r="G194" s="14"/>
      <c r="H194" s="80"/>
      <c r="I194" s="117"/>
      <c r="J194" s="79"/>
      <c r="K194" s="79"/>
      <c r="L194" s="79"/>
      <c r="M194" s="79"/>
      <c r="N194" s="79"/>
      <c r="O194" s="79"/>
      <c r="P194" s="79"/>
      <c r="Q194" s="79"/>
      <c r="R194" s="79">
        <f t="shared" ref="R194:R195" si="110">SUM(J194:Q194)</f>
        <v>0</v>
      </c>
    </row>
    <row r="195" spans="2:18" ht="24.75" hidden="1" customHeight="1">
      <c r="B195" s="24"/>
      <c r="D195" s="21"/>
      <c r="E195" s="26"/>
      <c r="F195" s="25">
        <v>114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9">
        <f t="shared" si="110"/>
        <v>0</v>
      </c>
    </row>
    <row r="196" spans="2:18" ht="24.75" hidden="1" customHeight="1">
      <c r="B196" s="24"/>
      <c r="D196" s="21"/>
      <c r="E196" s="26"/>
      <c r="F196" s="25">
        <v>115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9">
        <f>SUM(J196:Q196)</f>
        <v>0</v>
      </c>
    </row>
    <row r="197" spans="2:18" hidden="1">
      <c r="B197" s="29"/>
      <c r="C197" s="31"/>
      <c r="D197" s="31"/>
      <c r="E197" s="1419" t="s">
        <v>73</v>
      </c>
      <c r="F197" s="1419"/>
      <c r="G197" s="1419"/>
      <c r="H197" s="1419"/>
      <c r="I197" s="1419"/>
      <c r="J197" s="73">
        <f>SUM(J198:J200)</f>
        <v>0</v>
      </c>
      <c r="K197" s="73">
        <f t="shared" ref="K197:R197" si="111">SUM(K198:K200)</f>
        <v>0</v>
      </c>
      <c r="L197" s="73">
        <f t="shared" si="111"/>
        <v>0</v>
      </c>
      <c r="M197" s="73">
        <f t="shared" si="111"/>
        <v>0</v>
      </c>
      <c r="N197" s="73">
        <f t="shared" si="111"/>
        <v>0</v>
      </c>
      <c r="O197" s="73">
        <f t="shared" si="111"/>
        <v>0</v>
      </c>
      <c r="P197" s="73">
        <f t="shared" si="111"/>
        <v>0</v>
      </c>
      <c r="Q197" s="73">
        <f t="shared" si="111"/>
        <v>0</v>
      </c>
      <c r="R197" s="73">
        <f t="shared" si="111"/>
        <v>0</v>
      </c>
    </row>
    <row r="198" spans="2:18" ht="23.25" hidden="1" customHeight="1">
      <c r="B198" s="32"/>
      <c r="C198" s="33"/>
      <c r="D198" s="33"/>
      <c r="E198" s="34"/>
      <c r="F198" s="25">
        <v>116</v>
      </c>
      <c r="G198" s="14"/>
      <c r="H198" s="80"/>
      <c r="I198" s="117"/>
      <c r="J198" s="79"/>
      <c r="K198" s="79"/>
      <c r="L198" s="79"/>
      <c r="M198" s="79"/>
      <c r="N198" s="79"/>
      <c r="O198" s="79"/>
      <c r="P198" s="79"/>
      <c r="Q198" s="79"/>
      <c r="R198" s="79">
        <f t="shared" ref="R198:R199" si="112">SUM(J198:Q198)</f>
        <v>0</v>
      </c>
    </row>
    <row r="199" spans="2:18" ht="23.25" hidden="1" customHeight="1">
      <c r="B199" s="24"/>
      <c r="D199" s="21"/>
      <c r="E199" s="26"/>
      <c r="F199" s="25">
        <v>117</v>
      </c>
      <c r="G199" s="14"/>
      <c r="H199" s="15"/>
      <c r="I199" s="16"/>
      <c r="J199" s="23"/>
      <c r="K199" s="23"/>
      <c r="L199" s="23"/>
      <c r="M199" s="23"/>
      <c r="N199" s="23"/>
      <c r="O199" s="23"/>
      <c r="P199" s="23"/>
      <c r="Q199" s="23"/>
      <c r="R199" s="79">
        <f t="shared" si="112"/>
        <v>0</v>
      </c>
    </row>
    <row r="200" spans="2:18" ht="23.25" hidden="1" customHeight="1">
      <c r="B200" s="24"/>
      <c r="D200" s="21"/>
      <c r="E200" s="26"/>
      <c r="F200" s="25">
        <v>118</v>
      </c>
      <c r="G200" s="14"/>
      <c r="H200" s="15"/>
      <c r="I200" s="16"/>
      <c r="J200" s="23"/>
      <c r="K200" s="23"/>
      <c r="L200" s="23"/>
      <c r="M200" s="23"/>
      <c r="N200" s="23"/>
      <c r="O200" s="23"/>
      <c r="P200" s="23"/>
      <c r="Q200" s="23"/>
      <c r="R200" s="79">
        <f>SUM(J200:Q200)</f>
        <v>0</v>
      </c>
    </row>
    <row r="201" spans="2:18" hidden="1">
      <c r="B201" s="29"/>
      <c r="C201" s="31"/>
      <c r="D201" s="31"/>
      <c r="E201" s="30" t="s">
        <v>74</v>
      </c>
      <c r="F201" s="27"/>
      <c r="G201" s="27"/>
      <c r="H201" s="13"/>
      <c r="I201" s="47"/>
      <c r="J201" s="73">
        <f>SUM(J202:J204)</f>
        <v>0</v>
      </c>
      <c r="K201" s="73">
        <f t="shared" ref="K201:Q201" si="113">SUM(K202:K204)</f>
        <v>0</v>
      </c>
      <c r="L201" s="73">
        <f t="shared" si="113"/>
        <v>0</v>
      </c>
      <c r="M201" s="73">
        <f t="shared" si="113"/>
        <v>0</v>
      </c>
      <c r="N201" s="73">
        <f t="shared" si="113"/>
        <v>0</v>
      </c>
      <c r="O201" s="73">
        <f t="shared" si="113"/>
        <v>0</v>
      </c>
      <c r="P201" s="73">
        <f t="shared" si="113"/>
        <v>0</v>
      </c>
      <c r="Q201" s="73">
        <f t="shared" si="113"/>
        <v>0</v>
      </c>
      <c r="R201" s="73"/>
    </row>
    <row r="202" spans="2:18" ht="23.25" hidden="1" customHeight="1">
      <c r="B202" s="32"/>
      <c r="C202" s="33"/>
      <c r="D202" s="33"/>
      <c r="E202" s="34"/>
      <c r="F202" s="25">
        <v>119</v>
      </c>
      <c r="G202" s="14"/>
      <c r="H202" s="80"/>
      <c r="I202" s="117"/>
      <c r="J202" s="79"/>
      <c r="K202" s="79"/>
      <c r="L202" s="79"/>
      <c r="M202" s="79"/>
      <c r="N202" s="79"/>
      <c r="O202" s="79"/>
      <c r="P202" s="79"/>
      <c r="Q202" s="79"/>
      <c r="R202" s="79">
        <f t="shared" ref="R202:R203" si="114">SUM(J202:Q202)</f>
        <v>0</v>
      </c>
    </row>
    <row r="203" spans="2:18" ht="23.25" hidden="1" customHeight="1">
      <c r="B203" s="24"/>
      <c r="D203" s="21"/>
      <c r="E203" s="26"/>
      <c r="F203" s="25">
        <v>120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9">
        <f t="shared" si="114"/>
        <v>0</v>
      </c>
    </row>
    <row r="204" spans="2:18" ht="23.25" hidden="1" customHeight="1">
      <c r="B204" s="24"/>
      <c r="D204" s="21"/>
      <c r="E204" s="26"/>
      <c r="F204" s="25">
        <v>121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9">
        <f>SUM(J204:Q204)</f>
        <v>0</v>
      </c>
    </row>
    <row r="205" spans="2:18" hidden="1">
      <c r="B205" s="29"/>
      <c r="C205" s="31"/>
      <c r="D205" s="31"/>
      <c r="E205" s="30" t="s">
        <v>75</v>
      </c>
      <c r="F205" s="27"/>
      <c r="G205" s="27"/>
      <c r="H205" s="13"/>
      <c r="I205" s="47"/>
      <c r="J205" s="73">
        <f>SUM(J206:J208)</f>
        <v>0</v>
      </c>
      <c r="K205" s="73">
        <f t="shared" ref="K205:Q205" si="115">SUM(K206:K208)</f>
        <v>0</v>
      </c>
      <c r="L205" s="73">
        <f t="shared" si="115"/>
        <v>0</v>
      </c>
      <c r="M205" s="73">
        <f t="shared" si="115"/>
        <v>0</v>
      </c>
      <c r="N205" s="73">
        <f t="shared" si="115"/>
        <v>0</v>
      </c>
      <c r="O205" s="73">
        <f t="shared" si="115"/>
        <v>0</v>
      </c>
      <c r="P205" s="73">
        <f t="shared" si="115"/>
        <v>0</v>
      </c>
      <c r="Q205" s="73">
        <f t="shared" si="115"/>
        <v>0</v>
      </c>
      <c r="R205" s="73">
        <f>SUM(R206:R208)</f>
        <v>0</v>
      </c>
    </row>
    <row r="206" spans="2:18" ht="21.75" hidden="1" customHeight="1">
      <c r="B206" s="32"/>
      <c r="C206" s="33"/>
      <c r="D206" s="33"/>
      <c r="E206" s="34"/>
      <c r="F206" s="25">
        <v>122</v>
      </c>
      <c r="G206" s="14"/>
      <c r="H206" s="80"/>
      <c r="I206" s="117"/>
      <c r="J206" s="79"/>
      <c r="K206" s="79"/>
      <c r="L206" s="79"/>
      <c r="M206" s="79"/>
      <c r="N206" s="79"/>
      <c r="O206" s="79"/>
      <c r="P206" s="79"/>
      <c r="Q206" s="79"/>
      <c r="R206" s="79">
        <f t="shared" ref="R206:R207" si="116">SUM(J206:Q206)</f>
        <v>0</v>
      </c>
    </row>
    <row r="207" spans="2:18" ht="21.75" hidden="1" customHeight="1">
      <c r="B207" s="24"/>
      <c r="D207" s="21"/>
      <c r="E207" s="26"/>
      <c r="F207" s="25">
        <v>123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9">
        <f t="shared" si="116"/>
        <v>0</v>
      </c>
    </row>
    <row r="208" spans="2:18" ht="21.75" hidden="1" customHeight="1">
      <c r="B208" s="58"/>
      <c r="C208" s="59"/>
      <c r="D208" s="53"/>
      <c r="E208" s="19"/>
      <c r="F208" s="25">
        <v>124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9">
        <f>SUM(J208:Q208)</f>
        <v>0</v>
      </c>
    </row>
    <row r="209" spans="2:19" ht="16.5" customHeight="1">
      <c r="B209" s="29"/>
      <c r="C209" s="31"/>
      <c r="D209" s="31"/>
      <c r="E209" s="40" t="s">
        <v>103</v>
      </c>
      <c r="F209" s="60"/>
      <c r="G209" s="55"/>
      <c r="H209" s="190"/>
      <c r="I209" s="190"/>
      <c r="J209" s="73">
        <f>SUM(J210:J224)</f>
        <v>0</v>
      </c>
      <c r="K209" s="73">
        <f t="shared" ref="K209:R209" si="117">SUM(K210:K224)</f>
        <v>0</v>
      </c>
      <c r="L209" s="73">
        <f t="shared" si="117"/>
        <v>20040</v>
      </c>
      <c r="M209" s="73">
        <f t="shared" si="117"/>
        <v>1050221</v>
      </c>
      <c r="N209" s="73">
        <f t="shared" si="117"/>
        <v>169439</v>
      </c>
      <c r="O209" s="73">
        <f t="shared" si="117"/>
        <v>0</v>
      </c>
      <c r="P209" s="73">
        <f t="shared" si="117"/>
        <v>0</v>
      </c>
      <c r="Q209" s="73">
        <f t="shared" si="117"/>
        <v>0</v>
      </c>
      <c r="R209" s="73">
        <f t="shared" si="117"/>
        <v>1239700</v>
      </c>
    </row>
    <row r="210" spans="2:19" ht="72">
      <c r="B210" s="32"/>
      <c r="C210" s="33"/>
      <c r="D210" s="33"/>
      <c r="E210" s="34"/>
      <c r="F210" s="25">
        <v>24</v>
      </c>
      <c r="G210" s="14" t="s">
        <v>1221</v>
      </c>
      <c r="H210" s="80" t="s">
        <v>696</v>
      </c>
      <c r="I210" s="16" t="s">
        <v>109</v>
      </c>
      <c r="J210" s="79"/>
      <c r="K210" s="79"/>
      <c r="L210" s="79"/>
      <c r="M210" s="23">
        <v>325961</v>
      </c>
      <c r="N210" s="79"/>
      <c r="O210" s="79"/>
      <c r="P210" s="79"/>
      <c r="Q210" s="79"/>
      <c r="R210" s="79">
        <f t="shared" ref="R210" si="118">SUM(J210:Q210)</f>
        <v>325961</v>
      </c>
    </row>
    <row r="211" spans="2:19" ht="72">
      <c r="B211" s="48"/>
      <c r="C211" s="49"/>
      <c r="D211" s="49"/>
      <c r="E211" s="50"/>
      <c r="F211" s="25">
        <v>25</v>
      </c>
      <c r="G211" s="14" t="s">
        <v>1193</v>
      </c>
      <c r="H211" s="80" t="s">
        <v>696</v>
      </c>
      <c r="I211" s="16" t="s">
        <v>109</v>
      </c>
      <c r="J211" s="79"/>
      <c r="K211" s="79"/>
      <c r="L211" s="79"/>
      <c r="M211" s="79">
        <v>50000</v>
      </c>
      <c r="N211" s="79"/>
      <c r="O211" s="79"/>
      <c r="P211" s="79"/>
      <c r="Q211" s="79"/>
      <c r="R211" s="79">
        <f t="shared" ref="R211:R213" si="119">SUM(J211:Q211)</f>
        <v>50000</v>
      </c>
      <c r="S211" s="359"/>
    </row>
    <row r="212" spans="2:19" ht="72">
      <c r="B212" s="48"/>
      <c r="C212" s="49"/>
      <c r="D212" s="49"/>
      <c r="E212" s="50"/>
      <c r="F212" s="25">
        <v>26</v>
      </c>
      <c r="G212" s="14" t="s">
        <v>1202</v>
      </c>
      <c r="H212" s="80" t="s">
        <v>1203</v>
      </c>
      <c r="I212" s="16" t="s">
        <v>150</v>
      </c>
      <c r="J212" s="79"/>
      <c r="K212" s="79"/>
      <c r="L212" s="79"/>
      <c r="M212" s="79">
        <v>5000</v>
      </c>
      <c r="N212" s="79"/>
      <c r="O212" s="79"/>
      <c r="P212" s="79"/>
      <c r="Q212" s="79"/>
      <c r="R212" s="79">
        <f t="shared" si="119"/>
        <v>5000</v>
      </c>
    </row>
    <row r="213" spans="2:19" ht="126">
      <c r="B213" s="48"/>
      <c r="C213" s="49"/>
      <c r="D213" s="49"/>
      <c r="E213" s="50"/>
      <c r="F213" s="25">
        <v>27</v>
      </c>
      <c r="G213" s="14" t="s">
        <v>1197</v>
      </c>
      <c r="H213" s="80" t="s">
        <v>696</v>
      </c>
      <c r="I213" s="16" t="s">
        <v>1240</v>
      </c>
      <c r="J213" s="23"/>
      <c r="K213" s="23"/>
      <c r="L213" s="23"/>
      <c r="M213" s="23">
        <v>20000</v>
      </c>
      <c r="N213" s="79"/>
      <c r="O213" s="79"/>
      <c r="P213" s="79"/>
      <c r="Q213" s="79"/>
      <c r="R213" s="79">
        <f t="shared" si="119"/>
        <v>20000</v>
      </c>
    </row>
    <row r="214" spans="2:19" ht="90">
      <c r="B214" s="24"/>
      <c r="D214" s="21"/>
      <c r="E214" s="26"/>
      <c r="F214" s="25">
        <v>28</v>
      </c>
      <c r="G214" s="14" t="s">
        <v>1220</v>
      </c>
      <c r="H214" s="80" t="s">
        <v>1203</v>
      </c>
      <c r="I214" s="16" t="s">
        <v>1241</v>
      </c>
      <c r="J214" s="79"/>
      <c r="K214" s="79"/>
      <c r="L214" s="79"/>
      <c r="M214" s="79">
        <v>5000</v>
      </c>
      <c r="N214" s="79"/>
      <c r="O214" s="79"/>
      <c r="P214" s="79"/>
      <c r="Q214" s="79"/>
      <c r="R214" s="79">
        <f>SUM(J214:Q214)</f>
        <v>5000</v>
      </c>
    </row>
    <row r="215" spans="2:19" ht="90">
      <c r="B215" s="24"/>
      <c r="D215" s="21"/>
      <c r="E215" s="26"/>
      <c r="F215" s="25">
        <v>29</v>
      </c>
      <c r="G215" s="14" t="s">
        <v>1224</v>
      </c>
      <c r="H215" s="80" t="s">
        <v>1225</v>
      </c>
      <c r="I215" s="16" t="s">
        <v>1242</v>
      </c>
      <c r="J215" s="79"/>
      <c r="K215" s="79"/>
      <c r="L215" s="79"/>
      <c r="M215" s="79">
        <v>120000</v>
      </c>
      <c r="N215" s="79"/>
      <c r="O215" s="79"/>
      <c r="P215" s="79"/>
      <c r="Q215" s="79"/>
      <c r="R215" s="79">
        <f t="shared" ref="R215:R217" si="120">SUM(J215:Q215)</f>
        <v>120000</v>
      </c>
    </row>
    <row r="216" spans="2:19" ht="108">
      <c r="B216" s="48"/>
      <c r="C216" s="49"/>
      <c r="D216" s="49"/>
      <c r="E216" s="50"/>
      <c r="F216" s="25">
        <v>30</v>
      </c>
      <c r="G216" s="14" t="s">
        <v>1226</v>
      </c>
      <c r="H216" s="80" t="s">
        <v>696</v>
      </c>
      <c r="I216" s="16" t="s">
        <v>1243</v>
      </c>
      <c r="J216" s="79"/>
      <c r="K216" s="79"/>
      <c r="L216" s="79"/>
      <c r="M216" s="79">
        <v>40000</v>
      </c>
      <c r="N216" s="79"/>
      <c r="O216" s="79"/>
      <c r="P216" s="79"/>
      <c r="Q216" s="79"/>
      <c r="R216" s="79">
        <f t="shared" si="120"/>
        <v>40000</v>
      </c>
    </row>
    <row r="217" spans="2:19" ht="72">
      <c r="B217" s="58"/>
      <c r="C217" s="59"/>
      <c r="D217" s="53"/>
      <c r="E217" s="19"/>
      <c r="F217" s="25">
        <v>31</v>
      </c>
      <c r="G217" s="14" t="s">
        <v>1227</v>
      </c>
      <c r="H217" s="80" t="s">
        <v>696</v>
      </c>
      <c r="I217" s="16" t="s">
        <v>1244</v>
      </c>
      <c r="J217" s="23"/>
      <c r="K217" s="23"/>
      <c r="L217" s="23"/>
      <c r="M217" s="23"/>
      <c r="N217" s="23">
        <v>169439</v>
      </c>
      <c r="O217" s="23"/>
      <c r="P217" s="23"/>
      <c r="Q217" s="23"/>
      <c r="R217" s="79">
        <f t="shared" si="120"/>
        <v>169439</v>
      </c>
    </row>
    <row r="218" spans="2:19" ht="72">
      <c r="B218" s="24"/>
      <c r="D218" s="21"/>
      <c r="E218" s="26"/>
      <c r="F218" s="126">
        <v>32</v>
      </c>
      <c r="G218" s="19" t="s">
        <v>1228</v>
      </c>
      <c r="H218" s="80" t="s">
        <v>1203</v>
      </c>
      <c r="I218" s="16" t="s">
        <v>1245</v>
      </c>
      <c r="J218" s="79"/>
      <c r="K218" s="79"/>
      <c r="L218" s="79"/>
      <c r="M218" s="79">
        <v>63400</v>
      </c>
      <c r="N218" s="79"/>
      <c r="O218" s="79"/>
      <c r="P218" s="79"/>
      <c r="Q218" s="79"/>
      <c r="R218" s="79">
        <f>SUM(J218:Q218)</f>
        <v>63400</v>
      </c>
    </row>
    <row r="219" spans="2:19" ht="90">
      <c r="B219" s="24"/>
      <c r="D219" s="21"/>
      <c r="E219" s="26"/>
      <c r="F219" s="25">
        <v>33</v>
      </c>
      <c r="G219" s="14" t="s">
        <v>1229</v>
      </c>
      <c r="H219" s="80" t="s">
        <v>1207</v>
      </c>
      <c r="I219" s="16" t="s">
        <v>1246</v>
      </c>
      <c r="J219" s="79"/>
      <c r="K219" s="79"/>
      <c r="L219" s="79">
        <v>10000</v>
      </c>
      <c r="M219" s="79">
        <v>20000</v>
      </c>
      <c r="N219" s="79"/>
      <c r="O219" s="79"/>
      <c r="P219" s="79"/>
      <c r="Q219" s="79"/>
      <c r="R219" s="79">
        <f t="shared" ref="R219:R224" si="121">SUM(J219:Q219)</f>
        <v>30000</v>
      </c>
    </row>
    <row r="220" spans="2:19" ht="63.75" customHeight="1">
      <c r="B220" s="24"/>
      <c r="D220" s="21"/>
      <c r="E220" s="26"/>
      <c r="F220" s="25">
        <v>34</v>
      </c>
      <c r="G220" s="49" t="s">
        <v>1230</v>
      </c>
      <c r="H220" s="15" t="s">
        <v>1207</v>
      </c>
      <c r="I220" s="16" t="s">
        <v>1247</v>
      </c>
      <c r="J220" s="23"/>
      <c r="K220" s="23"/>
      <c r="L220" s="23"/>
      <c r="M220" s="23">
        <v>40000</v>
      </c>
      <c r="N220" s="23"/>
      <c r="O220" s="23"/>
      <c r="P220" s="23"/>
      <c r="Q220" s="23"/>
      <c r="R220" s="79">
        <f t="shared" si="121"/>
        <v>40000</v>
      </c>
    </row>
    <row r="221" spans="2:19" ht="108">
      <c r="B221" s="48"/>
      <c r="C221" s="49"/>
      <c r="D221" s="49"/>
      <c r="E221" s="50"/>
      <c r="F221" s="25">
        <v>35</v>
      </c>
      <c r="G221" s="14" t="s">
        <v>1231</v>
      </c>
      <c r="H221" s="80" t="s">
        <v>1198</v>
      </c>
      <c r="I221" s="16" t="s">
        <v>1248</v>
      </c>
      <c r="J221" s="161"/>
      <c r="K221" s="161"/>
      <c r="L221" s="360">
        <v>5000</v>
      </c>
      <c r="M221" s="360">
        <v>64600</v>
      </c>
      <c r="N221" s="79"/>
      <c r="O221" s="79"/>
      <c r="P221" s="79"/>
      <c r="Q221" s="79"/>
      <c r="R221" s="79">
        <f t="shared" si="121"/>
        <v>69600</v>
      </c>
    </row>
    <row r="222" spans="2:19" ht="72">
      <c r="B222" s="24"/>
      <c r="D222" s="21"/>
      <c r="E222" s="26"/>
      <c r="F222" s="25">
        <v>36</v>
      </c>
      <c r="G222" s="14" t="s">
        <v>1232</v>
      </c>
      <c r="H222" s="80" t="s">
        <v>1200</v>
      </c>
      <c r="I222" s="16" t="s">
        <v>1249</v>
      </c>
      <c r="J222" s="79"/>
      <c r="K222" s="79"/>
      <c r="L222" s="79"/>
      <c r="M222" s="163">
        <v>100000</v>
      </c>
      <c r="N222" s="79"/>
      <c r="O222" s="79"/>
      <c r="P222" s="79"/>
      <c r="Q222" s="79"/>
      <c r="R222" s="79">
        <f t="shared" si="121"/>
        <v>100000</v>
      </c>
    </row>
    <row r="223" spans="2:19" ht="72">
      <c r="B223" s="24"/>
      <c r="D223" s="21"/>
      <c r="E223" s="26"/>
      <c r="F223" s="25">
        <v>37</v>
      </c>
      <c r="G223" s="14" t="s">
        <v>1232</v>
      </c>
      <c r="H223" s="80" t="s">
        <v>1201</v>
      </c>
      <c r="I223" s="16" t="s">
        <v>1250</v>
      </c>
      <c r="J223" s="79"/>
      <c r="K223" s="79"/>
      <c r="L223" s="79"/>
      <c r="M223" s="163">
        <v>106300</v>
      </c>
      <c r="N223" s="79"/>
      <c r="O223" s="79"/>
      <c r="P223" s="79"/>
      <c r="Q223" s="79"/>
      <c r="R223" s="79">
        <f t="shared" si="121"/>
        <v>106300</v>
      </c>
    </row>
    <row r="224" spans="2:19" ht="72">
      <c r="B224" s="58"/>
      <c r="C224" s="59"/>
      <c r="D224" s="53"/>
      <c r="E224" s="19"/>
      <c r="F224" s="25">
        <v>38</v>
      </c>
      <c r="G224" s="14" t="s">
        <v>1233</v>
      </c>
      <c r="H224" s="80" t="s">
        <v>1209</v>
      </c>
      <c r="I224" s="16" t="s">
        <v>1251</v>
      </c>
      <c r="J224" s="79"/>
      <c r="K224" s="79"/>
      <c r="L224" s="163">
        <v>5040</v>
      </c>
      <c r="M224" s="163">
        <v>89960</v>
      </c>
      <c r="N224" s="79"/>
      <c r="O224" s="79"/>
      <c r="P224" s="79"/>
      <c r="Q224" s="79"/>
      <c r="R224" s="79">
        <f t="shared" si="121"/>
        <v>95000</v>
      </c>
    </row>
  </sheetData>
  <mergeCells count="71">
    <mergeCell ref="E197:I197"/>
    <mergeCell ref="B4:G4"/>
    <mergeCell ref="B3:G3"/>
    <mergeCell ref="E167:I167"/>
    <mergeCell ref="D173:I173"/>
    <mergeCell ref="B183:I183"/>
    <mergeCell ref="C184:I184"/>
    <mergeCell ref="D192:I192"/>
    <mergeCell ref="E193:I193"/>
    <mergeCell ref="E144:I144"/>
    <mergeCell ref="E146:I146"/>
    <mergeCell ref="E154:I154"/>
    <mergeCell ref="D158:I158"/>
    <mergeCell ref="B164:I164"/>
    <mergeCell ref="C165:I165"/>
    <mergeCell ref="D122:I122"/>
    <mergeCell ref="E134:I134"/>
    <mergeCell ref="B140:I140"/>
    <mergeCell ref="B141:I141"/>
    <mergeCell ref="C142:I142"/>
    <mergeCell ref="D143:I143"/>
    <mergeCell ref="E118:I118"/>
    <mergeCell ref="B100:I100"/>
    <mergeCell ref="C101:I101"/>
    <mergeCell ref="D102:I102"/>
    <mergeCell ref="E103:I103"/>
    <mergeCell ref="E105:I105"/>
    <mergeCell ref="D109:I109"/>
    <mergeCell ref="E110:I110"/>
    <mergeCell ref="B114:I114"/>
    <mergeCell ref="B115:I115"/>
    <mergeCell ref="C116:I116"/>
    <mergeCell ref="D117:I117"/>
    <mergeCell ref="B99:I99"/>
    <mergeCell ref="D74:I74"/>
    <mergeCell ref="E75:I75"/>
    <mergeCell ref="B82:I82"/>
    <mergeCell ref="B83:I83"/>
    <mergeCell ref="C84:I84"/>
    <mergeCell ref="D85:I85"/>
    <mergeCell ref="E86:I86"/>
    <mergeCell ref="D89:I89"/>
    <mergeCell ref="E90:I90"/>
    <mergeCell ref="D94:I94"/>
    <mergeCell ref="E95:I95"/>
    <mergeCell ref="D67:I67"/>
    <mergeCell ref="E42:I42"/>
    <mergeCell ref="C46:I46"/>
    <mergeCell ref="D47:I47"/>
    <mergeCell ref="E48:I48"/>
    <mergeCell ref="D52:I52"/>
    <mergeCell ref="E53:I53"/>
    <mergeCell ref="D55:I55"/>
    <mergeCell ref="E56:I56"/>
    <mergeCell ref="E60:I60"/>
    <mergeCell ref="B65:I65"/>
    <mergeCell ref="C66:I66"/>
    <mergeCell ref="B1:R1"/>
    <mergeCell ref="B5:I5"/>
    <mergeCell ref="D41:I41"/>
    <mergeCell ref="B6:I6"/>
    <mergeCell ref="C7:I7"/>
    <mergeCell ref="D8:I8"/>
    <mergeCell ref="E9:I9"/>
    <mergeCell ref="D11:I11"/>
    <mergeCell ref="E12:I12"/>
    <mergeCell ref="B27:I27"/>
    <mergeCell ref="B28:I28"/>
    <mergeCell ref="C29:I29"/>
    <mergeCell ref="D30:I30"/>
    <mergeCell ref="E31:I31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79998168889431442"/>
  </sheetPr>
  <dimension ref="C20:G20"/>
  <sheetViews>
    <sheetView workbookViewId="0">
      <selection activeCell="K29" sqref="K29"/>
    </sheetView>
  </sheetViews>
  <sheetFormatPr defaultRowHeight="15"/>
  <sheetData>
    <row r="20" spans="3:7" ht="41.25">
      <c r="C20" s="1425" t="s">
        <v>1630</v>
      </c>
      <c r="D20" s="1425"/>
      <c r="E20" s="1425"/>
      <c r="F20" s="1425"/>
      <c r="G20" s="142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499984740745262"/>
  </sheetPr>
  <dimension ref="B1:R241"/>
  <sheetViews>
    <sheetView zoomScaleNormal="100" workbookViewId="0">
      <pane ySplit="4" topLeftCell="A5" activePane="bottomLeft" state="frozen"/>
      <selection activeCell="M25" sqref="M25"/>
      <selection pane="bottomLeft" activeCell="Z181" sqref="Z181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9.5703125" style="6" customWidth="1"/>
    <col min="9" max="9" width="8.5703125" style="6" customWidth="1"/>
    <col min="10" max="11" width="7.7109375" style="74" customWidth="1"/>
    <col min="12" max="12" width="8.42578125" style="74" customWidth="1"/>
    <col min="13" max="13" width="8.7109375" style="74" customWidth="1"/>
    <col min="14" max="14" width="7.7109375" style="74" customWidth="1"/>
    <col min="15" max="15" width="7.7109375" style="74" hidden="1" customWidth="1"/>
    <col min="16" max="17" width="7.7109375" style="74" customWidth="1"/>
    <col min="18" max="18" width="9.28515625" style="74" customWidth="1"/>
    <col min="19" max="16384" width="9" style="7"/>
  </cols>
  <sheetData>
    <row r="1" spans="2:18" s="1" customFormat="1" ht="24">
      <c r="B1" s="1407" t="s">
        <v>874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>
      <c r="B4" s="1416" t="s">
        <v>875</v>
      </c>
      <c r="C4" s="1437"/>
      <c r="D4" s="1437"/>
      <c r="E4" s="1437"/>
      <c r="F4" s="1437"/>
      <c r="G4" s="1417"/>
      <c r="H4" s="166"/>
      <c r="I4" s="167"/>
      <c r="J4" s="168">
        <f t="shared" ref="J4:R4" si="0">SUM(J5+J40+J81+J99+J117+J134+J161+J186+J203)</f>
        <v>0</v>
      </c>
      <c r="K4" s="168">
        <f t="shared" si="0"/>
        <v>739500</v>
      </c>
      <c r="L4" s="168">
        <f t="shared" si="0"/>
        <v>1053820</v>
      </c>
      <c r="M4" s="168">
        <f t="shared" si="0"/>
        <v>916180</v>
      </c>
      <c r="N4" s="168">
        <f t="shared" si="0"/>
        <v>230000</v>
      </c>
      <c r="O4" s="168">
        <f t="shared" si="0"/>
        <v>0</v>
      </c>
      <c r="P4" s="168">
        <f t="shared" si="0"/>
        <v>40000</v>
      </c>
      <c r="Q4" s="168">
        <f t="shared" si="0"/>
        <v>40000</v>
      </c>
      <c r="R4" s="168">
        <f t="shared" si="0"/>
        <v>3026700</v>
      </c>
    </row>
    <row r="5" spans="2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169">
        <f>SUM(J6)</f>
        <v>0</v>
      </c>
      <c r="K5" s="169">
        <f t="shared" ref="K5:R6" si="1">SUM(K6)</f>
        <v>629100</v>
      </c>
      <c r="L5" s="169">
        <f t="shared" si="1"/>
        <v>497750</v>
      </c>
      <c r="M5" s="169">
        <f t="shared" si="1"/>
        <v>199350</v>
      </c>
      <c r="N5" s="169">
        <f t="shared" si="1"/>
        <v>0</v>
      </c>
      <c r="O5" s="169">
        <f t="shared" si="1"/>
        <v>0</v>
      </c>
      <c r="P5" s="169">
        <f t="shared" si="1"/>
        <v>0</v>
      </c>
      <c r="Q5" s="169">
        <f t="shared" si="1"/>
        <v>0</v>
      </c>
      <c r="R5" s="169">
        <f t="shared" si="1"/>
        <v>1333400</v>
      </c>
    </row>
    <row r="6" spans="2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82">
        <f>SUM(J7)</f>
        <v>0</v>
      </c>
      <c r="K6" s="82">
        <f t="shared" si="1"/>
        <v>629100</v>
      </c>
      <c r="L6" s="82">
        <f t="shared" si="1"/>
        <v>497750</v>
      </c>
      <c r="M6" s="82">
        <f t="shared" si="1"/>
        <v>199350</v>
      </c>
      <c r="N6" s="82">
        <f t="shared" si="1"/>
        <v>0</v>
      </c>
      <c r="O6" s="82">
        <f t="shared" si="1"/>
        <v>0</v>
      </c>
      <c r="P6" s="82">
        <f t="shared" si="1"/>
        <v>0</v>
      </c>
      <c r="Q6" s="82">
        <f t="shared" si="1"/>
        <v>0</v>
      </c>
      <c r="R6" s="82">
        <f t="shared" si="1"/>
        <v>1333400</v>
      </c>
    </row>
    <row r="7" spans="2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>SUM(J8+J13)</f>
        <v>0</v>
      </c>
      <c r="K7" s="69">
        <f t="shared" ref="K7:R7" si="2">SUM(K8+K13)</f>
        <v>629100</v>
      </c>
      <c r="L7" s="69">
        <f t="shared" si="2"/>
        <v>497750</v>
      </c>
      <c r="M7" s="69">
        <f t="shared" si="2"/>
        <v>199350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1333400</v>
      </c>
    </row>
    <row r="8" spans="2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18900</v>
      </c>
      <c r="L8" s="70">
        <f t="shared" si="3"/>
        <v>5100</v>
      </c>
      <c r="M8" s="70">
        <f t="shared" si="3"/>
        <v>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24000</v>
      </c>
    </row>
    <row r="9" spans="2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R9" si="4">SUM(K10:K12)</f>
        <v>18900</v>
      </c>
      <c r="L9" s="70">
        <f t="shared" si="4"/>
        <v>5100</v>
      </c>
      <c r="M9" s="70">
        <f t="shared" si="4"/>
        <v>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24000</v>
      </c>
    </row>
    <row r="10" spans="2:18" ht="36" customHeight="1">
      <c r="B10" s="32"/>
      <c r="C10" s="33"/>
      <c r="D10" s="33"/>
      <c r="E10" s="34"/>
      <c r="F10" s="25">
        <v>1</v>
      </c>
      <c r="G10" s="192" t="s">
        <v>878</v>
      </c>
      <c r="H10" s="228" t="s">
        <v>879</v>
      </c>
      <c r="I10" s="16" t="s">
        <v>109</v>
      </c>
      <c r="J10" s="225"/>
      <c r="K10" s="147">
        <v>18900</v>
      </c>
      <c r="L10" s="147">
        <v>5100</v>
      </c>
      <c r="M10" s="225"/>
      <c r="N10" s="225"/>
      <c r="O10" s="225"/>
      <c r="P10" s="225"/>
      <c r="Q10" s="79"/>
      <c r="R10" s="79">
        <f>SUM(J10:Q10)</f>
        <v>24000</v>
      </c>
    </row>
    <row r="11" spans="2:18" ht="18.75" hidden="1" customHeight="1">
      <c r="B11" s="48"/>
      <c r="C11" s="49"/>
      <c r="D11" s="49"/>
      <c r="E11" s="50"/>
      <c r="F11" s="25">
        <v>2</v>
      </c>
      <c r="G11" s="14"/>
      <c r="H11" s="80"/>
      <c r="I11" s="117"/>
      <c r="J11" s="79"/>
      <c r="K11" s="79"/>
      <c r="L11" s="79"/>
      <c r="M11" s="79"/>
      <c r="N11" s="79"/>
      <c r="O11" s="79"/>
      <c r="P11" s="79"/>
      <c r="Q11" s="79"/>
      <c r="R11" s="79">
        <f>SUM(J11:Q11)</f>
        <v>0</v>
      </c>
    </row>
    <row r="12" spans="2:18" ht="18.75" hidden="1" customHeight="1">
      <c r="B12" s="24"/>
      <c r="D12" s="21"/>
      <c r="E12" s="26"/>
      <c r="F12" s="25">
        <v>3</v>
      </c>
      <c r="G12" s="14"/>
      <c r="H12" s="15"/>
      <c r="I12" s="16"/>
      <c r="J12" s="23"/>
      <c r="K12" s="23"/>
      <c r="L12" s="23"/>
      <c r="M12" s="23"/>
      <c r="N12" s="23"/>
      <c r="O12" s="23"/>
      <c r="P12" s="23"/>
      <c r="Q12" s="23"/>
      <c r="R12" s="79">
        <f>SUM(J12:Q12)</f>
        <v>0</v>
      </c>
    </row>
    <row r="13" spans="2:18" s="37" customFormat="1" ht="51" customHeight="1">
      <c r="B13" s="36"/>
      <c r="C13" s="39"/>
      <c r="D13" s="1401" t="s">
        <v>76</v>
      </c>
      <c r="E13" s="1401"/>
      <c r="F13" s="1401"/>
      <c r="G13" s="1401"/>
      <c r="H13" s="1401"/>
      <c r="I13" s="1401"/>
      <c r="J13" s="101">
        <f>SUM(J14+J32)</f>
        <v>0</v>
      </c>
      <c r="K13" s="101">
        <f t="shared" ref="K13:R13" si="5">SUM(K14+K32)</f>
        <v>610200</v>
      </c>
      <c r="L13" s="101">
        <f t="shared" si="5"/>
        <v>492650</v>
      </c>
      <c r="M13" s="101">
        <f t="shared" si="5"/>
        <v>199350</v>
      </c>
      <c r="N13" s="101">
        <f t="shared" si="5"/>
        <v>0</v>
      </c>
      <c r="O13" s="101">
        <f t="shared" si="5"/>
        <v>0</v>
      </c>
      <c r="P13" s="101">
        <f t="shared" si="5"/>
        <v>0</v>
      </c>
      <c r="Q13" s="101">
        <f t="shared" si="5"/>
        <v>0</v>
      </c>
      <c r="R13" s="101">
        <f t="shared" si="5"/>
        <v>1309400</v>
      </c>
    </row>
    <row r="14" spans="2:18" ht="35.25" customHeight="1">
      <c r="B14" s="56"/>
      <c r="C14" s="57"/>
      <c r="D14" s="57"/>
      <c r="E14" s="1424" t="s">
        <v>14</v>
      </c>
      <c r="F14" s="1401"/>
      <c r="G14" s="1401"/>
      <c r="H14" s="1401"/>
      <c r="I14" s="1401"/>
      <c r="J14" s="73">
        <f>SUM(J15:J31)</f>
        <v>0</v>
      </c>
      <c r="K14" s="73">
        <f t="shared" ref="K14:R14" si="6">SUM(K15:K31)</f>
        <v>610200</v>
      </c>
      <c r="L14" s="73">
        <f t="shared" si="6"/>
        <v>492650</v>
      </c>
      <c r="M14" s="73">
        <f t="shared" si="6"/>
        <v>199350</v>
      </c>
      <c r="N14" s="73">
        <f t="shared" si="6"/>
        <v>0</v>
      </c>
      <c r="O14" s="73">
        <f t="shared" si="6"/>
        <v>0</v>
      </c>
      <c r="P14" s="73">
        <f t="shared" si="6"/>
        <v>0</v>
      </c>
      <c r="Q14" s="73">
        <f t="shared" si="6"/>
        <v>0</v>
      </c>
      <c r="R14" s="73">
        <f t="shared" si="6"/>
        <v>1309400</v>
      </c>
    </row>
    <row r="15" spans="2:18" ht="32.25" customHeight="1">
      <c r="B15" s="32"/>
      <c r="C15" s="33"/>
      <c r="D15" s="33"/>
      <c r="E15" s="34"/>
      <c r="F15" s="25">
        <v>2</v>
      </c>
      <c r="G15" s="192" t="s">
        <v>911</v>
      </c>
      <c r="H15" s="228" t="s">
        <v>879</v>
      </c>
      <c r="I15" s="225" t="s">
        <v>929</v>
      </c>
      <c r="J15" s="225"/>
      <c r="K15" s="225"/>
      <c r="L15" s="225">
        <f>7200+4200+2400+1400+2400+1400</f>
        <v>19000</v>
      </c>
      <c r="M15" s="225">
        <v>5000</v>
      </c>
      <c r="N15" s="225"/>
      <c r="O15" s="225"/>
      <c r="P15" s="225"/>
      <c r="Q15" s="225"/>
      <c r="R15" s="79">
        <f>SUM(J15:Q15)</f>
        <v>24000</v>
      </c>
    </row>
    <row r="16" spans="2:18" s="216" customFormat="1" ht="25.5" customHeight="1">
      <c r="B16" s="221"/>
      <c r="C16" s="222"/>
      <c r="D16" s="222"/>
      <c r="E16" s="241"/>
      <c r="F16" s="215">
        <v>3</v>
      </c>
      <c r="G16" s="192" t="s">
        <v>912</v>
      </c>
      <c r="H16" s="228" t="s">
        <v>879</v>
      </c>
      <c r="I16" s="147" t="s">
        <v>930</v>
      </c>
      <c r="J16" s="225"/>
      <c r="K16" s="225"/>
      <c r="L16" s="147">
        <v>11450</v>
      </c>
      <c r="M16" s="147">
        <v>3550</v>
      </c>
      <c r="N16" s="229"/>
      <c r="O16" s="147"/>
      <c r="P16" s="147"/>
      <c r="Q16" s="147"/>
      <c r="R16" s="225">
        <f t="shared" ref="R16:R26" si="7">SUM(J16:Q16)</f>
        <v>15000</v>
      </c>
    </row>
    <row r="17" spans="2:18" s="216" customFormat="1" ht="90">
      <c r="B17" s="217"/>
      <c r="C17" s="218"/>
      <c r="D17" s="218"/>
      <c r="E17" s="240"/>
      <c r="F17" s="126">
        <v>4</v>
      </c>
      <c r="G17" s="224" t="s">
        <v>913</v>
      </c>
      <c r="H17" s="242" t="s">
        <v>879</v>
      </c>
      <c r="I17" s="243" t="s">
        <v>837</v>
      </c>
      <c r="J17" s="225"/>
      <c r="K17" s="225"/>
      <c r="L17" s="147">
        <v>12200</v>
      </c>
      <c r="M17" s="147">
        <v>12800</v>
      </c>
      <c r="N17" s="229"/>
      <c r="O17" s="147"/>
      <c r="P17" s="147"/>
      <c r="Q17" s="147"/>
      <c r="R17" s="225">
        <f t="shared" si="7"/>
        <v>25000</v>
      </c>
    </row>
    <row r="18" spans="2:18" s="216" customFormat="1" ht="72">
      <c r="B18" s="217"/>
      <c r="C18" s="218"/>
      <c r="D18" s="218"/>
      <c r="E18" s="240"/>
      <c r="F18" s="215">
        <v>5</v>
      </c>
      <c r="G18" s="192" t="s">
        <v>914</v>
      </c>
      <c r="H18" s="228" t="s">
        <v>879</v>
      </c>
      <c r="I18" s="233" t="s">
        <v>261</v>
      </c>
      <c r="J18" s="225"/>
      <c r="K18" s="225" t="s">
        <v>915</v>
      </c>
      <c r="L18" s="147">
        <v>5000</v>
      </c>
      <c r="M18" s="147">
        <v>15000</v>
      </c>
      <c r="N18" s="229"/>
      <c r="O18" s="147"/>
      <c r="P18" s="147"/>
      <c r="Q18" s="147"/>
      <c r="R18" s="225">
        <f>K18+L18+M18</f>
        <v>23600</v>
      </c>
    </row>
    <row r="19" spans="2:18" s="216" customFormat="1" ht="36">
      <c r="B19" s="217"/>
      <c r="C19" s="218"/>
      <c r="D19" s="218"/>
      <c r="E19" s="240"/>
      <c r="F19" s="25">
        <v>6</v>
      </c>
      <c r="G19" s="192" t="s">
        <v>916</v>
      </c>
      <c r="H19" s="228" t="s">
        <v>879</v>
      </c>
      <c r="I19" s="233" t="s">
        <v>931</v>
      </c>
      <c r="J19" s="225"/>
      <c r="K19" s="225"/>
      <c r="L19" s="147">
        <v>5000</v>
      </c>
      <c r="M19" s="147">
        <v>5000</v>
      </c>
      <c r="N19" s="229"/>
      <c r="O19" s="147"/>
      <c r="P19" s="147"/>
      <c r="Q19" s="147"/>
      <c r="R19" s="225">
        <f t="shared" ref="R19:R20" si="8">K19+L19+M19</f>
        <v>10000</v>
      </c>
    </row>
    <row r="20" spans="2:18" s="216" customFormat="1" ht="108">
      <c r="B20" s="217"/>
      <c r="C20" s="218"/>
      <c r="D20" s="218"/>
      <c r="E20" s="240"/>
      <c r="F20" s="215">
        <v>7</v>
      </c>
      <c r="G20" s="192" t="s">
        <v>917</v>
      </c>
      <c r="H20" s="228" t="s">
        <v>879</v>
      </c>
      <c r="I20" s="233" t="s">
        <v>859</v>
      </c>
      <c r="J20" s="225"/>
      <c r="K20" s="225" t="s">
        <v>915</v>
      </c>
      <c r="L20" s="147">
        <v>5000</v>
      </c>
      <c r="M20" s="147">
        <v>5000</v>
      </c>
      <c r="N20" s="229"/>
      <c r="O20" s="147"/>
      <c r="P20" s="147"/>
      <c r="Q20" s="147"/>
      <c r="R20" s="225">
        <f t="shared" si="8"/>
        <v>13600</v>
      </c>
    </row>
    <row r="21" spans="2:18" s="216" customFormat="1" ht="54">
      <c r="B21" s="217"/>
      <c r="C21" s="218"/>
      <c r="D21" s="218"/>
      <c r="E21" s="240"/>
      <c r="F21" s="25">
        <v>8</v>
      </c>
      <c r="G21" s="192" t="s">
        <v>918</v>
      </c>
      <c r="H21" s="228" t="s">
        <v>879</v>
      </c>
      <c r="I21" s="225" t="s">
        <v>929</v>
      </c>
      <c r="J21" s="225"/>
      <c r="K21" s="147"/>
      <c r="L21" s="147">
        <v>5000</v>
      </c>
      <c r="M21" s="147">
        <v>15000</v>
      </c>
      <c r="N21" s="229"/>
      <c r="O21" s="147"/>
      <c r="P21" s="147"/>
      <c r="Q21" s="147"/>
      <c r="R21" s="225">
        <f t="shared" si="7"/>
        <v>20000</v>
      </c>
    </row>
    <row r="22" spans="2:18" s="216" customFormat="1" ht="72">
      <c r="B22" s="217"/>
      <c r="C22" s="218"/>
      <c r="D22" s="218"/>
      <c r="E22" s="240"/>
      <c r="F22" s="215">
        <v>9</v>
      </c>
      <c r="G22" s="192" t="s">
        <v>919</v>
      </c>
      <c r="H22" s="228" t="s">
        <v>879</v>
      </c>
      <c r="I22" s="225" t="s">
        <v>920</v>
      </c>
      <c r="J22" s="225"/>
      <c r="K22" s="147">
        <v>3600</v>
      </c>
      <c r="L22" s="147">
        <v>8000</v>
      </c>
      <c r="M22" s="147">
        <v>5000</v>
      </c>
      <c r="N22" s="229"/>
      <c r="O22" s="147"/>
      <c r="P22" s="147"/>
      <c r="Q22" s="147"/>
      <c r="R22" s="225">
        <f t="shared" si="7"/>
        <v>16600</v>
      </c>
    </row>
    <row r="23" spans="2:18" s="216" customFormat="1" ht="33.75" customHeight="1">
      <c r="B23" s="217"/>
      <c r="C23" s="218"/>
      <c r="D23" s="218"/>
      <c r="E23" s="240"/>
      <c r="F23" s="25">
        <v>10</v>
      </c>
      <c r="G23" s="192" t="s">
        <v>921</v>
      </c>
      <c r="H23" s="228" t="s">
        <v>879</v>
      </c>
      <c r="I23" s="16" t="s">
        <v>109</v>
      </c>
      <c r="J23" s="225"/>
      <c r="K23" s="147">
        <v>7200</v>
      </c>
      <c r="L23" s="147">
        <v>4800</v>
      </c>
      <c r="M23" s="147">
        <v>5000</v>
      </c>
      <c r="N23" s="229"/>
      <c r="O23" s="147"/>
      <c r="P23" s="147"/>
      <c r="Q23" s="147"/>
      <c r="R23" s="225">
        <f t="shared" si="7"/>
        <v>17000</v>
      </c>
    </row>
    <row r="24" spans="2:18" s="216" customFormat="1" ht="72">
      <c r="B24" s="217"/>
      <c r="C24" s="218"/>
      <c r="D24" s="218"/>
      <c r="E24" s="240"/>
      <c r="F24" s="215">
        <v>11</v>
      </c>
      <c r="G24" s="192" t="s">
        <v>922</v>
      </c>
      <c r="H24" s="228" t="s">
        <v>879</v>
      </c>
      <c r="I24" s="225" t="s">
        <v>932</v>
      </c>
      <c r="J24" s="225"/>
      <c r="K24" s="147">
        <v>7200</v>
      </c>
      <c r="L24" s="147">
        <v>19400</v>
      </c>
      <c r="M24" s="147">
        <v>3000</v>
      </c>
      <c r="N24" s="229"/>
      <c r="O24" s="147"/>
      <c r="P24" s="147"/>
      <c r="Q24" s="147"/>
      <c r="R24" s="225">
        <f t="shared" si="7"/>
        <v>29600</v>
      </c>
    </row>
    <row r="25" spans="2:18" s="216" customFormat="1" ht="108">
      <c r="B25" s="217"/>
      <c r="C25" s="218"/>
      <c r="D25" s="218"/>
      <c r="E25" s="240"/>
      <c r="F25" s="25">
        <v>12</v>
      </c>
      <c r="G25" s="192" t="s">
        <v>923</v>
      </c>
      <c r="H25" s="228" t="s">
        <v>879</v>
      </c>
      <c r="I25" s="225" t="s">
        <v>933</v>
      </c>
      <c r="J25" s="225"/>
      <c r="K25" s="147"/>
      <c r="L25" s="147">
        <v>10000</v>
      </c>
      <c r="M25" s="147">
        <v>5000</v>
      </c>
      <c r="N25" s="229"/>
      <c r="O25" s="147"/>
      <c r="P25" s="147"/>
      <c r="Q25" s="147"/>
      <c r="R25" s="225">
        <f t="shared" si="7"/>
        <v>15000</v>
      </c>
    </row>
    <row r="26" spans="2:18" s="216" customFormat="1" ht="72">
      <c r="B26" s="217"/>
      <c r="C26" s="218"/>
      <c r="D26" s="218"/>
      <c r="E26" s="240"/>
      <c r="F26" s="215">
        <v>13</v>
      </c>
      <c r="G26" s="192" t="s">
        <v>924</v>
      </c>
      <c r="H26" s="228" t="s">
        <v>879</v>
      </c>
      <c r="I26" s="16" t="s">
        <v>109</v>
      </c>
      <c r="J26" s="225"/>
      <c r="K26" s="147"/>
      <c r="L26" s="147">
        <v>20000</v>
      </c>
      <c r="M26" s="147">
        <v>10000</v>
      </c>
      <c r="N26" s="229"/>
      <c r="O26" s="147"/>
      <c r="P26" s="147"/>
      <c r="Q26" s="147"/>
      <c r="R26" s="225">
        <f t="shared" si="7"/>
        <v>30000</v>
      </c>
    </row>
    <row r="27" spans="2:18" s="216" customFormat="1" ht="33.950000000000003" customHeight="1">
      <c r="B27" s="217"/>
      <c r="C27" s="218"/>
      <c r="D27" s="219"/>
      <c r="E27" s="220"/>
      <c r="F27" s="25">
        <v>14</v>
      </c>
      <c r="G27" s="192" t="s">
        <v>925</v>
      </c>
      <c r="H27" s="228" t="s">
        <v>879</v>
      </c>
      <c r="I27" s="16" t="s">
        <v>109</v>
      </c>
      <c r="J27" s="225"/>
      <c r="K27" s="147">
        <v>550000</v>
      </c>
      <c r="L27" s="147">
        <v>350000</v>
      </c>
      <c r="M27" s="147">
        <v>100000</v>
      </c>
      <c r="N27" s="229"/>
      <c r="O27" s="225"/>
      <c r="P27" s="225"/>
      <c r="Q27" s="225"/>
      <c r="R27" s="225">
        <f>SUM(J27:Q27)</f>
        <v>1000000</v>
      </c>
    </row>
    <row r="28" spans="2:18" s="216" customFormat="1" ht="35.450000000000003" customHeight="1">
      <c r="B28" s="221"/>
      <c r="C28" s="222"/>
      <c r="D28" s="223"/>
      <c r="E28" s="224"/>
      <c r="F28" s="215">
        <v>15</v>
      </c>
      <c r="G28" s="192" t="s">
        <v>926</v>
      </c>
      <c r="H28" s="228" t="s">
        <v>879</v>
      </c>
      <c r="I28" s="225" t="s">
        <v>932</v>
      </c>
      <c r="J28" s="147"/>
      <c r="K28" s="147">
        <v>7200</v>
      </c>
      <c r="L28" s="147">
        <v>14800</v>
      </c>
      <c r="M28" s="147">
        <v>3000</v>
      </c>
      <c r="N28" s="147"/>
      <c r="O28" s="147"/>
      <c r="P28" s="147"/>
      <c r="Q28" s="147"/>
      <c r="R28" s="225">
        <f t="shared" ref="R28" si="9">SUM(J28:Q28)</f>
        <v>25000</v>
      </c>
    </row>
    <row r="29" spans="2:18" s="216" customFormat="1" ht="48.75" customHeight="1">
      <c r="B29" s="217"/>
      <c r="C29" s="218"/>
      <c r="D29" s="219"/>
      <c r="E29" s="220"/>
      <c r="F29" s="126">
        <v>16</v>
      </c>
      <c r="G29" s="224" t="s">
        <v>927</v>
      </c>
      <c r="H29" s="228" t="s">
        <v>879</v>
      </c>
      <c r="I29" s="225" t="s">
        <v>932</v>
      </c>
      <c r="J29" s="147"/>
      <c r="K29" s="147"/>
      <c r="L29" s="230">
        <v>3000</v>
      </c>
      <c r="M29" s="230">
        <v>2000</v>
      </c>
      <c r="N29" s="147"/>
      <c r="O29" s="147"/>
      <c r="P29" s="147"/>
      <c r="Q29" s="147"/>
      <c r="R29" s="225">
        <f>SUM(J29:Q29)</f>
        <v>5000</v>
      </c>
    </row>
    <row r="30" spans="2:18" ht="49.5" customHeight="1">
      <c r="B30" s="24"/>
      <c r="D30" s="21"/>
      <c r="E30" s="26"/>
      <c r="F30" s="215">
        <v>17</v>
      </c>
      <c r="G30" s="192" t="s">
        <v>928</v>
      </c>
      <c r="H30" s="228" t="s">
        <v>879</v>
      </c>
      <c r="I30" s="16" t="s">
        <v>109</v>
      </c>
      <c r="J30" s="225"/>
      <c r="K30" s="231">
        <v>35000</v>
      </c>
      <c r="L30" s="231"/>
      <c r="M30" s="231">
        <v>5000</v>
      </c>
      <c r="N30" s="225"/>
      <c r="O30" s="225"/>
      <c r="P30" s="225"/>
      <c r="Q30" s="225"/>
      <c r="R30" s="225">
        <f>SUM(J30:Q30)</f>
        <v>40000</v>
      </c>
    </row>
    <row r="31" spans="2:18" ht="17.25" hidden="1" customHeight="1">
      <c r="B31" s="58"/>
      <c r="C31" s="59"/>
      <c r="D31" s="53"/>
      <c r="E31" s="19"/>
      <c r="F31" s="51">
        <v>6</v>
      </c>
      <c r="G31" s="14"/>
      <c r="H31" s="15"/>
      <c r="I31" s="16"/>
      <c r="J31" s="23"/>
      <c r="K31" s="23"/>
      <c r="L31" s="23"/>
      <c r="M31" s="23"/>
      <c r="N31" s="23"/>
      <c r="O31" s="23"/>
      <c r="P31" s="23"/>
      <c r="Q31" s="23"/>
      <c r="R31" s="79">
        <f>SUM(J31:Q31)</f>
        <v>0</v>
      </c>
    </row>
    <row r="32" spans="2:18" ht="21" hidden="1" customHeight="1">
      <c r="B32" s="63"/>
      <c r="C32" s="64"/>
      <c r="D32" s="64"/>
      <c r="E32" s="65" t="s">
        <v>15</v>
      </c>
      <c r="F32" s="27"/>
      <c r="G32" s="27"/>
      <c r="H32" s="13"/>
      <c r="I32" s="47"/>
      <c r="J32" s="73">
        <f>SUM(J33:J35)</f>
        <v>0</v>
      </c>
      <c r="K32" s="73">
        <f t="shared" ref="K32:R32" si="10">SUM(K33:K35)</f>
        <v>0</v>
      </c>
      <c r="L32" s="73">
        <f t="shared" si="10"/>
        <v>0</v>
      </c>
      <c r="M32" s="73">
        <f t="shared" si="10"/>
        <v>0</v>
      </c>
      <c r="N32" s="73">
        <f t="shared" si="10"/>
        <v>0</v>
      </c>
      <c r="O32" s="73">
        <f t="shared" si="10"/>
        <v>0</v>
      </c>
      <c r="P32" s="73">
        <f t="shared" si="10"/>
        <v>0</v>
      </c>
      <c r="Q32" s="73">
        <f t="shared" si="10"/>
        <v>0</v>
      </c>
      <c r="R32" s="73">
        <f t="shared" si="10"/>
        <v>0</v>
      </c>
    </row>
    <row r="33" spans="2:18" ht="19.5" hidden="1" customHeight="1">
      <c r="B33" s="32"/>
      <c r="C33" s="33"/>
      <c r="D33" s="33"/>
      <c r="E33" s="34"/>
      <c r="F33" s="25">
        <v>7</v>
      </c>
      <c r="G33" s="14"/>
      <c r="H33" s="80"/>
      <c r="I33" s="117"/>
      <c r="J33" s="79"/>
      <c r="K33" s="79"/>
      <c r="L33" s="79"/>
      <c r="M33" s="79"/>
      <c r="N33" s="79"/>
      <c r="O33" s="79"/>
      <c r="P33" s="79"/>
      <c r="Q33" s="79"/>
      <c r="R33" s="79">
        <f>SUM(J33:Q33)</f>
        <v>0</v>
      </c>
    </row>
    <row r="34" spans="2:18" ht="19.5" hidden="1" customHeight="1">
      <c r="B34" s="48"/>
      <c r="C34" s="49"/>
      <c r="D34" s="49"/>
      <c r="E34" s="50"/>
      <c r="F34" s="25">
        <v>8</v>
      </c>
      <c r="G34" s="14"/>
      <c r="H34" s="80"/>
      <c r="I34" s="117"/>
      <c r="J34" s="79"/>
      <c r="K34" s="79"/>
      <c r="L34" s="79"/>
      <c r="M34" s="79"/>
      <c r="N34" s="79"/>
      <c r="O34" s="79"/>
      <c r="P34" s="79"/>
      <c r="Q34" s="79"/>
      <c r="R34" s="79">
        <f t="shared" ref="R34" si="11">SUM(J34:Q34)</f>
        <v>0</v>
      </c>
    </row>
    <row r="35" spans="2:18" ht="19.5" hidden="1" customHeight="1">
      <c r="B35" s="58"/>
      <c r="C35" s="59"/>
      <c r="D35" s="53"/>
      <c r="E35" s="19"/>
      <c r="F35" s="25">
        <v>9</v>
      </c>
      <c r="G35" s="14"/>
      <c r="H35" s="15"/>
      <c r="I35" s="16"/>
      <c r="J35" s="23"/>
      <c r="K35" s="23"/>
      <c r="L35" s="23"/>
      <c r="M35" s="23"/>
      <c r="N35" s="23"/>
      <c r="O35" s="23"/>
      <c r="P35" s="23"/>
      <c r="Q35" s="23"/>
      <c r="R35" s="79">
        <f>SUM(J35:Q35)</f>
        <v>0</v>
      </c>
    </row>
    <row r="36" spans="2:18" ht="21" hidden="1" customHeight="1">
      <c r="B36" s="63"/>
      <c r="C36" s="64"/>
      <c r="D36" s="64"/>
      <c r="E36" s="65" t="s">
        <v>98</v>
      </c>
      <c r="F36" s="67"/>
      <c r="G36" s="27"/>
      <c r="H36" s="13"/>
      <c r="I36" s="47"/>
      <c r="J36" s="73">
        <f>SUM(J37:J39)</f>
        <v>0</v>
      </c>
      <c r="K36" s="73">
        <f t="shared" ref="K36:R36" si="12">SUM(K37:K39)</f>
        <v>0</v>
      </c>
      <c r="L36" s="73">
        <f t="shared" si="12"/>
        <v>0</v>
      </c>
      <c r="M36" s="73">
        <f t="shared" si="12"/>
        <v>0</v>
      </c>
      <c r="N36" s="73">
        <f t="shared" si="12"/>
        <v>0</v>
      </c>
      <c r="O36" s="73">
        <f t="shared" si="12"/>
        <v>0</v>
      </c>
      <c r="P36" s="73">
        <f t="shared" si="12"/>
        <v>0</v>
      </c>
      <c r="Q36" s="73">
        <f t="shared" si="12"/>
        <v>0</v>
      </c>
      <c r="R36" s="73">
        <f t="shared" si="12"/>
        <v>0</v>
      </c>
    </row>
    <row r="37" spans="2:18" ht="19.5" hidden="1" customHeight="1">
      <c r="B37" s="32"/>
      <c r="C37" s="33"/>
      <c r="D37" s="33"/>
      <c r="E37" s="34"/>
      <c r="F37" s="25">
        <v>10</v>
      </c>
      <c r="G37" s="14"/>
      <c r="H37" s="80"/>
      <c r="I37" s="117"/>
      <c r="J37" s="79"/>
      <c r="K37" s="79"/>
      <c r="L37" s="79"/>
      <c r="M37" s="79"/>
      <c r="N37" s="79"/>
      <c r="O37" s="79"/>
      <c r="P37" s="79"/>
      <c r="Q37" s="79"/>
      <c r="R37" s="79">
        <f>SUM(J37:Q37)</f>
        <v>0</v>
      </c>
    </row>
    <row r="38" spans="2:18" ht="19.5" hidden="1" customHeight="1">
      <c r="B38" s="48"/>
      <c r="C38" s="49"/>
      <c r="D38" s="49"/>
      <c r="E38" s="50"/>
      <c r="F38" s="25">
        <v>11</v>
      </c>
      <c r="G38" s="14"/>
      <c r="H38" s="80"/>
      <c r="I38" s="117"/>
      <c r="J38" s="79"/>
      <c r="K38" s="79"/>
      <c r="L38" s="79"/>
      <c r="M38" s="79"/>
      <c r="N38" s="79"/>
      <c r="O38" s="79"/>
      <c r="P38" s="79"/>
      <c r="Q38" s="79"/>
      <c r="R38" s="79">
        <f>SUM(J38:Q38)</f>
        <v>0</v>
      </c>
    </row>
    <row r="39" spans="2:18" ht="19.5" hidden="1" customHeight="1">
      <c r="B39" s="24"/>
      <c r="D39" s="21"/>
      <c r="E39" s="26"/>
      <c r="F39" s="25">
        <v>12</v>
      </c>
      <c r="G39" s="14"/>
      <c r="H39" s="15"/>
      <c r="I39" s="16"/>
      <c r="J39" s="23"/>
      <c r="K39" s="23"/>
      <c r="L39" s="23"/>
      <c r="M39" s="23"/>
      <c r="N39" s="23"/>
      <c r="O39" s="23"/>
      <c r="P39" s="23"/>
      <c r="Q39" s="23"/>
      <c r="R39" s="79">
        <f>SUM(J39:Q39)</f>
        <v>0</v>
      </c>
    </row>
    <row r="40" spans="2:18" s="12" customFormat="1" ht="35.25" customHeight="1">
      <c r="B40" s="1402" t="s">
        <v>80</v>
      </c>
      <c r="C40" s="1403"/>
      <c r="D40" s="1403"/>
      <c r="E40" s="1403"/>
      <c r="F40" s="1403"/>
      <c r="G40" s="1403"/>
      <c r="H40" s="1403"/>
      <c r="I40" s="1403"/>
      <c r="J40" s="169">
        <f>SUM(J41)</f>
        <v>0</v>
      </c>
      <c r="K40" s="169">
        <f t="shared" ref="K40:R40" si="13">SUM(K41)</f>
        <v>42000</v>
      </c>
      <c r="L40" s="169">
        <f t="shared" si="13"/>
        <v>50350</v>
      </c>
      <c r="M40" s="169">
        <f t="shared" si="13"/>
        <v>94300</v>
      </c>
      <c r="N40" s="169">
        <f t="shared" si="13"/>
        <v>0</v>
      </c>
      <c r="O40" s="169">
        <f t="shared" si="13"/>
        <v>0</v>
      </c>
      <c r="P40" s="169">
        <f t="shared" si="13"/>
        <v>40000</v>
      </c>
      <c r="Q40" s="169">
        <f t="shared" si="13"/>
        <v>30000</v>
      </c>
      <c r="R40" s="169">
        <f t="shared" si="13"/>
        <v>256650</v>
      </c>
    </row>
    <row r="41" spans="2:18" s="12" customFormat="1" ht="48" customHeight="1">
      <c r="B41" s="1404" t="s">
        <v>81</v>
      </c>
      <c r="C41" s="1405"/>
      <c r="D41" s="1405"/>
      <c r="E41" s="1405"/>
      <c r="F41" s="1405"/>
      <c r="G41" s="1405"/>
      <c r="H41" s="1405"/>
      <c r="I41" s="1405"/>
      <c r="J41" s="82">
        <f>SUM(J42+J61)</f>
        <v>0</v>
      </c>
      <c r="K41" s="82">
        <f t="shared" ref="K41:R41" si="14">SUM(K42+K61)</f>
        <v>42000</v>
      </c>
      <c r="L41" s="82">
        <f t="shared" si="14"/>
        <v>50350</v>
      </c>
      <c r="M41" s="82">
        <f t="shared" si="14"/>
        <v>94300</v>
      </c>
      <c r="N41" s="82">
        <f t="shared" si="14"/>
        <v>0</v>
      </c>
      <c r="O41" s="82">
        <f t="shared" si="14"/>
        <v>0</v>
      </c>
      <c r="P41" s="82">
        <f t="shared" si="14"/>
        <v>40000</v>
      </c>
      <c r="Q41" s="82">
        <f t="shared" si="14"/>
        <v>30000</v>
      </c>
      <c r="R41" s="82">
        <f t="shared" si="14"/>
        <v>256650</v>
      </c>
    </row>
    <row r="42" spans="2:18" ht="50.25" customHeight="1">
      <c r="B42" s="29"/>
      <c r="C42" s="1401" t="s">
        <v>25</v>
      </c>
      <c r="D42" s="1401"/>
      <c r="E42" s="1401"/>
      <c r="F42" s="1401"/>
      <c r="G42" s="1401"/>
      <c r="H42" s="1401"/>
      <c r="I42" s="1401"/>
      <c r="J42" s="73">
        <f>SUM(J43+J56)</f>
        <v>0</v>
      </c>
      <c r="K42" s="73">
        <f t="shared" ref="K42:R42" si="15">SUM(K43+K56)</f>
        <v>24000</v>
      </c>
      <c r="L42" s="73">
        <f t="shared" si="15"/>
        <v>15700</v>
      </c>
      <c r="M42" s="73">
        <f t="shared" si="15"/>
        <v>54300</v>
      </c>
      <c r="N42" s="73">
        <f t="shared" si="15"/>
        <v>0</v>
      </c>
      <c r="O42" s="73">
        <f t="shared" si="15"/>
        <v>0</v>
      </c>
      <c r="P42" s="73">
        <f t="shared" si="15"/>
        <v>40000</v>
      </c>
      <c r="Q42" s="73">
        <f t="shared" si="15"/>
        <v>0</v>
      </c>
      <c r="R42" s="73">
        <f t="shared" si="15"/>
        <v>134000</v>
      </c>
    </row>
    <row r="43" spans="2:18" ht="35.25" customHeight="1">
      <c r="B43" s="29"/>
      <c r="C43" s="31"/>
      <c r="D43" s="1401" t="s">
        <v>16</v>
      </c>
      <c r="E43" s="1401"/>
      <c r="F43" s="1401"/>
      <c r="G43" s="1401"/>
      <c r="H43" s="1401"/>
      <c r="I43" s="1401"/>
      <c r="J43" s="73">
        <f>SUM(J44+J48+J52)</f>
        <v>0</v>
      </c>
      <c r="K43" s="73">
        <f t="shared" ref="K43:R43" si="16">SUM(K44+K48+K52)</f>
        <v>24000</v>
      </c>
      <c r="L43" s="73">
        <f t="shared" si="16"/>
        <v>15700</v>
      </c>
      <c r="M43" s="73">
        <f t="shared" si="16"/>
        <v>54300</v>
      </c>
      <c r="N43" s="73">
        <f t="shared" si="16"/>
        <v>0</v>
      </c>
      <c r="O43" s="73">
        <f t="shared" si="16"/>
        <v>0</v>
      </c>
      <c r="P43" s="73">
        <f t="shared" si="16"/>
        <v>40000</v>
      </c>
      <c r="Q43" s="73">
        <f t="shared" si="16"/>
        <v>0</v>
      </c>
      <c r="R43" s="73">
        <f t="shared" si="16"/>
        <v>134000</v>
      </c>
    </row>
    <row r="44" spans="2:18" ht="48.75" customHeight="1">
      <c r="B44" s="29"/>
      <c r="C44" s="31"/>
      <c r="D44" s="31"/>
      <c r="E44" s="1401" t="s">
        <v>17</v>
      </c>
      <c r="F44" s="1401"/>
      <c r="G44" s="1401"/>
      <c r="H44" s="1401"/>
      <c r="I44" s="1401"/>
      <c r="J44" s="73">
        <f>SUM(J45:J47)</f>
        <v>0</v>
      </c>
      <c r="K44" s="73">
        <f t="shared" ref="K44:R44" si="17">SUM(K45:K47)</f>
        <v>16800</v>
      </c>
      <c r="L44" s="73">
        <f t="shared" si="17"/>
        <v>5700</v>
      </c>
      <c r="M44" s="73">
        <f t="shared" si="17"/>
        <v>6500</v>
      </c>
      <c r="N44" s="73">
        <f t="shared" si="17"/>
        <v>0</v>
      </c>
      <c r="O44" s="73">
        <f t="shared" si="17"/>
        <v>0</v>
      </c>
      <c r="P44" s="73">
        <f t="shared" si="17"/>
        <v>40000</v>
      </c>
      <c r="Q44" s="73">
        <f t="shared" si="17"/>
        <v>0</v>
      </c>
      <c r="R44" s="73">
        <f t="shared" si="17"/>
        <v>69000</v>
      </c>
    </row>
    <row r="45" spans="2:18" s="216" customFormat="1" ht="48" customHeight="1">
      <c r="B45" s="234"/>
      <c r="C45" s="235"/>
      <c r="D45" s="235"/>
      <c r="E45" s="236"/>
      <c r="F45" s="215">
        <v>18</v>
      </c>
      <c r="G45" s="245" t="s">
        <v>881</v>
      </c>
      <c r="H45" s="228" t="s">
        <v>879</v>
      </c>
      <c r="I45" s="16" t="s">
        <v>109</v>
      </c>
      <c r="J45" s="232"/>
      <c r="K45" s="232">
        <v>9600</v>
      </c>
      <c r="L45" s="232"/>
      <c r="M45" s="232">
        <v>500</v>
      </c>
      <c r="N45" s="232"/>
      <c r="O45" s="232"/>
      <c r="P45" s="232"/>
      <c r="Q45" s="225"/>
      <c r="R45" s="225">
        <f t="shared" ref="R45:R46" si="18">SUM(J45:Q45)</f>
        <v>10100</v>
      </c>
    </row>
    <row r="46" spans="2:18" s="216" customFormat="1" ht="47.25" customHeight="1">
      <c r="B46" s="217"/>
      <c r="C46" s="218"/>
      <c r="D46" s="219"/>
      <c r="E46" s="220"/>
      <c r="F46" s="215">
        <v>19</v>
      </c>
      <c r="G46" s="245" t="s">
        <v>882</v>
      </c>
      <c r="H46" s="228" t="s">
        <v>879</v>
      </c>
      <c r="I46" s="16" t="s">
        <v>109</v>
      </c>
      <c r="J46" s="232"/>
      <c r="K46" s="232"/>
      <c r="L46" s="232"/>
      <c r="M46" s="232">
        <v>1000</v>
      </c>
      <c r="N46" s="232"/>
      <c r="O46" s="232"/>
      <c r="P46" s="232">
        <v>40000</v>
      </c>
      <c r="Q46" s="141"/>
      <c r="R46" s="225">
        <f t="shared" si="18"/>
        <v>41000</v>
      </c>
    </row>
    <row r="47" spans="2:18" s="216" customFormat="1" ht="30.75" customHeight="1">
      <c r="B47" s="221"/>
      <c r="C47" s="222"/>
      <c r="D47" s="223"/>
      <c r="E47" s="224"/>
      <c r="F47" s="215">
        <v>20</v>
      </c>
      <c r="G47" s="245" t="s">
        <v>890</v>
      </c>
      <c r="H47" s="228" t="s">
        <v>879</v>
      </c>
      <c r="I47" s="233" t="s">
        <v>934</v>
      </c>
      <c r="J47" s="147"/>
      <c r="K47" s="232">
        <v>7200</v>
      </c>
      <c r="L47" s="232">
        <v>5700</v>
      </c>
      <c r="M47" s="232">
        <v>5000</v>
      </c>
      <c r="N47" s="232"/>
      <c r="O47" s="232"/>
      <c r="P47" s="141"/>
      <c r="Q47" s="141"/>
      <c r="R47" s="225">
        <f>SUM(J47:Q47)</f>
        <v>17900</v>
      </c>
    </row>
    <row r="48" spans="2:18" ht="23.25" customHeight="1">
      <c r="B48" s="29"/>
      <c r="C48" s="31"/>
      <c r="D48" s="31"/>
      <c r="E48" s="30" t="s">
        <v>18</v>
      </c>
      <c r="F48" s="27"/>
      <c r="G48" s="27"/>
      <c r="H48" s="13"/>
      <c r="I48" s="47"/>
      <c r="J48" s="73">
        <f>SUM(J49:J51)</f>
        <v>0</v>
      </c>
      <c r="K48" s="73">
        <f t="shared" ref="K48:R48" si="19">SUM(K49:K51)</f>
        <v>7200</v>
      </c>
      <c r="L48" s="73">
        <f t="shared" si="19"/>
        <v>10000</v>
      </c>
      <c r="M48" s="73">
        <f t="shared" si="19"/>
        <v>7800</v>
      </c>
      <c r="N48" s="73">
        <f t="shared" si="19"/>
        <v>0</v>
      </c>
      <c r="O48" s="73">
        <f t="shared" si="19"/>
        <v>0</v>
      </c>
      <c r="P48" s="73">
        <f t="shared" si="19"/>
        <v>0</v>
      </c>
      <c r="Q48" s="73">
        <f t="shared" si="19"/>
        <v>0</v>
      </c>
      <c r="R48" s="73">
        <f t="shared" si="19"/>
        <v>25000</v>
      </c>
    </row>
    <row r="49" spans="2:18" ht="33" customHeight="1">
      <c r="B49" s="32"/>
      <c r="C49" s="33"/>
      <c r="D49" s="33"/>
      <c r="E49" s="34"/>
      <c r="F49" s="25">
        <v>21</v>
      </c>
      <c r="G49" s="192" t="s">
        <v>883</v>
      </c>
      <c r="H49" s="228" t="s">
        <v>879</v>
      </c>
      <c r="I49" s="16" t="s">
        <v>109</v>
      </c>
      <c r="J49" s="225"/>
      <c r="K49" s="225">
        <v>7200</v>
      </c>
      <c r="L49" s="225">
        <v>10000</v>
      </c>
      <c r="M49" s="225">
        <v>7800</v>
      </c>
      <c r="N49" s="225"/>
      <c r="O49" s="225"/>
      <c r="P49" s="225"/>
      <c r="Q49" s="79"/>
      <c r="R49" s="79">
        <f t="shared" ref="R49:R50" si="20">SUM(J49:Q49)</f>
        <v>25000</v>
      </c>
    </row>
    <row r="50" spans="2:18" ht="23.25" hidden="1" customHeight="1">
      <c r="B50" s="24"/>
      <c r="D50" s="21"/>
      <c r="E50" s="26"/>
      <c r="F50" s="25">
        <v>17</v>
      </c>
      <c r="G50" s="14"/>
      <c r="H50" s="15"/>
      <c r="I50" s="16"/>
      <c r="J50" s="23"/>
      <c r="K50" s="23"/>
      <c r="L50" s="23"/>
      <c r="M50" s="23"/>
      <c r="N50" s="23"/>
      <c r="O50" s="23"/>
      <c r="P50" s="23"/>
      <c r="Q50" s="23"/>
      <c r="R50" s="79">
        <f t="shared" si="20"/>
        <v>0</v>
      </c>
    </row>
    <row r="51" spans="2:18" ht="23.25" hidden="1" customHeight="1">
      <c r="B51" s="58"/>
      <c r="C51" s="59"/>
      <c r="D51" s="53"/>
      <c r="E51" s="19"/>
      <c r="F51" s="25">
        <v>18</v>
      </c>
      <c r="G51" s="14"/>
      <c r="H51" s="15"/>
      <c r="I51" s="16"/>
      <c r="J51" s="23"/>
      <c r="K51" s="23"/>
      <c r="L51" s="23"/>
      <c r="M51" s="23"/>
      <c r="N51" s="23"/>
      <c r="O51" s="23"/>
      <c r="P51" s="23"/>
      <c r="Q51" s="23"/>
      <c r="R51" s="79">
        <f>SUM(J51:Q51)</f>
        <v>0</v>
      </c>
    </row>
    <row r="52" spans="2:18" ht="23.25" customHeight="1">
      <c r="B52" s="29"/>
      <c r="C52" s="31"/>
      <c r="D52" s="31"/>
      <c r="E52" s="30" t="s">
        <v>19</v>
      </c>
      <c r="F52" s="27"/>
      <c r="G52" s="27"/>
      <c r="H52" s="13"/>
      <c r="I52" s="47"/>
      <c r="J52" s="73">
        <f>SUM(J53:J55)</f>
        <v>0</v>
      </c>
      <c r="K52" s="73">
        <f t="shared" ref="K52:R52" si="21">SUM(K53:K55)</f>
        <v>0</v>
      </c>
      <c r="L52" s="73">
        <f t="shared" si="21"/>
        <v>0</v>
      </c>
      <c r="M52" s="73">
        <f t="shared" si="21"/>
        <v>40000</v>
      </c>
      <c r="N52" s="73">
        <f t="shared" si="21"/>
        <v>0</v>
      </c>
      <c r="O52" s="73">
        <f t="shared" si="21"/>
        <v>0</v>
      </c>
      <c r="P52" s="73">
        <f t="shared" si="21"/>
        <v>0</v>
      </c>
      <c r="Q52" s="73">
        <f t="shared" si="21"/>
        <v>0</v>
      </c>
      <c r="R52" s="73">
        <f t="shared" si="21"/>
        <v>40000</v>
      </c>
    </row>
    <row r="53" spans="2:18" ht="31.5" customHeight="1">
      <c r="B53" s="32"/>
      <c r="C53" s="33"/>
      <c r="D53" s="33"/>
      <c r="E53" s="34"/>
      <c r="F53" s="25">
        <v>22</v>
      </c>
      <c r="G53" s="245" t="s">
        <v>884</v>
      </c>
      <c r="H53" s="228" t="s">
        <v>879</v>
      </c>
      <c r="I53" s="16" t="s">
        <v>109</v>
      </c>
      <c r="J53" s="232"/>
      <c r="K53" s="232"/>
      <c r="L53" s="232"/>
      <c r="M53" s="232">
        <v>40000</v>
      </c>
      <c r="N53" s="225"/>
      <c r="O53" s="79"/>
      <c r="P53" s="79"/>
      <c r="Q53" s="79"/>
      <c r="R53" s="79">
        <f t="shared" ref="R53:R54" si="22">SUM(J53:Q53)</f>
        <v>40000</v>
      </c>
    </row>
    <row r="54" spans="2:18" ht="23.25" hidden="1" customHeight="1">
      <c r="B54" s="24"/>
      <c r="D54" s="21"/>
      <c r="E54" s="26"/>
      <c r="F54" s="25">
        <v>20</v>
      </c>
      <c r="G54" s="14"/>
      <c r="H54" s="15"/>
      <c r="I54" s="16"/>
      <c r="J54" s="23"/>
      <c r="K54" s="23"/>
      <c r="L54" s="23"/>
      <c r="M54" s="23"/>
      <c r="N54" s="23"/>
      <c r="O54" s="23"/>
      <c r="P54" s="23"/>
      <c r="Q54" s="23"/>
      <c r="R54" s="79">
        <f t="shared" si="22"/>
        <v>0</v>
      </c>
    </row>
    <row r="55" spans="2:18" ht="23.25" hidden="1" customHeight="1">
      <c r="B55" s="24"/>
      <c r="D55" s="21"/>
      <c r="E55" s="26"/>
      <c r="F55" s="25">
        <v>21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9">
        <f>SUM(J55:Q55)</f>
        <v>0</v>
      </c>
    </row>
    <row r="56" spans="2:18" s="37" customFormat="1" ht="49.5" hidden="1" customHeight="1">
      <c r="B56" s="36"/>
      <c r="C56" s="39"/>
      <c r="D56" s="1401" t="s">
        <v>20</v>
      </c>
      <c r="E56" s="1401"/>
      <c r="F56" s="1401"/>
      <c r="G56" s="1401"/>
      <c r="H56" s="1401"/>
      <c r="I56" s="1401"/>
      <c r="J56" s="101">
        <f>SUM(J57)</f>
        <v>0</v>
      </c>
      <c r="K56" s="101">
        <f t="shared" ref="K56:R56" si="23">SUM(K57)</f>
        <v>0</v>
      </c>
      <c r="L56" s="101">
        <f t="shared" si="23"/>
        <v>0</v>
      </c>
      <c r="M56" s="101">
        <f t="shared" si="23"/>
        <v>0</v>
      </c>
      <c r="N56" s="101">
        <f t="shared" si="23"/>
        <v>0</v>
      </c>
      <c r="O56" s="101">
        <f t="shared" si="23"/>
        <v>0</v>
      </c>
      <c r="P56" s="101">
        <f t="shared" si="23"/>
        <v>0</v>
      </c>
      <c r="Q56" s="101">
        <f t="shared" si="23"/>
        <v>0</v>
      </c>
      <c r="R56" s="101">
        <f t="shared" si="23"/>
        <v>0</v>
      </c>
    </row>
    <row r="57" spans="2:18" ht="36" hidden="1" customHeight="1">
      <c r="B57" s="29"/>
      <c r="C57" s="31"/>
      <c r="D57" s="31"/>
      <c r="E57" s="1401" t="s">
        <v>21</v>
      </c>
      <c r="F57" s="1401"/>
      <c r="G57" s="1401"/>
      <c r="H57" s="1401"/>
      <c r="I57" s="1401"/>
      <c r="J57" s="73">
        <f>SUM(J58:J60)</f>
        <v>0</v>
      </c>
      <c r="K57" s="73">
        <f t="shared" ref="K57:R57" si="24">SUM(K58:K60)</f>
        <v>0</v>
      </c>
      <c r="L57" s="73">
        <f t="shared" si="24"/>
        <v>0</v>
      </c>
      <c r="M57" s="73">
        <f t="shared" si="24"/>
        <v>0</v>
      </c>
      <c r="N57" s="73">
        <f t="shared" si="24"/>
        <v>0</v>
      </c>
      <c r="O57" s="73">
        <f t="shared" si="24"/>
        <v>0</v>
      </c>
      <c r="P57" s="73">
        <f t="shared" si="24"/>
        <v>0</v>
      </c>
      <c r="Q57" s="73">
        <f t="shared" si="24"/>
        <v>0</v>
      </c>
      <c r="R57" s="73">
        <f t="shared" si="24"/>
        <v>0</v>
      </c>
    </row>
    <row r="58" spans="2:18" ht="20.25" hidden="1" customHeight="1">
      <c r="B58" s="32"/>
      <c r="C58" s="33"/>
      <c r="D58" s="33"/>
      <c r="E58" s="34"/>
      <c r="F58" s="25">
        <v>22</v>
      </c>
      <c r="G58" s="14"/>
      <c r="H58" s="80"/>
      <c r="I58" s="117"/>
      <c r="J58" s="79"/>
      <c r="K58" s="79"/>
      <c r="L58" s="79"/>
      <c r="M58" s="79"/>
      <c r="N58" s="79"/>
      <c r="O58" s="79"/>
      <c r="P58" s="79"/>
      <c r="Q58" s="79"/>
      <c r="R58" s="79">
        <f t="shared" ref="R58:R59" si="25">SUM(J58:Q58)</f>
        <v>0</v>
      </c>
    </row>
    <row r="59" spans="2:18" ht="20.25" hidden="1" customHeight="1">
      <c r="B59" s="24"/>
      <c r="D59" s="21"/>
      <c r="E59" s="26"/>
      <c r="F59" s="25">
        <v>23</v>
      </c>
      <c r="G59" s="14"/>
      <c r="H59" s="15"/>
      <c r="I59" s="16"/>
      <c r="J59" s="23"/>
      <c r="K59" s="23"/>
      <c r="L59" s="23"/>
      <c r="M59" s="23"/>
      <c r="N59" s="23"/>
      <c r="O59" s="23"/>
      <c r="P59" s="23"/>
      <c r="Q59" s="23"/>
      <c r="R59" s="79">
        <f t="shared" si="25"/>
        <v>0</v>
      </c>
    </row>
    <row r="60" spans="2:18" ht="20.25" hidden="1" customHeight="1">
      <c r="B60" s="24"/>
      <c r="D60" s="21"/>
      <c r="E60" s="26"/>
      <c r="F60" s="25">
        <v>24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9">
        <f>SUM(J60:Q60)</f>
        <v>0</v>
      </c>
    </row>
    <row r="61" spans="2:18" ht="30.75" customHeight="1">
      <c r="B61" s="29"/>
      <c r="C61" s="1418" t="s">
        <v>24</v>
      </c>
      <c r="D61" s="1418"/>
      <c r="E61" s="1418"/>
      <c r="F61" s="1418"/>
      <c r="G61" s="1418"/>
      <c r="H61" s="1418"/>
      <c r="I61" s="1418"/>
      <c r="J61" s="73">
        <f>SUM(J62+J67+J72)</f>
        <v>0</v>
      </c>
      <c r="K61" s="73">
        <f t="shared" ref="K61:R61" si="26">SUM(K62+K67+K72)</f>
        <v>18000</v>
      </c>
      <c r="L61" s="73">
        <f t="shared" si="26"/>
        <v>34650</v>
      </c>
      <c r="M61" s="73">
        <f t="shared" si="26"/>
        <v>40000</v>
      </c>
      <c r="N61" s="73">
        <f t="shared" si="26"/>
        <v>0</v>
      </c>
      <c r="O61" s="73">
        <f t="shared" si="26"/>
        <v>0</v>
      </c>
      <c r="P61" s="73">
        <f t="shared" si="26"/>
        <v>0</v>
      </c>
      <c r="Q61" s="73">
        <f t="shared" si="26"/>
        <v>30000</v>
      </c>
      <c r="R61" s="73">
        <f t="shared" si="26"/>
        <v>122650</v>
      </c>
    </row>
    <row r="62" spans="2:18" ht="49.5" customHeight="1">
      <c r="B62" s="29"/>
      <c r="C62" s="31"/>
      <c r="D62" s="1418" t="s">
        <v>23</v>
      </c>
      <c r="E62" s="1418"/>
      <c r="F62" s="1418"/>
      <c r="G62" s="1418"/>
      <c r="H62" s="1418"/>
      <c r="I62" s="1418"/>
      <c r="J62" s="73">
        <f>SUM(J63)</f>
        <v>0</v>
      </c>
      <c r="K62" s="73">
        <f t="shared" ref="K62:R62" si="27">SUM(K63)</f>
        <v>7200</v>
      </c>
      <c r="L62" s="73">
        <f t="shared" si="27"/>
        <v>4650</v>
      </c>
      <c r="M62" s="73">
        <f t="shared" si="27"/>
        <v>2000</v>
      </c>
      <c r="N62" s="73">
        <f t="shared" si="27"/>
        <v>0</v>
      </c>
      <c r="O62" s="73">
        <f t="shared" si="27"/>
        <v>0</v>
      </c>
      <c r="P62" s="73">
        <f t="shared" si="27"/>
        <v>0</v>
      </c>
      <c r="Q62" s="73">
        <f t="shared" si="27"/>
        <v>0</v>
      </c>
      <c r="R62" s="73">
        <f t="shared" si="27"/>
        <v>13850</v>
      </c>
    </row>
    <row r="63" spans="2:18" ht="33" customHeight="1">
      <c r="B63" s="29"/>
      <c r="C63" s="31"/>
      <c r="D63" s="31"/>
      <c r="E63" s="1401" t="s">
        <v>22</v>
      </c>
      <c r="F63" s="1401"/>
      <c r="G63" s="1401"/>
      <c r="H63" s="1401"/>
      <c r="I63" s="1401"/>
      <c r="J63" s="73">
        <f>SUM(J64:J66)</f>
        <v>0</v>
      </c>
      <c r="K63" s="73">
        <f t="shared" ref="K63:R63" si="28">SUM(K64:K66)</f>
        <v>7200</v>
      </c>
      <c r="L63" s="73">
        <f t="shared" si="28"/>
        <v>4650</v>
      </c>
      <c r="M63" s="73">
        <f t="shared" si="28"/>
        <v>2000</v>
      </c>
      <c r="N63" s="73">
        <f t="shared" si="28"/>
        <v>0</v>
      </c>
      <c r="O63" s="73">
        <f t="shared" si="28"/>
        <v>0</v>
      </c>
      <c r="P63" s="73">
        <f t="shared" si="28"/>
        <v>0</v>
      </c>
      <c r="Q63" s="73">
        <f t="shared" si="28"/>
        <v>0</v>
      </c>
      <c r="R63" s="73">
        <f t="shared" si="28"/>
        <v>13850</v>
      </c>
    </row>
    <row r="64" spans="2:18" ht="36" customHeight="1">
      <c r="B64" s="32"/>
      <c r="C64" s="33"/>
      <c r="D64" s="33"/>
      <c r="E64" s="34"/>
      <c r="F64" s="25">
        <v>23</v>
      </c>
      <c r="G64" s="14" t="s">
        <v>885</v>
      </c>
      <c r="H64" s="228" t="s">
        <v>879</v>
      </c>
      <c r="I64" s="233" t="s">
        <v>557</v>
      </c>
      <c r="J64" s="79"/>
      <c r="K64" s="79">
        <v>7200</v>
      </c>
      <c r="L64" s="79">
        <v>4650</v>
      </c>
      <c r="M64" s="79">
        <v>2000</v>
      </c>
      <c r="N64" s="79"/>
      <c r="O64" s="79"/>
      <c r="P64" s="79"/>
      <c r="Q64" s="79"/>
      <c r="R64" s="79">
        <f t="shared" ref="R64:R65" si="29">SUM(J64:Q64)</f>
        <v>13850</v>
      </c>
    </row>
    <row r="65" spans="2:18" ht="21.75" hidden="1" customHeight="1">
      <c r="B65" s="24"/>
      <c r="D65" s="21"/>
      <c r="E65" s="26"/>
      <c r="F65" s="25">
        <v>26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9">
        <f t="shared" si="29"/>
        <v>0</v>
      </c>
    </row>
    <row r="66" spans="2:18" ht="39" hidden="1" customHeight="1">
      <c r="B66" s="58"/>
      <c r="C66" s="59"/>
      <c r="D66" s="53"/>
      <c r="E66" s="19"/>
      <c r="F66" s="25">
        <v>27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9">
        <f>SUM(J66:Q66)</f>
        <v>0</v>
      </c>
    </row>
    <row r="67" spans="2:18" ht="48.75" customHeight="1">
      <c r="B67" s="29"/>
      <c r="C67" s="31"/>
      <c r="D67" s="1401" t="s">
        <v>26</v>
      </c>
      <c r="E67" s="1401"/>
      <c r="F67" s="1401"/>
      <c r="G67" s="1401"/>
      <c r="H67" s="1401"/>
      <c r="I67" s="1401"/>
      <c r="J67" s="73">
        <f>SUM(J68)</f>
        <v>0</v>
      </c>
      <c r="K67" s="73">
        <f t="shared" ref="K67:R67" si="30">SUM(K68)</f>
        <v>10800</v>
      </c>
      <c r="L67" s="73">
        <f t="shared" si="30"/>
        <v>20000</v>
      </c>
      <c r="M67" s="73">
        <f t="shared" si="30"/>
        <v>30000</v>
      </c>
      <c r="N67" s="73">
        <f t="shared" si="30"/>
        <v>0</v>
      </c>
      <c r="O67" s="73">
        <f t="shared" si="30"/>
        <v>0</v>
      </c>
      <c r="P67" s="73">
        <f t="shared" si="30"/>
        <v>0</v>
      </c>
      <c r="Q67" s="73">
        <f t="shared" si="30"/>
        <v>30000</v>
      </c>
      <c r="R67" s="73">
        <f t="shared" si="30"/>
        <v>90800</v>
      </c>
    </row>
    <row r="68" spans="2:18" ht="32.25" customHeight="1">
      <c r="B68" s="29"/>
      <c r="C68" s="31"/>
      <c r="D68" s="31"/>
      <c r="E68" s="1401" t="s">
        <v>27</v>
      </c>
      <c r="F68" s="1401"/>
      <c r="G68" s="1401"/>
      <c r="H68" s="1401"/>
      <c r="I68" s="1401"/>
      <c r="J68" s="73">
        <f>SUM(J69:J71)</f>
        <v>0</v>
      </c>
      <c r="K68" s="73">
        <f t="shared" ref="K68:R68" si="31">SUM(K69:K71)</f>
        <v>10800</v>
      </c>
      <c r="L68" s="73">
        <f t="shared" si="31"/>
        <v>20000</v>
      </c>
      <c r="M68" s="73">
        <f t="shared" si="31"/>
        <v>30000</v>
      </c>
      <c r="N68" s="73">
        <f t="shared" si="31"/>
        <v>0</v>
      </c>
      <c r="O68" s="73">
        <f t="shared" si="31"/>
        <v>0</v>
      </c>
      <c r="P68" s="73">
        <f t="shared" si="31"/>
        <v>0</v>
      </c>
      <c r="Q68" s="73">
        <f t="shared" si="31"/>
        <v>30000</v>
      </c>
      <c r="R68" s="73">
        <f t="shared" si="31"/>
        <v>90800</v>
      </c>
    </row>
    <row r="69" spans="2:18" ht="32.25" customHeight="1">
      <c r="B69" s="32"/>
      <c r="C69" s="33"/>
      <c r="D69" s="33"/>
      <c r="E69" s="34"/>
      <c r="F69" s="25">
        <v>24</v>
      </c>
      <c r="G69" s="245" t="s">
        <v>886</v>
      </c>
      <c r="H69" s="228" t="s">
        <v>879</v>
      </c>
      <c r="I69" s="16" t="s">
        <v>109</v>
      </c>
      <c r="J69" s="147"/>
      <c r="K69" s="225">
        <v>10800</v>
      </c>
      <c r="L69" s="225">
        <v>20000</v>
      </c>
      <c r="M69" s="225">
        <v>30000</v>
      </c>
      <c r="N69" s="225"/>
      <c r="O69" s="225"/>
      <c r="P69" s="225"/>
      <c r="Q69" s="79">
        <v>30000</v>
      </c>
      <c r="R69" s="225">
        <f>SUM(I69:Q69)</f>
        <v>90800</v>
      </c>
    </row>
    <row r="70" spans="2:18" ht="31.5" customHeight="1">
      <c r="B70" s="24"/>
      <c r="D70" s="21"/>
      <c r="E70" s="26"/>
      <c r="F70" s="25">
        <v>25</v>
      </c>
      <c r="G70" s="245" t="s">
        <v>887</v>
      </c>
      <c r="H70" s="228" t="s">
        <v>879</v>
      </c>
      <c r="I70" s="16" t="s">
        <v>109</v>
      </c>
      <c r="J70" s="147"/>
      <c r="K70" s="147"/>
      <c r="L70" s="147"/>
      <c r="M70" s="147"/>
      <c r="N70" s="147"/>
      <c r="O70" s="147"/>
      <c r="P70" s="147"/>
      <c r="Q70" s="147"/>
      <c r="R70" s="225">
        <f>SUM(I70:Q70)</f>
        <v>0</v>
      </c>
    </row>
    <row r="71" spans="2:18" ht="35.25" customHeight="1">
      <c r="B71" s="58"/>
      <c r="C71" s="59"/>
      <c r="D71" s="53"/>
      <c r="E71" s="19"/>
      <c r="F71" s="25">
        <v>26</v>
      </c>
      <c r="G71" s="192" t="s">
        <v>888</v>
      </c>
      <c r="H71" s="228" t="s">
        <v>879</v>
      </c>
      <c r="I71" s="16" t="s">
        <v>109</v>
      </c>
      <c r="J71" s="147"/>
      <c r="K71" s="147"/>
      <c r="L71" s="147"/>
      <c r="M71" s="147"/>
      <c r="N71" s="147"/>
      <c r="O71" s="147"/>
      <c r="P71" s="147"/>
      <c r="Q71" s="147"/>
      <c r="R71" s="225">
        <f>SUM(J71:Q71)</f>
        <v>0</v>
      </c>
    </row>
    <row r="72" spans="2:18" ht="33.75" customHeight="1">
      <c r="B72" s="29"/>
      <c r="C72" s="31"/>
      <c r="D72" s="1401" t="s">
        <v>28</v>
      </c>
      <c r="E72" s="1401"/>
      <c r="F72" s="1401"/>
      <c r="G72" s="1401"/>
      <c r="H72" s="1401"/>
      <c r="I72" s="1401"/>
      <c r="J72" s="73">
        <f>SUM(J73+J77)</f>
        <v>0</v>
      </c>
      <c r="K72" s="73">
        <f t="shared" ref="K72:R72" si="32">SUM(K73+K77)</f>
        <v>0</v>
      </c>
      <c r="L72" s="73">
        <f t="shared" si="32"/>
        <v>10000</v>
      </c>
      <c r="M72" s="73">
        <f t="shared" si="32"/>
        <v>8000</v>
      </c>
      <c r="N72" s="73">
        <f t="shared" si="32"/>
        <v>0</v>
      </c>
      <c r="O72" s="73">
        <f t="shared" si="32"/>
        <v>0</v>
      </c>
      <c r="P72" s="73">
        <f t="shared" si="32"/>
        <v>0</v>
      </c>
      <c r="Q72" s="73">
        <f t="shared" si="32"/>
        <v>0</v>
      </c>
      <c r="R72" s="73">
        <f t="shared" si="32"/>
        <v>18000</v>
      </c>
    </row>
    <row r="73" spans="2:18" ht="33.75" customHeight="1">
      <c r="B73" s="29"/>
      <c r="C73" s="31"/>
      <c r="D73" s="31"/>
      <c r="E73" s="1401" t="s">
        <v>29</v>
      </c>
      <c r="F73" s="1401"/>
      <c r="G73" s="1401"/>
      <c r="H73" s="1401"/>
      <c r="I73" s="1401"/>
      <c r="J73" s="73">
        <f>SUM(J74:J76)</f>
        <v>0</v>
      </c>
      <c r="K73" s="73">
        <f t="shared" ref="K73:R73" si="33">SUM(K74:K76)</f>
        <v>0</v>
      </c>
      <c r="L73" s="73">
        <f t="shared" si="33"/>
        <v>10000</v>
      </c>
      <c r="M73" s="73">
        <f t="shared" si="33"/>
        <v>8000</v>
      </c>
      <c r="N73" s="73">
        <f t="shared" si="33"/>
        <v>0</v>
      </c>
      <c r="O73" s="73">
        <f t="shared" si="33"/>
        <v>0</v>
      </c>
      <c r="P73" s="73">
        <f t="shared" si="33"/>
        <v>0</v>
      </c>
      <c r="Q73" s="73">
        <f t="shared" si="33"/>
        <v>0</v>
      </c>
      <c r="R73" s="73">
        <f t="shared" si="33"/>
        <v>18000</v>
      </c>
    </row>
    <row r="74" spans="2:18" ht="48" customHeight="1">
      <c r="B74" s="32"/>
      <c r="C74" s="33"/>
      <c r="D74" s="33"/>
      <c r="E74" s="34"/>
      <c r="F74" s="25">
        <v>27</v>
      </c>
      <c r="G74" s="245" t="s">
        <v>889</v>
      </c>
      <c r="H74" s="228" t="s">
        <v>879</v>
      </c>
      <c r="I74" s="16" t="s">
        <v>109</v>
      </c>
      <c r="J74" s="147"/>
      <c r="K74" s="232"/>
      <c r="L74" s="232">
        <v>10000</v>
      </c>
      <c r="M74" s="232">
        <v>8000</v>
      </c>
      <c r="N74" s="232"/>
      <c r="O74" s="232"/>
      <c r="P74" s="232"/>
      <c r="Q74" s="79"/>
      <c r="R74" s="79">
        <f t="shared" ref="R74:R75" si="34">SUM(J74:Q74)</f>
        <v>18000</v>
      </c>
    </row>
    <row r="75" spans="2:18" ht="21" hidden="1" customHeight="1">
      <c r="B75" s="24"/>
      <c r="D75" s="21"/>
      <c r="E75" s="26"/>
      <c r="F75" s="25">
        <v>32</v>
      </c>
      <c r="G75" s="14"/>
      <c r="H75" s="15"/>
      <c r="I75" s="16"/>
      <c r="J75" s="23"/>
      <c r="K75" s="23"/>
      <c r="L75" s="23"/>
      <c r="M75" s="23"/>
      <c r="N75" s="23"/>
      <c r="O75" s="23"/>
      <c r="P75" s="23"/>
      <c r="Q75" s="23"/>
      <c r="R75" s="79">
        <f t="shared" si="34"/>
        <v>0</v>
      </c>
    </row>
    <row r="76" spans="2:18" ht="21" hidden="1" customHeight="1">
      <c r="B76" s="24"/>
      <c r="D76" s="21"/>
      <c r="E76" s="26"/>
      <c r="F76" s="25">
        <v>33</v>
      </c>
      <c r="G76" s="14"/>
      <c r="H76" s="15"/>
      <c r="I76" s="16"/>
      <c r="J76" s="23"/>
      <c r="K76" s="23"/>
      <c r="L76" s="23"/>
      <c r="M76" s="23"/>
      <c r="N76" s="23"/>
      <c r="O76" s="23"/>
      <c r="P76" s="23"/>
      <c r="Q76" s="23"/>
      <c r="R76" s="79">
        <f>SUM(J76:Q76)</f>
        <v>0</v>
      </c>
    </row>
    <row r="77" spans="2:18" ht="33" hidden="1" customHeight="1">
      <c r="B77" s="29"/>
      <c r="C77" s="31"/>
      <c r="D77" s="31"/>
      <c r="E77" s="1418" t="s">
        <v>30</v>
      </c>
      <c r="F77" s="1418"/>
      <c r="G77" s="1418"/>
      <c r="H77" s="1418"/>
      <c r="I77" s="1418"/>
      <c r="J77" s="73">
        <f t="shared" ref="J77:R77" si="35">SUM(J78:J80)</f>
        <v>0</v>
      </c>
      <c r="K77" s="73">
        <f t="shared" si="35"/>
        <v>0</v>
      </c>
      <c r="L77" s="73">
        <f t="shared" si="35"/>
        <v>0</v>
      </c>
      <c r="M77" s="73">
        <f t="shared" si="35"/>
        <v>0</v>
      </c>
      <c r="N77" s="73">
        <f t="shared" si="35"/>
        <v>0</v>
      </c>
      <c r="O77" s="73">
        <f t="shared" si="35"/>
        <v>0</v>
      </c>
      <c r="P77" s="73">
        <f t="shared" si="35"/>
        <v>0</v>
      </c>
      <c r="Q77" s="73">
        <f t="shared" si="35"/>
        <v>0</v>
      </c>
      <c r="R77" s="73">
        <f t="shared" si="35"/>
        <v>0</v>
      </c>
    </row>
    <row r="78" spans="2:18" ht="23.25" hidden="1" customHeight="1">
      <c r="B78" s="32"/>
      <c r="C78" s="33"/>
      <c r="D78" s="33"/>
      <c r="E78" s="34"/>
      <c r="F78" s="25">
        <v>34</v>
      </c>
      <c r="G78" s="14"/>
      <c r="H78" s="80"/>
      <c r="I78" s="117"/>
      <c r="J78" s="23"/>
      <c r="K78" s="23"/>
      <c r="L78" s="23"/>
      <c r="M78" s="23"/>
      <c r="N78" s="23"/>
      <c r="O78" s="23"/>
      <c r="P78" s="23"/>
      <c r="Q78" s="23"/>
      <c r="R78" s="79">
        <f>SUM(J78:Q78)</f>
        <v>0</v>
      </c>
    </row>
    <row r="79" spans="2:18" ht="23.25" hidden="1" customHeight="1">
      <c r="B79" s="48"/>
      <c r="C79" s="49"/>
      <c r="D79" s="49"/>
      <c r="E79" s="50"/>
      <c r="F79" s="25">
        <v>35</v>
      </c>
      <c r="G79" s="14"/>
      <c r="H79" s="80"/>
      <c r="I79" s="117"/>
      <c r="J79" s="79"/>
      <c r="K79" s="79"/>
      <c r="L79" s="79"/>
      <c r="M79" s="79"/>
      <c r="N79" s="79"/>
      <c r="O79" s="79"/>
      <c r="P79" s="79"/>
      <c r="Q79" s="79"/>
      <c r="R79" s="79">
        <f t="shared" ref="R79:R80" si="36">SUM(J79:Q79)</f>
        <v>0</v>
      </c>
    </row>
    <row r="80" spans="2:18" ht="23.25" hidden="1" customHeight="1">
      <c r="B80" s="17"/>
      <c r="C80" s="18"/>
      <c r="D80" s="18"/>
      <c r="E80" s="66"/>
      <c r="F80" s="25">
        <v>36</v>
      </c>
      <c r="G80" s="14"/>
      <c r="H80" s="80"/>
      <c r="I80" s="117"/>
      <c r="J80" s="79"/>
      <c r="K80" s="79"/>
      <c r="L80" s="79"/>
      <c r="M80" s="79"/>
      <c r="N80" s="79"/>
      <c r="O80" s="79"/>
      <c r="P80" s="79"/>
      <c r="Q80" s="79"/>
      <c r="R80" s="79">
        <f t="shared" si="36"/>
        <v>0</v>
      </c>
    </row>
    <row r="81" spans="2:18" s="12" customFormat="1" ht="18.75" customHeight="1">
      <c r="B81" s="41" t="s">
        <v>82</v>
      </c>
      <c r="C81" s="42"/>
      <c r="D81" s="43"/>
      <c r="E81" s="43"/>
      <c r="F81" s="43"/>
      <c r="G81" s="43"/>
      <c r="H81" s="181"/>
      <c r="I81" s="181"/>
      <c r="J81" s="169">
        <f>SUM(J82)</f>
        <v>0</v>
      </c>
      <c r="K81" s="169">
        <f t="shared" ref="K81:R82" si="37">SUM(K82)</f>
        <v>0</v>
      </c>
      <c r="L81" s="169">
        <f t="shared" si="37"/>
        <v>0</v>
      </c>
      <c r="M81" s="169">
        <f t="shared" si="37"/>
        <v>0</v>
      </c>
      <c r="N81" s="169">
        <f t="shared" si="37"/>
        <v>0</v>
      </c>
      <c r="O81" s="169">
        <f t="shared" si="37"/>
        <v>0</v>
      </c>
      <c r="P81" s="169">
        <f t="shared" si="37"/>
        <v>0</v>
      </c>
      <c r="Q81" s="169">
        <f t="shared" si="37"/>
        <v>0</v>
      </c>
      <c r="R81" s="169">
        <f t="shared" si="37"/>
        <v>0</v>
      </c>
    </row>
    <row r="82" spans="2:18" s="12" customFormat="1" ht="33" customHeight="1">
      <c r="B82" s="1404" t="s">
        <v>83</v>
      </c>
      <c r="C82" s="1405"/>
      <c r="D82" s="1405"/>
      <c r="E82" s="1405"/>
      <c r="F82" s="1405"/>
      <c r="G82" s="1405"/>
      <c r="H82" s="1405"/>
      <c r="I82" s="1405"/>
      <c r="J82" s="82">
        <f>SUM(J83)</f>
        <v>0</v>
      </c>
      <c r="K82" s="82">
        <f t="shared" si="37"/>
        <v>0</v>
      </c>
      <c r="L82" s="82">
        <f t="shared" si="37"/>
        <v>0</v>
      </c>
      <c r="M82" s="82">
        <f t="shared" si="37"/>
        <v>0</v>
      </c>
      <c r="N82" s="82">
        <f t="shared" si="37"/>
        <v>0</v>
      </c>
      <c r="O82" s="82">
        <f t="shared" si="37"/>
        <v>0</v>
      </c>
      <c r="P82" s="82">
        <f t="shared" si="37"/>
        <v>0</v>
      </c>
      <c r="Q82" s="82">
        <f t="shared" si="37"/>
        <v>0</v>
      </c>
      <c r="R82" s="82">
        <f t="shared" si="37"/>
        <v>0</v>
      </c>
    </row>
    <row r="83" spans="2:18" ht="32.25" hidden="1" customHeight="1">
      <c r="B83" s="29"/>
      <c r="C83" s="1401" t="s">
        <v>31</v>
      </c>
      <c r="D83" s="1401"/>
      <c r="E83" s="1401"/>
      <c r="F83" s="1401"/>
      <c r="G83" s="1401"/>
      <c r="H83" s="1401"/>
      <c r="I83" s="1401"/>
      <c r="J83" s="73">
        <f t="shared" ref="J83:R83" si="38">SUM(J84+J91)</f>
        <v>0</v>
      </c>
      <c r="K83" s="73">
        <f t="shared" si="38"/>
        <v>0</v>
      </c>
      <c r="L83" s="73">
        <f t="shared" si="38"/>
        <v>0</v>
      </c>
      <c r="M83" s="73">
        <f t="shared" si="38"/>
        <v>0</v>
      </c>
      <c r="N83" s="73">
        <f t="shared" si="38"/>
        <v>0</v>
      </c>
      <c r="O83" s="73">
        <f t="shared" si="38"/>
        <v>0</v>
      </c>
      <c r="P83" s="73">
        <f t="shared" si="38"/>
        <v>0</v>
      </c>
      <c r="Q83" s="73">
        <f t="shared" si="38"/>
        <v>0</v>
      </c>
      <c r="R83" s="73">
        <f t="shared" si="38"/>
        <v>0</v>
      </c>
    </row>
    <row r="84" spans="2:18" ht="34.5" hidden="1" customHeight="1">
      <c r="B84" s="29"/>
      <c r="C84" s="31"/>
      <c r="D84" s="1401" t="s">
        <v>32</v>
      </c>
      <c r="E84" s="1401"/>
      <c r="F84" s="1401"/>
      <c r="G84" s="1401"/>
      <c r="H84" s="1401"/>
      <c r="I84" s="1401"/>
      <c r="J84" s="73">
        <f>SUM(J85)</f>
        <v>0</v>
      </c>
      <c r="K84" s="73">
        <f t="shared" ref="K84:R84" si="39">SUM(K85)</f>
        <v>0</v>
      </c>
      <c r="L84" s="73">
        <f t="shared" si="39"/>
        <v>0</v>
      </c>
      <c r="M84" s="73">
        <f t="shared" si="39"/>
        <v>0</v>
      </c>
      <c r="N84" s="73">
        <f t="shared" si="39"/>
        <v>0</v>
      </c>
      <c r="O84" s="73">
        <f t="shared" si="39"/>
        <v>0</v>
      </c>
      <c r="P84" s="73">
        <f t="shared" si="39"/>
        <v>0</v>
      </c>
      <c r="Q84" s="73">
        <f t="shared" si="39"/>
        <v>0</v>
      </c>
      <c r="R84" s="73">
        <f t="shared" si="39"/>
        <v>0</v>
      </c>
    </row>
    <row r="85" spans="2:18" hidden="1">
      <c r="B85" s="29"/>
      <c r="C85" s="31"/>
      <c r="D85" s="31"/>
      <c r="E85" s="30" t="s">
        <v>33</v>
      </c>
      <c r="F85" s="27"/>
      <c r="G85" s="27"/>
      <c r="H85" s="13"/>
      <c r="I85" s="47"/>
      <c r="J85" s="73">
        <f>SUM(J86:J90)</f>
        <v>0</v>
      </c>
      <c r="K85" s="73">
        <f t="shared" ref="K85:R85" si="40">SUM(K86:K90)</f>
        <v>0</v>
      </c>
      <c r="L85" s="73">
        <f t="shared" si="40"/>
        <v>0</v>
      </c>
      <c r="M85" s="73">
        <f t="shared" si="40"/>
        <v>0</v>
      </c>
      <c r="N85" s="73">
        <f t="shared" si="40"/>
        <v>0</v>
      </c>
      <c r="O85" s="73">
        <f t="shared" si="40"/>
        <v>0</v>
      </c>
      <c r="P85" s="73">
        <f t="shared" si="40"/>
        <v>0</v>
      </c>
      <c r="Q85" s="73">
        <f t="shared" si="40"/>
        <v>0</v>
      </c>
      <c r="R85" s="73">
        <f t="shared" si="40"/>
        <v>0</v>
      </c>
    </row>
    <row r="86" spans="2:18" ht="25.5" hidden="1" customHeight="1">
      <c r="B86" s="32"/>
      <c r="C86" s="33"/>
      <c r="D86" s="33"/>
      <c r="E86" s="34"/>
      <c r="F86" s="25">
        <v>37</v>
      </c>
      <c r="G86" s="14"/>
      <c r="H86" s="80"/>
      <c r="I86" s="117"/>
      <c r="J86" s="79"/>
      <c r="K86" s="79"/>
      <c r="L86" s="79"/>
      <c r="M86" s="79"/>
      <c r="N86" s="79"/>
      <c r="O86" s="79"/>
      <c r="P86" s="79"/>
      <c r="Q86" s="79"/>
      <c r="R86" s="79">
        <f>SUM(J86:Q86)</f>
        <v>0</v>
      </c>
    </row>
    <row r="87" spans="2:18" ht="25.5" hidden="1" customHeight="1">
      <c r="B87" s="24"/>
      <c r="D87" s="21"/>
      <c r="E87" s="26"/>
      <c r="F87" s="25">
        <v>38</v>
      </c>
      <c r="G87" s="14"/>
      <c r="H87" s="15"/>
      <c r="I87" s="16"/>
      <c r="J87" s="23"/>
      <c r="K87" s="23"/>
      <c r="L87" s="23"/>
      <c r="M87" s="23"/>
      <c r="N87" s="23"/>
      <c r="O87" s="23"/>
      <c r="P87" s="23"/>
      <c r="Q87" s="23"/>
      <c r="R87" s="79">
        <f>SUM(J87:Q87)</f>
        <v>0</v>
      </c>
    </row>
    <row r="88" spans="2:18" ht="25.5" hidden="1" customHeight="1">
      <c r="B88" s="24"/>
      <c r="D88" s="21"/>
      <c r="E88" s="26"/>
      <c r="F88" s="25">
        <v>39</v>
      </c>
      <c r="G88" s="14"/>
      <c r="H88" s="15"/>
      <c r="I88" s="16"/>
      <c r="J88" s="79"/>
      <c r="K88" s="79"/>
      <c r="L88" s="79"/>
      <c r="M88" s="79"/>
      <c r="N88" s="79"/>
      <c r="O88" s="79"/>
      <c r="P88" s="79"/>
      <c r="Q88" s="79"/>
      <c r="R88" s="79">
        <f>SUM(J88:Q88)</f>
        <v>0</v>
      </c>
    </row>
    <row r="89" spans="2:18" ht="25.5" hidden="1" customHeight="1">
      <c r="B89" s="48"/>
      <c r="C89" s="49"/>
      <c r="D89" s="49"/>
      <c r="E89" s="50"/>
      <c r="F89" s="25">
        <v>40</v>
      </c>
      <c r="G89" s="14"/>
      <c r="H89" s="80"/>
      <c r="I89" s="117"/>
      <c r="J89" s="79"/>
      <c r="K89" s="79"/>
      <c r="L89" s="79"/>
      <c r="M89" s="79"/>
      <c r="N89" s="79"/>
      <c r="O89" s="79"/>
      <c r="P89" s="79"/>
      <c r="Q89" s="79"/>
      <c r="R89" s="79">
        <f t="shared" ref="R89" si="41">SUM(J89:Q89)</f>
        <v>0</v>
      </c>
    </row>
    <row r="90" spans="2:18" ht="25.5" hidden="1" customHeight="1">
      <c r="B90" s="48"/>
      <c r="C90" s="49"/>
      <c r="D90" s="49"/>
      <c r="E90" s="50"/>
      <c r="F90" s="25">
        <v>41</v>
      </c>
      <c r="G90" s="14"/>
      <c r="H90" s="80"/>
      <c r="I90" s="117"/>
      <c r="J90" s="79"/>
      <c r="K90" s="79"/>
      <c r="L90" s="79"/>
      <c r="M90" s="79"/>
      <c r="N90" s="79"/>
      <c r="O90" s="79"/>
      <c r="P90" s="79"/>
      <c r="Q90" s="79"/>
      <c r="R90" s="79">
        <f>SUM(J90:Q90)</f>
        <v>0</v>
      </c>
    </row>
    <row r="91" spans="2:18" ht="21" hidden="1" customHeight="1">
      <c r="B91" s="29"/>
      <c r="C91" s="31"/>
      <c r="D91" s="1419" t="s">
        <v>34</v>
      </c>
      <c r="E91" s="1419"/>
      <c r="F91" s="1419"/>
      <c r="G91" s="1419"/>
      <c r="H91" s="1419"/>
      <c r="I91" s="1419"/>
      <c r="J91" s="73">
        <f>SUM(J92)</f>
        <v>0</v>
      </c>
      <c r="K91" s="73">
        <f t="shared" ref="K91:Q91" si="42">SUM(K92)</f>
        <v>0</v>
      </c>
      <c r="L91" s="73">
        <f t="shared" si="42"/>
        <v>0</v>
      </c>
      <c r="M91" s="73">
        <f t="shared" si="42"/>
        <v>0</v>
      </c>
      <c r="N91" s="73">
        <f t="shared" si="42"/>
        <v>0</v>
      </c>
      <c r="O91" s="73">
        <f t="shared" si="42"/>
        <v>0</v>
      </c>
      <c r="P91" s="73">
        <f t="shared" si="42"/>
        <v>0</v>
      </c>
      <c r="Q91" s="73">
        <f t="shared" si="42"/>
        <v>0</v>
      </c>
      <c r="R91" s="73">
        <f>SUM(R92)</f>
        <v>0</v>
      </c>
    </row>
    <row r="92" spans="2:18" ht="21" hidden="1" customHeight="1">
      <c r="B92" s="29"/>
      <c r="C92" s="31"/>
      <c r="D92" s="31"/>
      <c r="E92" s="1418" t="s">
        <v>35</v>
      </c>
      <c r="F92" s="1418"/>
      <c r="G92" s="1418"/>
      <c r="H92" s="1418"/>
      <c r="I92" s="1418"/>
      <c r="J92" s="73">
        <f>SUM(J93:J98)</f>
        <v>0</v>
      </c>
      <c r="K92" s="73">
        <f t="shared" ref="K92:R92" si="43">SUM(K93:K98)</f>
        <v>0</v>
      </c>
      <c r="L92" s="73">
        <f t="shared" si="43"/>
        <v>0</v>
      </c>
      <c r="M92" s="73">
        <f t="shared" si="43"/>
        <v>0</v>
      </c>
      <c r="N92" s="73">
        <f t="shared" si="43"/>
        <v>0</v>
      </c>
      <c r="O92" s="73">
        <f t="shared" si="43"/>
        <v>0</v>
      </c>
      <c r="P92" s="73">
        <f t="shared" si="43"/>
        <v>0</v>
      </c>
      <c r="Q92" s="73">
        <f t="shared" si="43"/>
        <v>0</v>
      </c>
      <c r="R92" s="73">
        <f t="shared" si="43"/>
        <v>0</v>
      </c>
    </row>
    <row r="93" spans="2:18" ht="25.5" hidden="1" customHeight="1">
      <c r="B93" s="32"/>
      <c r="C93" s="33"/>
      <c r="D93" s="33"/>
      <c r="E93" s="34"/>
      <c r="F93" s="25">
        <v>42</v>
      </c>
      <c r="G93" s="14"/>
      <c r="H93" s="80"/>
      <c r="I93" s="117"/>
      <c r="J93" s="79"/>
      <c r="K93" s="79"/>
      <c r="L93" s="79"/>
      <c r="M93" s="79"/>
      <c r="N93" s="79"/>
      <c r="O93" s="79"/>
      <c r="P93" s="79"/>
      <c r="Q93" s="79"/>
      <c r="R93" s="79">
        <f>SUM(J93:Q93)</f>
        <v>0</v>
      </c>
    </row>
    <row r="94" spans="2:18" ht="25.5" hidden="1" customHeight="1">
      <c r="B94" s="48"/>
      <c r="C94" s="49"/>
      <c r="D94" s="49"/>
      <c r="E94" s="50"/>
      <c r="F94" s="25">
        <v>43</v>
      </c>
      <c r="G94" s="14"/>
      <c r="H94" s="80"/>
      <c r="I94" s="117"/>
      <c r="J94" s="79"/>
      <c r="K94" s="79"/>
      <c r="L94" s="79"/>
      <c r="M94" s="79"/>
      <c r="N94" s="79"/>
      <c r="O94" s="79"/>
      <c r="P94" s="79"/>
      <c r="Q94" s="79"/>
      <c r="R94" s="79">
        <f t="shared" ref="R94:R98" si="44">SUM(J94:Q94)</f>
        <v>0</v>
      </c>
    </row>
    <row r="95" spans="2:18" ht="25.5" hidden="1" customHeight="1">
      <c r="B95" s="48"/>
      <c r="C95" s="49"/>
      <c r="D95" s="49"/>
      <c r="E95" s="50"/>
      <c r="F95" s="25">
        <v>44</v>
      </c>
      <c r="G95" s="14"/>
      <c r="H95" s="80"/>
      <c r="I95" s="117"/>
      <c r="J95" s="79"/>
      <c r="K95" s="79"/>
      <c r="L95" s="79"/>
      <c r="M95" s="79"/>
      <c r="N95" s="79"/>
      <c r="O95" s="79"/>
      <c r="P95" s="79"/>
      <c r="Q95" s="79"/>
      <c r="R95" s="79">
        <f t="shared" si="44"/>
        <v>0</v>
      </c>
    </row>
    <row r="96" spans="2:18" ht="25.5" hidden="1" customHeight="1">
      <c r="B96" s="48"/>
      <c r="C96" s="49"/>
      <c r="D96" s="49"/>
      <c r="E96" s="50"/>
      <c r="F96" s="25">
        <v>45</v>
      </c>
      <c r="G96" s="14"/>
      <c r="H96" s="80"/>
      <c r="I96" s="117"/>
      <c r="J96" s="79"/>
      <c r="K96" s="79"/>
      <c r="L96" s="79"/>
      <c r="M96" s="79"/>
      <c r="N96" s="79"/>
      <c r="O96" s="79"/>
      <c r="P96" s="79"/>
      <c r="Q96" s="79"/>
      <c r="R96" s="79">
        <f t="shared" si="44"/>
        <v>0</v>
      </c>
    </row>
    <row r="97" spans="2:18" ht="25.5" hidden="1" customHeight="1">
      <c r="B97" s="48"/>
      <c r="C97" s="49"/>
      <c r="D97" s="49"/>
      <c r="E97" s="50"/>
      <c r="F97" s="25">
        <v>46</v>
      </c>
      <c r="G97" s="14"/>
      <c r="H97" s="80"/>
      <c r="I97" s="117"/>
      <c r="J97" s="79"/>
      <c r="K97" s="79"/>
      <c r="L97" s="79"/>
      <c r="M97" s="79"/>
      <c r="N97" s="79"/>
      <c r="O97" s="79"/>
      <c r="P97" s="79"/>
      <c r="Q97" s="79"/>
      <c r="R97" s="79">
        <f t="shared" si="44"/>
        <v>0</v>
      </c>
    </row>
    <row r="98" spans="2:18" ht="25.5" hidden="1" customHeight="1">
      <c r="B98" s="17"/>
      <c r="C98" s="18"/>
      <c r="D98" s="18"/>
      <c r="E98" s="66"/>
      <c r="F98" s="25">
        <v>47</v>
      </c>
      <c r="G98" s="14"/>
      <c r="H98" s="80"/>
      <c r="I98" s="117"/>
      <c r="J98" s="79"/>
      <c r="K98" s="79"/>
      <c r="L98" s="79"/>
      <c r="M98" s="79"/>
      <c r="N98" s="79"/>
      <c r="O98" s="79"/>
      <c r="P98" s="79"/>
      <c r="Q98" s="79"/>
      <c r="R98" s="79">
        <f t="shared" si="44"/>
        <v>0</v>
      </c>
    </row>
    <row r="99" spans="2:18" s="12" customFormat="1" ht="34.5" customHeight="1">
      <c r="B99" s="1402" t="s">
        <v>85</v>
      </c>
      <c r="C99" s="1403"/>
      <c r="D99" s="1403"/>
      <c r="E99" s="1403"/>
      <c r="F99" s="1403"/>
      <c r="G99" s="1403"/>
      <c r="H99" s="1403"/>
      <c r="I99" s="1403"/>
      <c r="J99" s="169">
        <f>SUM(J100)</f>
        <v>0</v>
      </c>
      <c r="K99" s="169">
        <f t="shared" ref="K99:R100" si="45">SUM(K100)</f>
        <v>0</v>
      </c>
      <c r="L99" s="169">
        <f t="shared" si="45"/>
        <v>26500</v>
      </c>
      <c r="M99" s="169">
        <f t="shared" si="45"/>
        <v>23500</v>
      </c>
      <c r="N99" s="169">
        <f t="shared" si="45"/>
        <v>0</v>
      </c>
      <c r="O99" s="169">
        <f t="shared" si="45"/>
        <v>0</v>
      </c>
      <c r="P99" s="169">
        <f t="shared" si="45"/>
        <v>0</v>
      </c>
      <c r="Q99" s="169">
        <f t="shared" si="45"/>
        <v>0</v>
      </c>
      <c r="R99" s="169">
        <f t="shared" si="45"/>
        <v>50000</v>
      </c>
    </row>
    <row r="100" spans="2:18" s="12" customFormat="1" ht="49.5" customHeight="1">
      <c r="B100" s="1420" t="s">
        <v>86</v>
      </c>
      <c r="C100" s="1421"/>
      <c r="D100" s="1421"/>
      <c r="E100" s="1421"/>
      <c r="F100" s="1421"/>
      <c r="G100" s="1421"/>
      <c r="H100" s="1421"/>
      <c r="I100" s="1421"/>
      <c r="J100" s="82">
        <f>SUM(J101)</f>
        <v>0</v>
      </c>
      <c r="K100" s="82">
        <f t="shared" si="45"/>
        <v>0</v>
      </c>
      <c r="L100" s="82">
        <f t="shared" si="45"/>
        <v>26500</v>
      </c>
      <c r="M100" s="82">
        <f t="shared" si="45"/>
        <v>23500</v>
      </c>
      <c r="N100" s="82">
        <f t="shared" si="45"/>
        <v>0</v>
      </c>
      <c r="O100" s="82">
        <f t="shared" si="45"/>
        <v>0</v>
      </c>
      <c r="P100" s="82">
        <f t="shared" si="45"/>
        <v>0</v>
      </c>
      <c r="Q100" s="82">
        <f t="shared" si="45"/>
        <v>0</v>
      </c>
      <c r="R100" s="82">
        <f t="shared" si="45"/>
        <v>50000</v>
      </c>
    </row>
    <row r="101" spans="2:18" ht="36.75" customHeight="1">
      <c r="B101" s="29"/>
      <c r="C101" s="1401" t="s">
        <v>36</v>
      </c>
      <c r="D101" s="1401"/>
      <c r="E101" s="1401"/>
      <c r="F101" s="1401"/>
      <c r="G101" s="1401"/>
      <c r="H101" s="1401"/>
      <c r="I101" s="1401"/>
      <c r="J101" s="73">
        <f>SUM(J102+J107+J112)</f>
        <v>0</v>
      </c>
      <c r="K101" s="73">
        <f t="shared" ref="K101:R101" si="46">SUM(K102+K107+K112)</f>
        <v>0</v>
      </c>
      <c r="L101" s="73">
        <f t="shared" si="46"/>
        <v>26500</v>
      </c>
      <c r="M101" s="73">
        <f t="shared" si="46"/>
        <v>23500</v>
      </c>
      <c r="N101" s="73">
        <f t="shared" si="46"/>
        <v>0</v>
      </c>
      <c r="O101" s="73">
        <f t="shared" si="46"/>
        <v>0</v>
      </c>
      <c r="P101" s="73">
        <f t="shared" si="46"/>
        <v>0</v>
      </c>
      <c r="Q101" s="73">
        <f t="shared" si="46"/>
        <v>0</v>
      </c>
      <c r="R101" s="73">
        <f t="shared" si="46"/>
        <v>50000</v>
      </c>
    </row>
    <row r="102" spans="2:18" ht="47.25" hidden="1" customHeight="1">
      <c r="B102" s="29"/>
      <c r="C102" s="31"/>
      <c r="D102" s="1401" t="s">
        <v>37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47">SUM(K103)</f>
        <v>0</v>
      </c>
      <c r="L102" s="73">
        <f t="shared" si="47"/>
        <v>0</v>
      </c>
      <c r="M102" s="73">
        <f t="shared" si="47"/>
        <v>0</v>
      </c>
      <c r="N102" s="73">
        <f t="shared" si="47"/>
        <v>0</v>
      </c>
      <c r="O102" s="73">
        <f t="shared" si="47"/>
        <v>0</v>
      </c>
      <c r="P102" s="73">
        <f t="shared" si="47"/>
        <v>0</v>
      </c>
      <c r="Q102" s="73">
        <f t="shared" si="47"/>
        <v>0</v>
      </c>
      <c r="R102" s="73">
        <f t="shared" si="47"/>
        <v>0</v>
      </c>
    </row>
    <row r="103" spans="2:18" ht="32.25" hidden="1" customHeight="1">
      <c r="B103" s="29"/>
      <c r="C103" s="31"/>
      <c r="D103" s="31"/>
      <c r="E103" s="1401" t="s">
        <v>38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48">SUM(K104:K106)</f>
        <v>0</v>
      </c>
      <c r="L103" s="73">
        <f t="shared" si="48"/>
        <v>0</v>
      </c>
      <c r="M103" s="73">
        <f t="shared" si="48"/>
        <v>0</v>
      </c>
      <c r="N103" s="73">
        <f t="shared" si="48"/>
        <v>0</v>
      </c>
      <c r="O103" s="73">
        <f t="shared" si="48"/>
        <v>0</v>
      </c>
      <c r="P103" s="73">
        <f t="shared" si="48"/>
        <v>0</v>
      </c>
      <c r="Q103" s="73">
        <f t="shared" si="48"/>
        <v>0</v>
      </c>
      <c r="R103" s="73">
        <f t="shared" si="48"/>
        <v>0</v>
      </c>
    </row>
    <row r="104" spans="2:18" ht="22.5" hidden="1" customHeight="1">
      <c r="B104" s="32"/>
      <c r="C104" s="33"/>
      <c r="D104" s="33"/>
      <c r="E104" s="34"/>
      <c r="F104" s="25">
        <v>48</v>
      </c>
      <c r="G104" s="14"/>
      <c r="H104" s="80"/>
      <c r="I104" s="117"/>
      <c r="J104" s="79"/>
      <c r="K104" s="79"/>
      <c r="L104" s="79"/>
      <c r="M104" s="79"/>
      <c r="N104" s="79"/>
      <c r="O104" s="79"/>
      <c r="P104" s="79"/>
      <c r="Q104" s="79"/>
      <c r="R104" s="79">
        <f t="shared" ref="R104" si="49">SUM(J104:Q104)</f>
        <v>0</v>
      </c>
    </row>
    <row r="105" spans="2:18" ht="22.5" hidden="1" customHeight="1">
      <c r="B105" s="24"/>
      <c r="D105" s="21"/>
      <c r="E105" s="26"/>
      <c r="F105" s="25">
        <v>49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9">
        <f>SUM(J105:Q105)</f>
        <v>0</v>
      </c>
    </row>
    <row r="106" spans="2:18" ht="22.5" hidden="1" customHeight="1">
      <c r="B106" s="24"/>
      <c r="D106" s="21"/>
      <c r="E106" s="26"/>
      <c r="F106" s="25">
        <v>50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9">
        <f>SUM(J106:Q106)</f>
        <v>0</v>
      </c>
    </row>
    <row r="107" spans="2:18" ht="47.25" hidden="1" customHeight="1">
      <c r="B107" s="29"/>
      <c r="C107" s="31"/>
      <c r="D107" s="1401" t="s">
        <v>39</v>
      </c>
      <c r="E107" s="1401"/>
      <c r="F107" s="1401"/>
      <c r="G107" s="1401"/>
      <c r="H107" s="1401"/>
      <c r="I107" s="1401"/>
      <c r="J107" s="73">
        <f>SUM(J108)</f>
        <v>0</v>
      </c>
      <c r="K107" s="73">
        <f t="shared" ref="K107:R107" si="50">SUM(K108)</f>
        <v>0</v>
      </c>
      <c r="L107" s="73">
        <f t="shared" si="50"/>
        <v>0</v>
      </c>
      <c r="M107" s="73">
        <f t="shared" si="50"/>
        <v>0</v>
      </c>
      <c r="N107" s="73">
        <f t="shared" si="50"/>
        <v>0</v>
      </c>
      <c r="O107" s="73">
        <f t="shared" si="50"/>
        <v>0</v>
      </c>
      <c r="P107" s="73">
        <f t="shared" si="50"/>
        <v>0</v>
      </c>
      <c r="Q107" s="73">
        <f t="shared" si="50"/>
        <v>0</v>
      </c>
      <c r="R107" s="73">
        <f t="shared" si="50"/>
        <v>0</v>
      </c>
    </row>
    <row r="108" spans="2:18" ht="34.5" hidden="1" customHeight="1">
      <c r="B108" s="29"/>
      <c r="C108" s="31"/>
      <c r="D108" s="31"/>
      <c r="E108" s="1401" t="s">
        <v>40</v>
      </c>
      <c r="F108" s="1401"/>
      <c r="G108" s="1401"/>
      <c r="H108" s="1401"/>
      <c r="I108" s="1401"/>
      <c r="J108" s="73">
        <f>SUM(J109:J111)</f>
        <v>0</v>
      </c>
      <c r="K108" s="73">
        <f t="shared" ref="K108:R108" si="51">SUM(K109:K111)</f>
        <v>0</v>
      </c>
      <c r="L108" s="73">
        <f t="shared" si="51"/>
        <v>0</v>
      </c>
      <c r="M108" s="73">
        <f t="shared" si="51"/>
        <v>0</v>
      </c>
      <c r="N108" s="73">
        <f t="shared" si="51"/>
        <v>0</v>
      </c>
      <c r="O108" s="73">
        <f t="shared" si="51"/>
        <v>0</v>
      </c>
      <c r="P108" s="73">
        <f t="shared" si="51"/>
        <v>0</v>
      </c>
      <c r="Q108" s="73">
        <f t="shared" si="51"/>
        <v>0</v>
      </c>
      <c r="R108" s="73">
        <f t="shared" si="51"/>
        <v>0</v>
      </c>
    </row>
    <row r="109" spans="2:18" ht="24.75" hidden="1" customHeight="1">
      <c r="B109" s="32"/>
      <c r="C109" s="33"/>
      <c r="D109" s="33"/>
      <c r="E109" s="34"/>
      <c r="F109" s="25">
        <v>51</v>
      </c>
      <c r="G109" s="14"/>
      <c r="H109" s="80"/>
      <c r="I109" s="117"/>
      <c r="J109" s="79"/>
      <c r="K109" s="79"/>
      <c r="L109" s="79"/>
      <c r="M109" s="79"/>
      <c r="N109" s="79"/>
      <c r="O109" s="79"/>
      <c r="P109" s="79"/>
      <c r="Q109" s="79"/>
      <c r="R109" s="79">
        <f t="shared" ref="R109:R110" si="52">SUM(J109:Q109)</f>
        <v>0</v>
      </c>
    </row>
    <row r="110" spans="2:18" ht="24.75" hidden="1" customHeight="1">
      <c r="B110" s="24"/>
      <c r="D110" s="21"/>
      <c r="E110" s="26"/>
      <c r="F110" s="25">
        <v>52</v>
      </c>
      <c r="G110" s="14"/>
      <c r="H110" s="15"/>
      <c r="I110" s="16"/>
      <c r="J110" s="23"/>
      <c r="K110" s="23"/>
      <c r="L110" s="23"/>
      <c r="M110" s="23"/>
      <c r="N110" s="23"/>
      <c r="O110" s="23"/>
      <c r="P110" s="23"/>
      <c r="Q110" s="23"/>
      <c r="R110" s="79">
        <f t="shared" si="52"/>
        <v>0</v>
      </c>
    </row>
    <row r="111" spans="2:18" ht="34.5" hidden="1" customHeight="1">
      <c r="B111" s="58"/>
      <c r="C111" s="59"/>
      <c r="D111" s="53"/>
      <c r="E111" s="19"/>
      <c r="F111" s="25">
        <v>53</v>
      </c>
      <c r="G111" s="14"/>
      <c r="H111" s="15"/>
      <c r="I111" s="16"/>
      <c r="J111" s="23"/>
      <c r="K111" s="23"/>
      <c r="L111" s="23"/>
      <c r="M111" s="23"/>
      <c r="N111" s="23"/>
      <c r="O111" s="23"/>
      <c r="P111" s="23"/>
      <c r="Q111" s="23"/>
      <c r="R111" s="79">
        <f>SUM(J111:Q111)</f>
        <v>0</v>
      </c>
    </row>
    <row r="112" spans="2:18" ht="31.5" customHeight="1">
      <c r="B112" s="29"/>
      <c r="C112" s="31"/>
      <c r="D112" s="1401" t="s">
        <v>41</v>
      </c>
      <c r="E112" s="1401"/>
      <c r="F112" s="1401"/>
      <c r="G112" s="1401"/>
      <c r="H112" s="1401"/>
      <c r="I112" s="1401"/>
      <c r="J112" s="73">
        <f>SUM(J113)</f>
        <v>0</v>
      </c>
      <c r="K112" s="73">
        <f t="shared" ref="K112:R112" si="53">SUM(K113)</f>
        <v>0</v>
      </c>
      <c r="L112" s="73">
        <f t="shared" si="53"/>
        <v>26500</v>
      </c>
      <c r="M112" s="73">
        <f t="shared" si="53"/>
        <v>23500</v>
      </c>
      <c r="N112" s="73">
        <f t="shared" si="53"/>
        <v>0</v>
      </c>
      <c r="O112" s="73">
        <f t="shared" si="53"/>
        <v>0</v>
      </c>
      <c r="P112" s="73">
        <f t="shared" si="53"/>
        <v>0</v>
      </c>
      <c r="Q112" s="73">
        <f t="shared" si="53"/>
        <v>0</v>
      </c>
      <c r="R112" s="73">
        <f t="shared" si="53"/>
        <v>50000</v>
      </c>
    </row>
    <row r="113" spans="2:18" ht="34.5" customHeight="1">
      <c r="B113" s="29"/>
      <c r="C113" s="31"/>
      <c r="D113" s="31"/>
      <c r="E113" s="1401" t="s">
        <v>42</v>
      </c>
      <c r="F113" s="1401"/>
      <c r="G113" s="1401"/>
      <c r="H113" s="1401"/>
      <c r="I113" s="1401"/>
      <c r="J113" s="73">
        <f>SUM(J114:J116)</f>
        <v>0</v>
      </c>
      <c r="K113" s="73">
        <f t="shared" ref="K113:R113" si="54">SUM(K114:K116)</f>
        <v>0</v>
      </c>
      <c r="L113" s="73">
        <f t="shared" si="54"/>
        <v>26500</v>
      </c>
      <c r="M113" s="73">
        <f t="shared" si="54"/>
        <v>23500</v>
      </c>
      <c r="N113" s="73">
        <f t="shared" si="54"/>
        <v>0</v>
      </c>
      <c r="O113" s="73">
        <f t="shared" si="54"/>
        <v>0</v>
      </c>
      <c r="P113" s="73">
        <f t="shared" si="54"/>
        <v>0</v>
      </c>
      <c r="Q113" s="73">
        <f t="shared" si="54"/>
        <v>0</v>
      </c>
      <c r="R113" s="73">
        <f t="shared" si="54"/>
        <v>50000</v>
      </c>
    </row>
    <row r="114" spans="2:18" ht="32.25" customHeight="1">
      <c r="B114" s="32"/>
      <c r="C114" s="33"/>
      <c r="D114" s="33"/>
      <c r="E114" s="34"/>
      <c r="F114" s="25">
        <v>28</v>
      </c>
      <c r="G114" s="192" t="s">
        <v>892</v>
      </c>
      <c r="H114" s="228" t="s">
        <v>879</v>
      </c>
      <c r="I114" s="16" t="s">
        <v>109</v>
      </c>
      <c r="J114" s="225"/>
      <c r="K114" s="225"/>
      <c r="L114" s="225">
        <v>4500</v>
      </c>
      <c r="M114" s="225">
        <v>5500</v>
      </c>
      <c r="N114" s="225"/>
      <c r="O114" s="225"/>
      <c r="P114" s="79"/>
      <c r="Q114" s="79"/>
      <c r="R114" s="79">
        <f t="shared" ref="R114:R115" si="55">SUM(J114:Q114)</f>
        <v>10000</v>
      </c>
    </row>
    <row r="115" spans="2:18" ht="37.5" customHeight="1">
      <c r="B115" s="24"/>
      <c r="D115" s="21"/>
      <c r="E115" s="26"/>
      <c r="F115" s="25">
        <v>29</v>
      </c>
      <c r="G115" s="192" t="s">
        <v>893</v>
      </c>
      <c r="H115" s="228" t="s">
        <v>879</v>
      </c>
      <c r="I115" s="16" t="s">
        <v>109</v>
      </c>
      <c r="J115" s="147"/>
      <c r="K115" s="147"/>
      <c r="L115" s="147">
        <v>12000</v>
      </c>
      <c r="M115" s="147">
        <v>8000</v>
      </c>
      <c r="N115" s="147"/>
      <c r="O115" s="147"/>
      <c r="P115" s="23"/>
      <c r="Q115" s="23"/>
      <c r="R115" s="79">
        <f t="shared" si="55"/>
        <v>20000</v>
      </c>
    </row>
    <row r="116" spans="2:18" ht="34.5" customHeight="1">
      <c r="B116" s="58"/>
      <c r="C116" s="59"/>
      <c r="D116" s="53"/>
      <c r="E116" s="19"/>
      <c r="F116" s="25">
        <v>30</v>
      </c>
      <c r="G116" s="192" t="s">
        <v>894</v>
      </c>
      <c r="H116" s="228" t="s">
        <v>879</v>
      </c>
      <c r="I116" s="16" t="s">
        <v>109</v>
      </c>
      <c r="J116" s="147"/>
      <c r="K116" s="147"/>
      <c r="L116" s="147">
        <v>10000</v>
      </c>
      <c r="M116" s="147">
        <v>10000</v>
      </c>
      <c r="N116" s="147"/>
      <c r="O116" s="147"/>
      <c r="P116" s="23"/>
      <c r="Q116" s="23"/>
      <c r="R116" s="79">
        <f>SUM(J116:Q116)</f>
        <v>20000</v>
      </c>
    </row>
    <row r="117" spans="2:18" s="12" customFormat="1" ht="33" customHeight="1">
      <c r="B117" s="1402" t="s">
        <v>87</v>
      </c>
      <c r="C117" s="1403"/>
      <c r="D117" s="1403"/>
      <c r="E117" s="1403"/>
      <c r="F117" s="1403"/>
      <c r="G117" s="1403"/>
      <c r="H117" s="1403"/>
      <c r="I117" s="1403"/>
      <c r="J117" s="169">
        <f>SUM(J118)</f>
        <v>0</v>
      </c>
      <c r="K117" s="169">
        <f t="shared" ref="K117:Q118" si="56">SUM(K118)</f>
        <v>0</v>
      </c>
      <c r="L117" s="169">
        <f t="shared" si="56"/>
        <v>0</v>
      </c>
      <c r="M117" s="169">
        <f t="shared" si="56"/>
        <v>0</v>
      </c>
      <c r="N117" s="169">
        <f t="shared" si="56"/>
        <v>0</v>
      </c>
      <c r="O117" s="169">
        <f t="shared" si="56"/>
        <v>0</v>
      </c>
      <c r="P117" s="169">
        <f t="shared" si="56"/>
        <v>0</v>
      </c>
      <c r="Q117" s="169">
        <f t="shared" si="56"/>
        <v>0</v>
      </c>
      <c r="R117" s="169">
        <f>SUM(R118)</f>
        <v>0</v>
      </c>
    </row>
    <row r="118" spans="2:18" s="12" customFormat="1" ht="32.25" customHeight="1">
      <c r="B118" s="1422" t="s">
        <v>88</v>
      </c>
      <c r="C118" s="1423"/>
      <c r="D118" s="1423"/>
      <c r="E118" s="1423"/>
      <c r="F118" s="1423"/>
      <c r="G118" s="1423"/>
      <c r="H118" s="1423"/>
      <c r="I118" s="1423"/>
      <c r="J118" s="82">
        <f>SUM(J119)</f>
        <v>0</v>
      </c>
      <c r="K118" s="82">
        <f>SUM(K119)</f>
        <v>0</v>
      </c>
      <c r="L118" s="82">
        <f t="shared" si="56"/>
        <v>0</v>
      </c>
      <c r="M118" s="82">
        <f t="shared" si="56"/>
        <v>0</v>
      </c>
      <c r="N118" s="82">
        <f t="shared" si="56"/>
        <v>0</v>
      </c>
      <c r="O118" s="82">
        <f t="shared" si="56"/>
        <v>0</v>
      </c>
      <c r="P118" s="82">
        <f t="shared" si="56"/>
        <v>0</v>
      </c>
      <c r="Q118" s="82">
        <f t="shared" si="56"/>
        <v>0</v>
      </c>
      <c r="R118" s="82">
        <f>SUM(R119)</f>
        <v>0</v>
      </c>
    </row>
    <row r="119" spans="2:18" ht="48.75" hidden="1" customHeight="1">
      <c r="B119" s="29"/>
      <c r="C119" s="1401" t="s">
        <v>43</v>
      </c>
      <c r="D119" s="1401"/>
      <c r="E119" s="1401"/>
      <c r="F119" s="1401"/>
      <c r="G119" s="1401"/>
      <c r="H119" s="1401"/>
      <c r="I119" s="1401"/>
      <c r="J119" s="73">
        <f>SUM(J120+J129)</f>
        <v>0</v>
      </c>
      <c r="K119" s="73">
        <f t="shared" ref="K119:O119" si="57">SUM(K120+K129)</f>
        <v>0</v>
      </c>
      <c r="L119" s="73">
        <f>SUM(L120+L129)</f>
        <v>0</v>
      </c>
      <c r="M119" s="73">
        <f t="shared" si="57"/>
        <v>0</v>
      </c>
      <c r="N119" s="73">
        <f>SUM(N120+N129)</f>
        <v>0</v>
      </c>
      <c r="O119" s="73">
        <f t="shared" si="57"/>
        <v>0</v>
      </c>
      <c r="P119" s="73">
        <f>SUM(P120+P129)</f>
        <v>0</v>
      </c>
      <c r="Q119" s="73">
        <f>SUM(Q120+Q129)</f>
        <v>0</v>
      </c>
      <c r="R119" s="73">
        <f>SUM(R120+R129)</f>
        <v>0</v>
      </c>
    </row>
    <row r="120" spans="2:18" ht="32.25" hidden="1" customHeight="1">
      <c r="B120" s="29"/>
      <c r="C120" s="31"/>
      <c r="D120" s="1401" t="s">
        <v>44</v>
      </c>
      <c r="E120" s="1401"/>
      <c r="F120" s="1401"/>
      <c r="G120" s="1401"/>
      <c r="H120" s="1401"/>
      <c r="I120" s="1401"/>
      <c r="J120" s="73">
        <f>SUM(J121+J125)</f>
        <v>0</v>
      </c>
      <c r="K120" s="73">
        <f t="shared" ref="K120:Q120" si="58">SUM(K121+K125)</f>
        <v>0</v>
      </c>
      <c r="L120" s="73">
        <f t="shared" si="58"/>
        <v>0</v>
      </c>
      <c r="M120" s="73">
        <f t="shared" si="58"/>
        <v>0</v>
      </c>
      <c r="N120" s="73">
        <f t="shared" si="58"/>
        <v>0</v>
      </c>
      <c r="O120" s="73">
        <f t="shared" si="58"/>
        <v>0</v>
      </c>
      <c r="P120" s="73">
        <f t="shared" si="58"/>
        <v>0</v>
      </c>
      <c r="Q120" s="73">
        <f t="shared" si="58"/>
        <v>0</v>
      </c>
      <c r="R120" s="73">
        <f>SUM(R121+R125)</f>
        <v>0</v>
      </c>
    </row>
    <row r="121" spans="2:18" ht="35.25" hidden="1" customHeight="1">
      <c r="B121" s="29"/>
      <c r="C121" s="31"/>
      <c r="D121" s="31"/>
      <c r="E121" s="1401" t="s">
        <v>45</v>
      </c>
      <c r="F121" s="1401"/>
      <c r="G121" s="1401"/>
      <c r="H121" s="1401"/>
      <c r="I121" s="1401"/>
      <c r="J121" s="73">
        <f>SUM(J122:J124)</f>
        <v>0</v>
      </c>
      <c r="K121" s="73">
        <f t="shared" ref="K121:Q121" si="59">SUM(K122:K124)</f>
        <v>0</v>
      </c>
      <c r="L121" s="73">
        <f t="shared" si="59"/>
        <v>0</v>
      </c>
      <c r="M121" s="73">
        <f t="shared" si="59"/>
        <v>0</v>
      </c>
      <c r="N121" s="73">
        <f t="shared" si="59"/>
        <v>0</v>
      </c>
      <c r="O121" s="73">
        <f t="shared" si="59"/>
        <v>0</v>
      </c>
      <c r="P121" s="73">
        <f t="shared" si="59"/>
        <v>0</v>
      </c>
      <c r="Q121" s="73">
        <f t="shared" si="59"/>
        <v>0</v>
      </c>
      <c r="R121" s="73">
        <f>SUM(R122:R124)</f>
        <v>0</v>
      </c>
    </row>
    <row r="122" spans="2:18" ht="19.5" hidden="1" customHeight="1">
      <c r="B122" s="32"/>
      <c r="C122" s="33"/>
      <c r="D122" s="33"/>
      <c r="E122" s="34"/>
      <c r="F122" s="25">
        <v>57</v>
      </c>
      <c r="G122" s="14"/>
      <c r="H122" s="80"/>
      <c r="I122" s="117"/>
      <c r="J122" s="79"/>
      <c r="K122" s="79"/>
      <c r="L122" s="79"/>
      <c r="M122" s="79"/>
      <c r="N122" s="79"/>
      <c r="O122" s="79"/>
      <c r="P122" s="79"/>
      <c r="Q122" s="79"/>
      <c r="R122" s="79">
        <f t="shared" ref="R122:R123" si="60">SUM(J122:Q122)</f>
        <v>0</v>
      </c>
    </row>
    <row r="123" spans="2:18" ht="19.5" hidden="1" customHeight="1">
      <c r="B123" s="24"/>
      <c r="D123" s="21"/>
      <c r="E123" s="26"/>
      <c r="F123" s="25">
        <v>58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9">
        <f t="shared" si="60"/>
        <v>0</v>
      </c>
    </row>
    <row r="124" spans="2:18" ht="19.5" hidden="1" customHeight="1">
      <c r="B124" s="58"/>
      <c r="C124" s="59"/>
      <c r="D124" s="53"/>
      <c r="E124" s="19"/>
      <c r="F124" s="25">
        <v>59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9">
        <f>SUM(J124:Q124)</f>
        <v>0</v>
      </c>
    </row>
    <row r="125" spans="2:18" ht="34.5" hidden="1" customHeight="1">
      <c r="B125" s="29"/>
      <c r="C125" s="31"/>
      <c r="D125" s="31"/>
      <c r="E125" s="1401" t="s">
        <v>46</v>
      </c>
      <c r="F125" s="1401"/>
      <c r="G125" s="1401"/>
      <c r="H125" s="1401"/>
      <c r="I125" s="1401"/>
      <c r="J125" s="73">
        <f>SUM(J126:J128)</f>
        <v>0</v>
      </c>
      <c r="K125" s="73">
        <f t="shared" ref="K125:R125" si="61">SUM(K126:K128)</f>
        <v>0</v>
      </c>
      <c r="L125" s="73">
        <f t="shared" si="61"/>
        <v>0</v>
      </c>
      <c r="M125" s="73">
        <f t="shared" si="61"/>
        <v>0</v>
      </c>
      <c r="N125" s="73">
        <f t="shared" si="61"/>
        <v>0</v>
      </c>
      <c r="O125" s="73">
        <f t="shared" si="61"/>
        <v>0</v>
      </c>
      <c r="P125" s="73">
        <f t="shared" si="61"/>
        <v>0</v>
      </c>
      <c r="Q125" s="73">
        <f t="shared" si="61"/>
        <v>0</v>
      </c>
      <c r="R125" s="73">
        <f t="shared" si="61"/>
        <v>0</v>
      </c>
    </row>
    <row r="126" spans="2:18" ht="19.5" hidden="1" customHeight="1">
      <c r="B126" s="32"/>
      <c r="C126" s="33"/>
      <c r="D126" s="33"/>
      <c r="E126" s="34"/>
      <c r="F126" s="25">
        <v>60</v>
      </c>
      <c r="G126" s="14"/>
      <c r="H126" s="80"/>
      <c r="I126" s="117"/>
      <c r="J126" s="79"/>
      <c r="K126" s="79"/>
      <c r="L126" s="79"/>
      <c r="M126" s="79"/>
      <c r="N126" s="79"/>
      <c r="O126" s="79"/>
      <c r="P126" s="79"/>
      <c r="Q126" s="79"/>
      <c r="R126" s="79">
        <f t="shared" ref="R126:R127" si="62">SUM(J126:Q126)</f>
        <v>0</v>
      </c>
    </row>
    <row r="127" spans="2:18" ht="19.5" hidden="1" customHeight="1">
      <c r="B127" s="24"/>
      <c r="D127" s="21"/>
      <c r="E127" s="26"/>
      <c r="F127" s="25">
        <v>61</v>
      </c>
      <c r="G127" s="14"/>
      <c r="H127" s="15"/>
      <c r="I127" s="16"/>
      <c r="J127" s="23"/>
      <c r="K127" s="23"/>
      <c r="L127" s="23"/>
      <c r="M127" s="23"/>
      <c r="N127" s="23"/>
      <c r="O127" s="23"/>
      <c r="P127" s="23"/>
      <c r="Q127" s="23"/>
      <c r="R127" s="79">
        <f t="shared" si="62"/>
        <v>0</v>
      </c>
    </row>
    <row r="128" spans="2:18" ht="19.5" hidden="1" customHeight="1">
      <c r="B128" s="58"/>
      <c r="C128" s="59"/>
      <c r="D128" s="53"/>
      <c r="E128" s="19"/>
      <c r="F128" s="25">
        <v>62</v>
      </c>
      <c r="G128" s="14"/>
      <c r="H128" s="15"/>
      <c r="I128" s="16"/>
      <c r="J128" s="23"/>
      <c r="K128" s="23"/>
      <c r="L128" s="23"/>
      <c r="M128" s="23"/>
      <c r="N128" s="23"/>
      <c r="O128" s="23"/>
      <c r="P128" s="23"/>
      <c r="Q128" s="23"/>
      <c r="R128" s="79">
        <f>SUM(J128:Q128)</f>
        <v>0</v>
      </c>
    </row>
    <row r="129" spans="2:18" ht="34.5" hidden="1" customHeight="1">
      <c r="B129" s="29"/>
      <c r="C129" s="31"/>
      <c r="D129" s="1418" t="s">
        <v>47</v>
      </c>
      <c r="E129" s="1418"/>
      <c r="F129" s="1418"/>
      <c r="G129" s="1418"/>
      <c r="H129" s="1418"/>
      <c r="I129" s="1418"/>
      <c r="J129" s="73">
        <f>SUM(J130)</f>
        <v>0</v>
      </c>
      <c r="K129" s="73">
        <f t="shared" ref="K129:R129" si="63">SUM(K130)</f>
        <v>0</v>
      </c>
      <c r="L129" s="73">
        <f t="shared" si="63"/>
        <v>0</v>
      </c>
      <c r="M129" s="73">
        <f t="shared" si="63"/>
        <v>0</v>
      </c>
      <c r="N129" s="73">
        <f t="shared" si="63"/>
        <v>0</v>
      </c>
      <c r="O129" s="73">
        <f t="shared" si="63"/>
        <v>0</v>
      </c>
      <c r="P129" s="73">
        <f t="shared" si="63"/>
        <v>0</v>
      </c>
      <c r="Q129" s="73">
        <f t="shared" si="63"/>
        <v>0</v>
      </c>
      <c r="R129" s="73">
        <f t="shared" si="63"/>
        <v>0</v>
      </c>
    </row>
    <row r="130" spans="2:18" ht="49.5" hidden="1" customHeight="1">
      <c r="B130" s="29"/>
      <c r="C130" s="31"/>
      <c r="D130" s="31"/>
      <c r="E130" s="1401" t="s">
        <v>48</v>
      </c>
      <c r="F130" s="1401"/>
      <c r="G130" s="1401"/>
      <c r="H130" s="1401"/>
      <c r="I130" s="1401"/>
      <c r="J130" s="73">
        <f>SUM(J131:J133)</f>
        <v>0</v>
      </c>
      <c r="K130" s="73">
        <f t="shared" ref="K130:P130" si="64">SUM(K131:K133)</f>
        <v>0</v>
      </c>
      <c r="L130" s="73">
        <f t="shared" si="64"/>
        <v>0</v>
      </c>
      <c r="M130" s="73">
        <f t="shared" si="64"/>
        <v>0</v>
      </c>
      <c r="N130" s="73">
        <f t="shared" si="64"/>
        <v>0</v>
      </c>
      <c r="O130" s="73">
        <f t="shared" si="64"/>
        <v>0</v>
      </c>
      <c r="P130" s="73">
        <f t="shared" si="64"/>
        <v>0</v>
      </c>
      <c r="Q130" s="73">
        <f>SUM(Q131:Q133)</f>
        <v>0</v>
      </c>
      <c r="R130" s="73">
        <f>SUM(R131:R133)</f>
        <v>0</v>
      </c>
    </row>
    <row r="131" spans="2:18" ht="21.75" hidden="1" customHeight="1">
      <c r="B131" s="32"/>
      <c r="C131" s="33"/>
      <c r="D131" s="33"/>
      <c r="E131" s="34"/>
      <c r="F131" s="25">
        <v>63</v>
      </c>
      <c r="G131" s="14"/>
      <c r="H131" s="80"/>
      <c r="I131" s="117"/>
      <c r="J131" s="79"/>
      <c r="K131" s="79"/>
      <c r="L131" s="79"/>
      <c r="M131" s="79"/>
      <c r="N131" s="79"/>
      <c r="O131" s="79"/>
      <c r="P131" s="79"/>
      <c r="Q131" s="79"/>
      <c r="R131" s="79">
        <f t="shared" ref="R131:R132" si="65">SUM(J131:Q131)</f>
        <v>0</v>
      </c>
    </row>
    <row r="132" spans="2:18" ht="21.75" hidden="1" customHeight="1">
      <c r="B132" s="24"/>
      <c r="D132" s="21"/>
      <c r="E132" s="26"/>
      <c r="F132" s="25">
        <v>64</v>
      </c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9">
        <f t="shared" si="65"/>
        <v>0</v>
      </c>
    </row>
    <row r="133" spans="2:18" ht="21.75" hidden="1" customHeight="1">
      <c r="B133" s="24"/>
      <c r="D133" s="21"/>
      <c r="E133" s="26"/>
      <c r="F133" s="25">
        <v>65</v>
      </c>
      <c r="G133" s="14"/>
      <c r="H133" s="15"/>
      <c r="I133" s="16"/>
      <c r="J133" s="23"/>
      <c r="K133" s="23"/>
      <c r="L133" s="23"/>
      <c r="M133" s="23"/>
      <c r="N133" s="23"/>
      <c r="O133" s="23"/>
      <c r="P133" s="23"/>
      <c r="Q133" s="23"/>
      <c r="R133" s="79">
        <f>SUM(J133:Q133)</f>
        <v>0</v>
      </c>
    </row>
    <row r="134" spans="2:18" s="12" customFormat="1" ht="34.5" customHeight="1">
      <c r="B134" s="1402" t="s">
        <v>90</v>
      </c>
      <c r="C134" s="1403"/>
      <c r="D134" s="1403"/>
      <c r="E134" s="1403"/>
      <c r="F134" s="1403"/>
      <c r="G134" s="1403"/>
      <c r="H134" s="1403"/>
      <c r="I134" s="1403"/>
      <c r="J134" s="169">
        <f>SUM(J135)</f>
        <v>0</v>
      </c>
      <c r="K134" s="169">
        <f t="shared" ref="K134:R135" si="66">SUM(K135)</f>
        <v>0</v>
      </c>
      <c r="L134" s="169">
        <f t="shared" si="66"/>
        <v>0</v>
      </c>
      <c r="M134" s="169">
        <f t="shared" si="66"/>
        <v>0</v>
      </c>
      <c r="N134" s="169">
        <f t="shared" si="66"/>
        <v>0</v>
      </c>
      <c r="O134" s="169">
        <f t="shared" si="66"/>
        <v>0</v>
      </c>
      <c r="P134" s="169">
        <f t="shared" si="66"/>
        <v>0</v>
      </c>
      <c r="Q134" s="169">
        <f t="shared" si="66"/>
        <v>0</v>
      </c>
      <c r="R134" s="169">
        <f t="shared" si="66"/>
        <v>0</v>
      </c>
    </row>
    <row r="135" spans="2:18" s="12" customFormat="1" ht="48" customHeight="1">
      <c r="B135" s="1404" t="s">
        <v>91</v>
      </c>
      <c r="C135" s="1405"/>
      <c r="D135" s="1405"/>
      <c r="E135" s="1405"/>
      <c r="F135" s="1405"/>
      <c r="G135" s="1405"/>
      <c r="H135" s="1405"/>
      <c r="I135" s="1405"/>
      <c r="J135" s="82">
        <f>SUM(J136)</f>
        <v>0</v>
      </c>
      <c r="K135" s="82">
        <f t="shared" si="66"/>
        <v>0</v>
      </c>
      <c r="L135" s="82">
        <f t="shared" si="66"/>
        <v>0</v>
      </c>
      <c r="M135" s="82">
        <f t="shared" si="66"/>
        <v>0</v>
      </c>
      <c r="N135" s="82">
        <f t="shared" si="66"/>
        <v>0</v>
      </c>
      <c r="O135" s="82">
        <f t="shared" si="66"/>
        <v>0</v>
      </c>
      <c r="P135" s="82">
        <f t="shared" si="66"/>
        <v>0</v>
      </c>
      <c r="Q135" s="82">
        <f t="shared" si="66"/>
        <v>0</v>
      </c>
      <c r="R135" s="82">
        <f>SUM(R136)</f>
        <v>0</v>
      </c>
    </row>
    <row r="136" spans="2:18" ht="49.5" hidden="1" customHeight="1">
      <c r="B136" s="29"/>
      <c r="C136" s="1401" t="s">
        <v>49</v>
      </c>
      <c r="D136" s="1401"/>
      <c r="E136" s="1401"/>
      <c r="F136" s="1401"/>
      <c r="G136" s="1401"/>
      <c r="H136" s="1401"/>
      <c r="I136" s="1401"/>
      <c r="J136" s="73">
        <f>SUM(J137+J142)</f>
        <v>0</v>
      </c>
      <c r="K136" s="73">
        <f t="shared" ref="K136:R136" si="67">SUM(K137+K142)</f>
        <v>0</v>
      </c>
      <c r="L136" s="73">
        <f t="shared" si="67"/>
        <v>0</v>
      </c>
      <c r="M136" s="73">
        <f t="shared" si="67"/>
        <v>0</v>
      </c>
      <c r="N136" s="73">
        <f t="shared" si="67"/>
        <v>0</v>
      </c>
      <c r="O136" s="73">
        <f t="shared" si="67"/>
        <v>0</v>
      </c>
      <c r="P136" s="73">
        <f t="shared" si="67"/>
        <v>0</v>
      </c>
      <c r="Q136" s="73">
        <f t="shared" si="67"/>
        <v>0</v>
      </c>
      <c r="R136" s="73">
        <f t="shared" si="67"/>
        <v>0</v>
      </c>
    </row>
    <row r="137" spans="2:18" ht="36" hidden="1" customHeight="1">
      <c r="B137" s="29"/>
      <c r="C137" s="31"/>
      <c r="D137" s="1418" t="s">
        <v>50</v>
      </c>
      <c r="E137" s="1418"/>
      <c r="F137" s="1418"/>
      <c r="G137" s="1418"/>
      <c r="H137" s="1418"/>
      <c r="I137" s="1418"/>
      <c r="J137" s="73">
        <f>SUM(J138)</f>
        <v>0</v>
      </c>
      <c r="K137" s="73">
        <f t="shared" ref="K137:R137" si="68">SUM(K138)</f>
        <v>0</v>
      </c>
      <c r="L137" s="73">
        <f t="shared" si="68"/>
        <v>0</v>
      </c>
      <c r="M137" s="73">
        <f t="shared" si="68"/>
        <v>0</v>
      </c>
      <c r="N137" s="73">
        <f t="shared" si="68"/>
        <v>0</v>
      </c>
      <c r="O137" s="73">
        <f t="shared" si="68"/>
        <v>0</v>
      </c>
      <c r="P137" s="73">
        <f t="shared" si="68"/>
        <v>0</v>
      </c>
      <c r="Q137" s="73">
        <f t="shared" si="68"/>
        <v>0</v>
      </c>
      <c r="R137" s="73">
        <f t="shared" si="68"/>
        <v>0</v>
      </c>
    </row>
    <row r="138" spans="2:18" ht="32.25" hidden="1" customHeight="1">
      <c r="B138" s="29"/>
      <c r="C138" s="31"/>
      <c r="D138" s="31"/>
      <c r="E138" s="1418" t="s">
        <v>51</v>
      </c>
      <c r="F138" s="1418"/>
      <c r="G138" s="1418"/>
      <c r="H138" s="1418"/>
      <c r="I138" s="1418"/>
      <c r="J138" s="73">
        <f>SUM(J139:J141)</f>
        <v>0</v>
      </c>
      <c r="K138" s="73">
        <f t="shared" ref="K138:R138" si="69">SUM(K139:K141)</f>
        <v>0</v>
      </c>
      <c r="L138" s="73">
        <f t="shared" si="69"/>
        <v>0</v>
      </c>
      <c r="M138" s="73">
        <f t="shared" si="69"/>
        <v>0</v>
      </c>
      <c r="N138" s="73">
        <f t="shared" si="69"/>
        <v>0</v>
      </c>
      <c r="O138" s="73">
        <f t="shared" si="69"/>
        <v>0</v>
      </c>
      <c r="P138" s="73">
        <f t="shared" si="69"/>
        <v>0</v>
      </c>
      <c r="Q138" s="73">
        <f t="shared" si="69"/>
        <v>0</v>
      </c>
      <c r="R138" s="73">
        <f t="shared" si="69"/>
        <v>0</v>
      </c>
    </row>
    <row r="139" spans="2:18" ht="22.5" hidden="1" customHeight="1">
      <c r="B139" s="32"/>
      <c r="C139" s="33"/>
      <c r="D139" s="33"/>
      <c r="E139" s="34"/>
      <c r="F139" s="25">
        <v>66</v>
      </c>
      <c r="G139" s="14"/>
      <c r="H139" s="80"/>
      <c r="I139" s="117"/>
      <c r="J139" s="79"/>
      <c r="K139" s="79"/>
      <c r="L139" s="79"/>
      <c r="M139" s="79"/>
      <c r="N139" s="79"/>
      <c r="O139" s="79"/>
      <c r="P139" s="79"/>
      <c r="Q139" s="79"/>
      <c r="R139" s="79">
        <f t="shared" ref="R139:R140" si="70">SUM(J139:Q139)</f>
        <v>0</v>
      </c>
    </row>
    <row r="140" spans="2:18" ht="22.5" hidden="1" customHeight="1">
      <c r="B140" s="24"/>
      <c r="D140" s="21"/>
      <c r="E140" s="26"/>
      <c r="F140" s="25">
        <v>67</v>
      </c>
      <c r="G140" s="14"/>
      <c r="H140" s="15"/>
      <c r="I140" s="16"/>
      <c r="J140" s="23"/>
      <c r="K140" s="23"/>
      <c r="L140" s="23"/>
      <c r="M140" s="23"/>
      <c r="N140" s="23"/>
      <c r="O140" s="23"/>
      <c r="P140" s="23"/>
      <c r="Q140" s="23"/>
      <c r="R140" s="79">
        <f t="shared" si="70"/>
        <v>0</v>
      </c>
    </row>
    <row r="141" spans="2:18" ht="33.75" hidden="1" customHeight="1">
      <c r="B141" s="58"/>
      <c r="C141" s="59"/>
      <c r="D141" s="53"/>
      <c r="E141" s="19"/>
      <c r="F141" s="25">
        <v>68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9">
        <f>SUM(J141:Q141)</f>
        <v>0</v>
      </c>
    </row>
    <row r="142" spans="2:18" ht="46.5" hidden="1" customHeight="1">
      <c r="B142" s="29"/>
      <c r="C142" s="31"/>
      <c r="D142" s="1418" t="s">
        <v>52</v>
      </c>
      <c r="E142" s="1418"/>
      <c r="F142" s="1418"/>
      <c r="G142" s="1418"/>
      <c r="H142" s="1418"/>
      <c r="I142" s="1418"/>
      <c r="J142" s="73">
        <f t="shared" ref="J142:R142" si="71">SUM(J143+J149+J155)</f>
        <v>0</v>
      </c>
      <c r="K142" s="73">
        <f t="shared" si="71"/>
        <v>0</v>
      </c>
      <c r="L142" s="73">
        <f t="shared" si="71"/>
        <v>0</v>
      </c>
      <c r="M142" s="73">
        <f t="shared" si="71"/>
        <v>0</v>
      </c>
      <c r="N142" s="73">
        <f t="shared" si="71"/>
        <v>0</v>
      </c>
      <c r="O142" s="73">
        <f t="shared" si="71"/>
        <v>0</v>
      </c>
      <c r="P142" s="73">
        <f t="shared" si="71"/>
        <v>0</v>
      </c>
      <c r="Q142" s="73">
        <f t="shared" si="71"/>
        <v>0</v>
      </c>
      <c r="R142" s="73">
        <f t="shared" si="71"/>
        <v>0</v>
      </c>
    </row>
    <row r="143" spans="2:18" hidden="1">
      <c r="B143" s="29"/>
      <c r="C143" s="31"/>
      <c r="D143" s="31"/>
      <c r="E143" s="30" t="s">
        <v>53</v>
      </c>
      <c r="F143" s="27"/>
      <c r="G143" s="27"/>
      <c r="H143" s="13"/>
      <c r="I143" s="47"/>
      <c r="J143" s="73">
        <f>SUM(J144:J148)</f>
        <v>0</v>
      </c>
      <c r="K143" s="73">
        <f>SUM(K144:K148)</f>
        <v>0</v>
      </c>
      <c r="L143" s="73">
        <f t="shared" ref="L143:Q143" si="72">SUM(L144:L148)</f>
        <v>0</v>
      </c>
      <c r="M143" s="73">
        <f t="shared" si="72"/>
        <v>0</v>
      </c>
      <c r="N143" s="73">
        <f t="shared" si="72"/>
        <v>0</v>
      </c>
      <c r="O143" s="73">
        <f t="shared" si="72"/>
        <v>0</v>
      </c>
      <c r="P143" s="73">
        <f t="shared" si="72"/>
        <v>0</v>
      </c>
      <c r="Q143" s="73">
        <f t="shared" si="72"/>
        <v>0</v>
      </c>
      <c r="R143" s="73">
        <f>SUM(R144:R148)</f>
        <v>0</v>
      </c>
    </row>
    <row r="144" spans="2:18" ht="19.5" hidden="1" customHeight="1">
      <c r="B144" s="32"/>
      <c r="C144" s="33"/>
      <c r="D144" s="33"/>
      <c r="E144" s="34"/>
      <c r="F144" s="25">
        <v>69</v>
      </c>
      <c r="G144" s="14"/>
      <c r="H144" s="80"/>
      <c r="I144" s="117"/>
      <c r="J144" s="79"/>
      <c r="K144" s="79"/>
      <c r="L144" s="79"/>
      <c r="M144" s="79"/>
      <c r="N144" s="79"/>
      <c r="O144" s="79"/>
      <c r="P144" s="79"/>
      <c r="Q144" s="79"/>
      <c r="R144" s="79">
        <f t="shared" ref="R144:R147" si="73">SUM(J144:Q144)</f>
        <v>0</v>
      </c>
    </row>
    <row r="145" spans="2:18" ht="19.5" hidden="1" customHeight="1">
      <c r="B145" s="24"/>
      <c r="D145" s="21"/>
      <c r="E145" s="26"/>
      <c r="F145" s="25">
        <v>70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9">
        <f t="shared" si="73"/>
        <v>0</v>
      </c>
    </row>
    <row r="146" spans="2:18" ht="19.5" hidden="1" customHeight="1">
      <c r="B146" s="24"/>
      <c r="D146" s="21"/>
      <c r="E146" s="26"/>
      <c r="F146" s="25">
        <v>71</v>
      </c>
      <c r="G146" s="14"/>
      <c r="H146" s="15"/>
      <c r="I146" s="16"/>
      <c r="J146" s="23"/>
      <c r="K146" s="23"/>
      <c r="L146" s="23"/>
      <c r="M146" s="23"/>
      <c r="N146" s="23"/>
      <c r="O146" s="23"/>
      <c r="P146" s="23"/>
      <c r="Q146" s="23"/>
      <c r="R146" s="79">
        <f t="shared" si="73"/>
        <v>0</v>
      </c>
    </row>
    <row r="147" spans="2:18" ht="22.5" hidden="1" customHeight="1">
      <c r="B147" s="48"/>
      <c r="C147" s="49"/>
      <c r="D147" s="49"/>
      <c r="E147" s="50"/>
      <c r="F147" s="25">
        <v>72</v>
      </c>
      <c r="G147" s="14"/>
      <c r="H147" s="80"/>
      <c r="I147" s="117"/>
      <c r="J147" s="79"/>
      <c r="K147" s="79"/>
      <c r="L147" s="79"/>
      <c r="M147" s="79"/>
      <c r="N147" s="79"/>
      <c r="O147" s="79"/>
      <c r="P147" s="79"/>
      <c r="Q147" s="79"/>
      <c r="R147" s="79">
        <f t="shared" si="73"/>
        <v>0</v>
      </c>
    </row>
    <row r="148" spans="2:18" ht="22.5" hidden="1" customHeight="1">
      <c r="B148" s="24"/>
      <c r="D148" s="21"/>
      <c r="E148" s="26"/>
      <c r="F148" s="25">
        <v>73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9">
        <f>SUM(J148:Q148)</f>
        <v>0</v>
      </c>
    </row>
    <row r="149" spans="2:18" hidden="1">
      <c r="B149" s="29"/>
      <c r="C149" s="31"/>
      <c r="D149" s="31"/>
      <c r="E149" s="30" t="s">
        <v>54</v>
      </c>
      <c r="F149" s="27"/>
      <c r="G149" s="27"/>
      <c r="H149" s="13"/>
      <c r="I149" s="47"/>
      <c r="J149" s="73">
        <f>SUM(J150:J154)</f>
        <v>0</v>
      </c>
      <c r="K149" s="73">
        <f t="shared" ref="K149:R149" si="74">SUM(K150:K154)</f>
        <v>0</v>
      </c>
      <c r="L149" s="73">
        <f t="shared" si="74"/>
        <v>0</v>
      </c>
      <c r="M149" s="73">
        <f t="shared" si="74"/>
        <v>0</v>
      </c>
      <c r="N149" s="73">
        <f t="shared" si="74"/>
        <v>0</v>
      </c>
      <c r="O149" s="73">
        <f t="shared" si="74"/>
        <v>0</v>
      </c>
      <c r="P149" s="73">
        <f t="shared" si="74"/>
        <v>0</v>
      </c>
      <c r="Q149" s="73">
        <f t="shared" si="74"/>
        <v>0</v>
      </c>
      <c r="R149" s="73">
        <f t="shared" si="74"/>
        <v>0</v>
      </c>
    </row>
    <row r="150" spans="2:18" ht="22.5" hidden="1" customHeight="1">
      <c r="B150" s="32"/>
      <c r="C150" s="33"/>
      <c r="D150" s="33"/>
      <c r="E150" s="34"/>
      <c r="F150" s="25">
        <v>74</v>
      </c>
      <c r="G150" s="14"/>
      <c r="H150" s="80"/>
      <c r="I150" s="117"/>
      <c r="J150" s="79"/>
      <c r="K150" s="79"/>
      <c r="L150" s="79"/>
      <c r="M150" s="79"/>
      <c r="N150" s="79"/>
      <c r="O150" s="79"/>
      <c r="P150" s="79"/>
      <c r="Q150" s="79"/>
      <c r="R150" s="79">
        <f t="shared" ref="R150:R153" si="75">SUM(J150:Q150)</f>
        <v>0</v>
      </c>
    </row>
    <row r="151" spans="2:18" ht="22.5" hidden="1" customHeight="1">
      <c r="B151" s="24"/>
      <c r="D151" s="21"/>
      <c r="E151" s="26"/>
      <c r="F151" s="25">
        <v>75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9">
        <f t="shared" si="75"/>
        <v>0</v>
      </c>
    </row>
    <row r="152" spans="2:18" ht="22.5" hidden="1" customHeight="1">
      <c r="B152" s="24"/>
      <c r="D152" s="21"/>
      <c r="E152" s="26"/>
      <c r="F152" s="25">
        <v>76</v>
      </c>
      <c r="G152" s="14"/>
      <c r="H152" s="15"/>
      <c r="I152" s="16"/>
      <c r="J152" s="23"/>
      <c r="K152" s="23"/>
      <c r="L152" s="23"/>
      <c r="M152" s="23"/>
      <c r="N152" s="23"/>
      <c r="O152" s="23"/>
      <c r="P152" s="23"/>
      <c r="Q152" s="23"/>
      <c r="R152" s="79">
        <f t="shared" si="75"/>
        <v>0</v>
      </c>
    </row>
    <row r="153" spans="2:18" ht="22.5" hidden="1" customHeight="1">
      <c r="B153" s="48"/>
      <c r="C153" s="49"/>
      <c r="D153" s="49"/>
      <c r="E153" s="50"/>
      <c r="F153" s="25">
        <v>77</v>
      </c>
      <c r="G153" s="14"/>
      <c r="H153" s="80"/>
      <c r="I153" s="117"/>
      <c r="J153" s="79"/>
      <c r="K153" s="79"/>
      <c r="L153" s="79"/>
      <c r="M153" s="79"/>
      <c r="N153" s="79"/>
      <c r="O153" s="79"/>
      <c r="P153" s="79"/>
      <c r="Q153" s="79"/>
      <c r="R153" s="79">
        <f t="shared" si="75"/>
        <v>0</v>
      </c>
    </row>
    <row r="154" spans="2:18" ht="22.5" hidden="1" customHeight="1">
      <c r="B154" s="24"/>
      <c r="D154" s="21"/>
      <c r="E154" s="26"/>
      <c r="F154" s="25">
        <v>78</v>
      </c>
      <c r="G154" s="14"/>
      <c r="H154" s="15"/>
      <c r="I154" s="16"/>
      <c r="J154" s="23"/>
      <c r="K154" s="23"/>
      <c r="L154" s="23"/>
      <c r="M154" s="23"/>
      <c r="N154" s="23"/>
      <c r="O154" s="23"/>
      <c r="P154" s="23"/>
      <c r="Q154" s="23"/>
      <c r="R154" s="79">
        <f>SUM(J154:Q154)</f>
        <v>0</v>
      </c>
    </row>
    <row r="155" spans="2:18" ht="30.75" hidden="1" customHeight="1">
      <c r="B155" s="29"/>
      <c r="C155" s="31"/>
      <c r="D155" s="31"/>
      <c r="E155" s="1401" t="s">
        <v>89</v>
      </c>
      <c r="F155" s="1401"/>
      <c r="G155" s="1401"/>
      <c r="H155" s="1401"/>
      <c r="I155" s="1401"/>
      <c r="J155" s="73">
        <f t="shared" ref="J155:R155" si="76">SUM(J156:J160)</f>
        <v>0</v>
      </c>
      <c r="K155" s="73">
        <f t="shared" si="76"/>
        <v>0</v>
      </c>
      <c r="L155" s="73">
        <f t="shared" si="76"/>
        <v>0</v>
      </c>
      <c r="M155" s="73">
        <f t="shared" si="76"/>
        <v>0</v>
      </c>
      <c r="N155" s="73">
        <f t="shared" si="76"/>
        <v>0</v>
      </c>
      <c r="O155" s="73">
        <f t="shared" si="76"/>
        <v>0</v>
      </c>
      <c r="P155" s="73">
        <f t="shared" si="76"/>
        <v>0</v>
      </c>
      <c r="Q155" s="73">
        <f t="shared" si="76"/>
        <v>0</v>
      </c>
      <c r="R155" s="73">
        <f t="shared" si="76"/>
        <v>0</v>
      </c>
    </row>
    <row r="156" spans="2:18" ht="22.5" hidden="1" customHeight="1">
      <c r="B156" s="32"/>
      <c r="C156" s="33"/>
      <c r="D156" s="33"/>
      <c r="E156" s="34"/>
      <c r="F156" s="25">
        <v>79</v>
      </c>
      <c r="G156" s="14"/>
      <c r="H156" s="80"/>
      <c r="I156" s="117"/>
      <c r="J156" s="79"/>
      <c r="K156" s="79"/>
      <c r="L156" s="79"/>
      <c r="M156" s="79"/>
      <c r="N156" s="79"/>
      <c r="O156" s="79"/>
      <c r="P156" s="79"/>
      <c r="Q156" s="79"/>
      <c r="R156" s="79">
        <f t="shared" ref="R156:R159" si="77">SUM(J156:Q156)</f>
        <v>0</v>
      </c>
    </row>
    <row r="157" spans="2:18" ht="22.5" hidden="1" customHeight="1">
      <c r="B157" s="24"/>
      <c r="D157" s="21"/>
      <c r="E157" s="26"/>
      <c r="F157" s="25">
        <v>80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9">
        <f t="shared" si="77"/>
        <v>0</v>
      </c>
    </row>
    <row r="158" spans="2:18" ht="22.5" hidden="1" customHeight="1">
      <c r="B158" s="24"/>
      <c r="D158" s="21"/>
      <c r="E158" s="26"/>
      <c r="F158" s="25">
        <v>81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9">
        <f t="shared" si="77"/>
        <v>0</v>
      </c>
    </row>
    <row r="159" spans="2:18" ht="22.5" hidden="1" customHeight="1">
      <c r="B159" s="48"/>
      <c r="C159" s="49"/>
      <c r="D159" s="49"/>
      <c r="E159" s="50"/>
      <c r="F159" s="25">
        <v>82</v>
      </c>
      <c r="G159" s="14"/>
      <c r="H159" s="80"/>
      <c r="I159" s="117"/>
      <c r="J159" s="79"/>
      <c r="K159" s="79"/>
      <c r="L159" s="79"/>
      <c r="M159" s="79"/>
      <c r="N159" s="79"/>
      <c r="O159" s="79"/>
      <c r="P159" s="79"/>
      <c r="Q159" s="79"/>
      <c r="R159" s="79">
        <f t="shared" si="77"/>
        <v>0</v>
      </c>
    </row>
    <row r="160" spans="2:18" ht="22.5" hidden="1" customHeight="1">
      <c r="B160" s="58"/>
      <c r="C160" s="59"/>
      <c r="D160" s="53"/>
      <c r="E160" s="19"/>
      <c r="F160" s="25">
        <v>83</v>
      </c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9">
        <f>SUM(J160:Q160)</f>
        <v>0</v>
      </c>
    </row>
    <row r="161" spans="2:18" s="12" customFormat="1" ht="33.75" customHeight="1">
      <c r="B161" s="1402" t="s">
        <v>92</v>
      </c>
      <c r="C161" s="1403"/>
      <c r="D161" s="1403"/>
      <c r="E161" s="1403"/>
      <c r="F161" s="1403"/>
      <c r="G161" s="1403"/>
      <c r="H161" s="1403"/>
      <c r="I161" s="1403"/>
      <c r="J161" s="169">
        <f>SUM(J162)</f>
        <v>0</v>
      </c>
      <c r="K161" s="169">
        <f t="shared" ref="K161:R162" si="78">SUM(K162)</f>
        <v>10800</v>
      </c>
      <c r="L161" s="169">
        <f t="shared" si="78"/>
        <v>93250</v>
      </c>
      <c r="M161" s="169">
        <f t="shared" si="78"/>
        <v>20000</v>
      </c>
      <c r="N161" s="169">
        <f t="shared" si="78"/>
        <v>0</v>
      </c>
      <c r="O161" s="169">
        <f t="shared" si="78"/>
        <v>0</v>
      </c>
      <c r="P161" s="169">
        <f t="shared" si="78"/>
        <v>0</v>
      </c>
      <c r="Q161" s="169">
        <f t="shared" si="78"/>
        <v>10000</v>
      </c>
      <c r="R161" s="169">
        <f t="shared" si="78"/>
        <v>134050</v>
      </c>
    </row>
    <row r="162" spans="2:18" s="12" customFormat="1" ht="48.75" customHeight="1">
      <c r="B162" s="1404" t="s">
        <v>93</v>
      </c>
      <c r="C162" s="1405"/>
      <c r="D162" s="1405"/>
      <c r="E162" s="1405"/>
      <c r="F162" s="1405"/>
      <c r="G162" s="1405"/>
      <c r="H162" s="1405"/>
      <c r="I162" s="1405"/>
      <c r="J162" s="82">
        <f>SUM(J163)</f>
        <v>0</v>
      </c>
      <c r="K162" s="82">
        <f t="shared" si="78"/>
        <v>10800</v>
      </c>
      <c r="L162" s="82">
        <f t="shared" si="78"/>
        <v>93250</v>
      </c>
      <c r="M162" s="82">
        <f t="shared" si="78"/>
        <v>20000</v>
      </c>
      <c r="N162" s="82">
        <f t="shared" si="78"/>
        <v>0</v>
      </c>
      <c r="O162" s="82">
        <f t="shared" si="78"/>
        <v>0</v>
      </c>
      <c r="P162" s="82">
        <f t="shared" si="78"/>
        <v>0</v>
      </c>
      <c r="Q162" s="82">
        <f t="shared" si="78"/>
        <v>10000</v>
      </c>
      <c r="R162" s="82">
        <f>SUM(R163)</f>
        <v>134050</v>
      </c>
    </row>
    <row r="163" spans="2:18" ht="32.25" customHeight="1">
      <c r="B163" s="29"/>
      <c r="C163" s="1401" t="s">
        <v>55</v>
      </c>
      <c r="D163" s="1401"/>
      <c r="E163" s="1401"/>
      <c r="F163" s="1401"/>
      <c r="G163" s="1401"/>
      <c r="H163" s="1401"/>
      <c r="I163" s="1401"/>
      <c r="J163" s="73">
        <f>SUM(J164+J181)</f>
        <v>0</v>
      </c>
      <c r="K163" s="73">
        <f t="shared" ref="K163:Q163" si="79">SUM(K164+K181)</f>
        <v>10800</v>
      </c>
      <c r="L163" s="73">
        <f t="shared" si="79"/>
        <v>93250</v>
      </c>
      <c r="M163" s="73">
        <f t="shared" si="79"/>
        <v>20000</v>
      </c>
      <c r="N163" s="73">
        <f t="shared" si="79"/>
        <v>0</v>
      </c>
      <c r="O163" s="73">
        <f t="shared" si="79"/>
        <v>0</v>
      </c>
      <c r="P163" s="73">
        <f t="shared" si="79"/>
        <v>0</v>
      </c>
      <c r="Q163" s="73">
        <f t="shared" si="79"/>
        <v>10000</v>
      </c>
      <c r="R163" s="73">
        <f>SUM(R164+R181)</f>
        <v>134050</v>
      </c>
    </row>
    <row r="164" spans="2:18" ht="50.25" customHeight="1">
      <c r="B164" s="29"/>
      <c r="C164" s="31"/>
      <c r="D164" s="1401" t="s">
        <v>77</v>
      </c>
      <c r="E164" s="1401"/>
      <c r="F164" s="1401"/>
      <c r="G164" s="1401"/>
      <c r="H164" s="1401"/>
      <c r="I164" s="1401"/>
      <c r="J164" s="73">
        <f>SUM(J165+J169+J173+J177)</f>
        <v>0</v>
      </c>
      <c r="K164" s="73">
        <f t="shared" ref="K164:R164" si="80">SUM(K165+K169+K173+K177)</f>
        <v>10800</v>
      </c>
      <c r="L164" s="73">
        <f t="shared" si="80"/>
        <v>43250</v>
      </c>
      <c r="M164" s="73">
        <f t="shared" si="80"/>
        <v>20000</v>
      </c>
      <c r="N164" s="73">
        <f t="shared" si="80"/>
        <v>0</v>
      </c>
      <c r="O164" s="73">
        <f t="shared" si="80"/>
        <v>0</v>
      </c>
      <c r="P164" s="73">
        <f t="shared" si="80"/>
        <v>0</v>
      </c>
      <c r="Q164" s="73">
        <f t="shared" si="80"/>
        <v>0</v>
      </c>
      <c r="R164" s="73">
        <f t="shared" si="80"/>
        <v>74050</v>
      </c>
    </row>
    <row r="165" spans="2:18" ht="32.25" customHeight="1">
      <c r="B165" s="29"/>
      <c r="C165" s="31"/>
      <c r="D165" s="31"/>
      <c r="E165" s="1401" t="s">
        <v>56</v>
      </c>
      <c r="F165" s="1401"/>
      <c r="G165" s="1401"/>
      <c r="H165" s="1401"/>
      <c r="I165" s="1401"/>
      <c r="J165" s="73">
        <f>SUM(J166:J168)</f>
        <v>0</v>
      </c>
      <c r="K165" s="73">
        <f t="shared" ref="K165:R165" si="81">SUM(K166:K168)</f>
        <v>10800</v>
      </c>
      <c r="L165" s="73">
        <f t="shared" si="81"/>
        <v>43250</v>
      </c>
      <c r="M165" s="73">
        <f t="shared" si="81"/>
        <v>20000</v>
      </c>
      <c r="N165" s="73">
        <f t="shared" si="81"/>
        <v>0</v>
      </c>
      <c r="O165" s="73">
        <f t="shared" si="81"/>
        <v>0</v>
      </c>
      <c r="P165" s="73">
        <f t="shared" si="81"/>
        <v>0</v>
      </c>
      <c r="Q165" s="73">
        <f t="shared" si="81"/>
        <v>0</v>
      </c>
      <c r="R165" s="73">
        <f t="shared" si="81"/>
        <v>74050</v>
      </c>
    </row>
    <row r="166" spans="2:18" ht="33.75" customHeight="1">
      <c r="B166" s="32"/>
      <c r="C166" s="33"/>
      <c r="D166" s="33"/>
      <c r="E166" s="34"/>
      <c r="F166" s="25">
        <v>31</v>
      </c>
      <c r="G166" s="192" t="s">
        <v>895</v>
      </c>
      <c r="H166" s="228" t="s">
        <v>879</v>
      </c>
      <c r="I166" s="16" t="s">
        <v>109</v>
      </c>
      <c r="J166" s="225"/>
      <c r="K166" s="147">
        <f>7200+3600</f>
        <v>10800</v>
      </c>
      <c r="L166" s="147">
        <v>28050</v>
      </c>
      <c r="M166" s="147">
        <v>10000</v>
      </c>
      <c r="N166" s="225"/>
      <c r="O166" s="225"/>
      <c r="P166" s="79"/>
      <c r="Q166" s="79"/>
      <c r="R166" s="79">
        <f t="shared" ref="R166:R167" si="82">SUM(J166:Q166)</f>
        <v>48850</v>
      </c>
    </row>
    <row r="167" spans="2:18" ht="33.75" customHeight="1">
      <c r="B167" s="24"/>
      <c r="D167" s="21"/>
      <c r="E167" s="26"/>
      <c r="F167" s="25">
        <v>32</v>
      </c>
      <c r="G167" s="192" t="s">
        <v>896</v>
      </c>
      <c r="H167" s="228" t="s">
        <v>879</v>
      </c>
      <c r="I167" s="16" t="s">
        <v>109</v>
      </c>
      <c r="J167" s="147"/>
      <c r="K167" s="147"/>
      <c r="L167" s="147">
        <v>5700</v>
      </c>
      <c r="M167" s="147">
        <v>5000</v>
      </c>
      <c r="N167" s="147"/>
      <c r="O167" s="147"/>
      <c r="P167" s="23"/>
      <c r="Q167" s="23"/>
      <c r="R167" s="79">
        <f t="shared" si="82"/>
        <v>10700</v>
      </c>
    </row>
    <row r="168" spans="2:18" ht="33.75" customHeight="1">
      <c r="B168" s="58"/>
      <c r="C168" s="59"/>
      <c r="D168" s="53"/>
      <c r="E168" s="19"/>
      <c r="F168" s="25">
        <v>33</v>
      </c>
      <c r="G168" s="192" t="s">
        <v>897</v>
      </c>
      <c r="H168" s="228" t="s">
        <v>879</v>
      </c>
      <c r="I168" s="16" t="s">
        <v>109</v>
      </c>
      <c r="J168" s="147"/>
      <c r="K168" s="147"/>
      <c r="L168" s="147">
        <v>9500</v>
      </c>
      <c r="M168" s="147">
        <v>5000</v>
      </c>
      <c r="N168" s="147"/>
      <c r="O168" s="147"/>
      <c r="P168" s="23"/>
      <c r="Q168" s="23"/>
      <c r="R168" s="79">
        <f>SUM(J168:Q168)</f>
        <v>14500</v>
      </c>
    </row>
    <row r="169" spans="2:18" ht="33.75" hidden="1" customHeight="1">
      <c r="B169" s="29"/>
      <c r="C169" s="31"/>
      <c r="D169" s="31"/>
      <c r="E169" s="1401" t="s">
        <v>57</v>
      </c>
      <c r="F169" s="1401"/>
      <c r="G169" s="1401"/>
      <c r="H169" s="1401"/>
      <c r="I169" s="1426"/>
      <c r="J169" s="73">
        <f>SUM(J170:J172)</f>
        <v>0</v>
      </c>
      <c r="K169" s="73">
        <f t="shared" ref="K169:R169" si="83">SUM(K170:K172)</f>
        <v>0</v>
      </c>
      <c r="L169" s="73">
        <f t="shared" si="83"/>
        <v>0</v>
      </c>
      <c r="M169" s="73">
        <f t="shared" si="83"/>
        <v>0</v>
      </c>
      <c r="N169" s="73">
        <f t="shared" si="83"/>
        <v>0</v>
      </c>
      <c r="O169" s="73">
        <f t="shared" si="83"/>
        <v>0</v>
      </c>
      <c r="P169" s="73">
        <f t="shared" si="83"/>
        <v>0</v>
      </c>
      <c r="Q169" s="73">
        <f t="shared" si="83"/>
        <v>0</v>
      </c>
      <c r="R169" s="73">
        <f t="shared" si="83"/>
        <v>0</v>
      </c>
    </row>
    <row r="170" spans="2:18" ht="21" hidden="1" customHeight="1">
      <c r="B170" s="32"/>
      <c r="C170" s="33"/>
      <c r="D170" s="33"/>
      <c r="E170" s="34"/>
      <c r="F170" s="25">
        <v>87</v>
      </c>
      <c r="G170" s="14"/>
      <c r="H170" s="80"/>
      <c r="I170" s="80"/>
      <c r="J170" s="79"/>
      <c r="K170" s="79"/>
      <c r="L170" s="79"/>
      <c r="M170" s="79"/>
      <c r="N170" s="79"/>
      <c r="O170" s="79"/>
      <c r="P170" s="79"/>
      <c r="Q170" s="79"/>
      <c r="R170" s="79">
        <f t="shared" ref="R170:R171" si="84">SUM(J170:Q170)</f>
        <v>0</v>
      </c>
    </row>
    <row r="171" spans="2:18" ht="21" hidden="1" customHeight="1">
      <c r="B171" s="24"/>
      <c r="D171" s="21"/>
      <c r="E171" s="26"/>
      <c r="F171" s="25">
        <v>88</v>
      </c>
      <c r="G171" s="14"/>
      <c r="H171" s="15"/>
      <c r="I171" s="15"/>
      <c r="J171" s="23"/>
      <c r="K171" s="23"/>
      <c r="L171" s="23"/>
      <c r="M171" s="23"/>
      <c r="N171" s="23"/>
      <c r="O171" s="23"/>
      <c r="P171" s="23"/>
      <c r="Q171" s="23"/>
      <c r="R171" s="79">
        <f t="shared" si="84"/>
        <v>0</v>
      </c>
    </row>
    <row r="172" spans="2:18" ht="21" hidden="1" customHeight="1">
      <c r="B172" s="24"/>
      <c r="D172" s="21"/>
      <c r="E172" s="26"/>
      <c r="F172" s="25">
        <v>89</v>
      </c>
      <c r="G172" s="14"/>
      <c r="H172" s="15"/>
      <c r="I172" s="15"/>
      <c r="J172" s="23"/>
      <c r="K172" s="23"/>
      <c r="L172" s="23"/>
      <c r="M172" s="23"/>
      <c r="N172" s="23"/>
      <c r="O172" s="23"/>
      <c r="P172" s="23"/>
      <c r="Q172" s="23"/>
      <c r="R172" s="79">
        <f>SUM(J172:Q172)</f>
        <v>0</v>
      </c>
    </row>
    <row r="173" spans="2:18" hidden="1">
      <c r="B173" s="29"/>
      <c r="C173" s="31"/>
      <c r="D173" s="31"/>
      <c r="E173" s="30" t="s">
        <v>58</v>
      </c>
      <c r="F173" s="27"/>
      <c r="G173" s="27"/>
      <c r="H173" s="13"/>
      <c r="I173" s="244"/>
      <c r="J173" s="73">
        <f>SUM(J174:J176)</f>
        <v>0</v>
      </c>
      <c r="K173" s="73">
        <f t="shared" ref="K173:R173" si="85">SUM(K174:K176)</f>
        <v>0</v>
      </c>
      <c r="L173" s="73">
        <f t="shared" si="85"/>
        <v>0</v>
      </c>
      <c r="M173" s="73">
        <f t="shared" si="85"/>
        <v>0</v>
      </c>
      <c r="N173" s="73">
        <f t="shared" si="85"/>
        <v>0</v>
      </c>
      <c r="O173" s="73">
        <f t="shared" si="85"/>
        <v>0</v>
      </c>
      <c r="P173" s="73">
        <f t="shared" si="85"/>
        <v>0</v>
      </c>
      <c r="Q173" s="73">
        <f t="shared" si="85"/>
        <v>0</v>
      </c>
      <c r="R173" s="73">
        <f t="shared" si="85"/>
        <v>0</v>
      </c>
    </row>
    <row r="174" spans="2:18" ht="24.75" hidden="1" customHeight="1">
      <c r="B174" s="32"/>
      <c r="C174" s="33"/>
      <c r="D174" s="33"/>
      <c r="E174" s="34"/>
      <c r="F174" s="25">
        <v>90</v>
      </c>
      <c r="G174" s="14"/>
      <c r="H174" s="80"/>
      <c r="I174" s="80"/>
      <c r="J174" s="79"/>
      <c r="K174" s="79"/>
      <c r="L174" s="79"/>
      <c r="M174" s="79"/>
      <c r="N174" s="79"/>
      <c r="O174" s="79"/>
      <c r="P174" s="79"/>
      <c r="Q174" s="79"/>
      <c r="R174" s="79">
        <f t="shared" ref="R174:R175" si="86">SUM(J174:Q174)</f>
        <v>0</v>
      </c>
    </row>
    <row r="175" spans="2:18" ht="24.75" hidden="1" customHeight="1">
      <c r="B175" s="24"/>
      <c r="D175" s="21"/>
      <c r="E175" s="26"/>
      <c r="F175" s="25">
        <v>91</v>
      </c>
      <c r="G175" s="14"/>
      <c r="H175" s="15"/>
      <c r="I175" s="15"/>
      <c r="J175" s="23"/>
      <c r="K175" s="23"/>
      <c r="L175" s="23"/>
      <c r="M175" s="23"/>
      <c r="N175" s="23"/>
      <c r="O175" s="23"/>
      <c r="P175" s="23"/>
      <c r="Q175" s="23"/>
      <c r="R175" s="79">
        <f t="shared" si="86"/>
        <v>0</v>
      </c>
    </row>
    <row r="176" spans="2:18" ht="24.75" hidden="1" customHeight="1">
      <c r="B176" s="58"/>
      <c r="C176" s="59"/>
      <c r="D176" s="53"/>
      <c r="E176" s="19"/>
      <c r="F176" s="25">
        <v>92</v>
      </c>
      <c r="G176" s="14"/>
      <c r="H176" s="15"/>
      <c r="I176" s="15"/>
      <c r="J176" s="23"/>
      <c r="K176" s="23"/>
      <c r="L176" s="23"/>
      <c r="M176" s="23"/>
      <c r="N176" s="23"/>
      <c r="O176" s="23"/>
      <c r="P176" s="23"/>
      <c r="Q176" s="23"/>
      <c r="R176" s="79">
        <f>SUM(J176:Q176)</f>
        <v>0</v>
      </c>
    </row>
    <row r="177" spans="2:18" ht="30.75" hidden="1" customHeight="1">
      <c r="B177" s="29"/>
      <c r="C177" s="31"/>
      <c r="D177" s="31"/>
      <c r="E177" s="1418" t="s">
        <v>59</v>
      </c>
      <c r="F177" s="1418"/>
      <c r="G177" s="1418"/>
      <c r="H177" s="1418"/>
      <c r="I177" s="1427"/>
      <c r="J177" s="73">
        <f>SUM(J178:J180)</f>
        <v>0</v>
      </c>
      <c r="K177" s="73">
        <f t="shared" ref="K177:R177" si="87">SUM(K178:K180)</f>
        <v>0</v>
      </c>
      <c r="L177" s="73">
        <f t="shared" si="87"/>
        <v>0</v>
      </c>
      <c r="M177" s="73">
        <f t="shared" si="87"/>
        <v>0</v>
      </c>
      <c r="N177" s="73">
        <f t="shared" si="87"/>
        <v>0</v>
      </c>
      <c r="O177" s="73">
        <f t="shared" si="87"/>
        <v>0</v>
      </c>
      <c r="P177" s="73">
        <f t="shared" si="87"/>
        <v>0</v>
      </c>
      <c r="Q177" s="73">
        <f t="shared" si="87"/>
        <v>0</v>
      </c>
      <c r="R177" s="73">
        <f t="shared" si="87"/>
        <v>0</v>
      </c>
    </row>
    <row r="178" spans="2:18" ht="22.5" hidden="1" customHeight="1">
      <c r="B178" s="32"/>
      <c r="C178" s="33"/>
      <c r="D178" s="33"/>
      <c r="E178" s="34"/>
      <c r="F178" s="25">
        <v>93</v>
      </c>
      <c r="G178" s="14"/>
      <c r="H178" s="80"/>
      <c r="I178" s="80"/>
      <c r="J178" s="79"/>
      <c r="K178" s="79"/>
      <c r="L178" s="79"/>
      <c r="M178" s="79"/>
      <c r="N178" s="79"/>
      <c r="O178" s="79"/>
      <c r="P178" s="79"/>
      <c r="Q178" s="79"/>
      <c r="R178" s="79">
        <f t="shared" ref="R178:R179" si="88">SUM(J178:Q178)</f>
        <v>0</v>
      </c>
    </row>
    <row r="179" spans="2:18" ht="22.5" hidden="1" customHeight="1">
      <c r="B179" s="24"/>
      <c r="D179" s="21"/>
      <c r="E179" s="26"/>
      <c r="F179" s="25">
        <v>94</v>
      </c>
      <c r="G179" s="14"/>
      <c r="H179" s="15"/>
      <c r="I179" s="15"/>
      <c r="J179" s="23"/>
      <c r="K179" s="23"/>
      <c r="L179" s="23"/>
      <c r="M179" s="23"/>
      <c r="N179" s="23"/>
      <c r="O179" s="23"/>
      <c r="P179" s="23"/>
      <c r="Q179" s="23"/>
      <c r="R179" s="79">
        <f t="shared" si="88"/>
        <v>0</v>
      </c>
    </row>
    <row r="180" spans="2:18" ht="22.5" hidden="1" customHeight="1">
      <c r="B180" s="24"/>
      <c r="D180" s="21"/>
      <c r="E180" s="26"/>
      <c r="F180" s="25">
        <v>95</v>
      </c>
      <c r="G180" s="14"/>
      <c r="H180" s="15"/>
      <c r="I180" s="15"/>
      <c r="J180" s="23"/>
      <c r="K180" s="23"/>
      <c r="L180" s="23"/>
      <c r="M180" s="23"/>
      <c r="N180" s="23"/>
      <c r="O180" s="23"/>
      <c r="P180" s="23"/>
      <c r="Q180" s="23"/>
      <c r="R180" s="79">
        <f>SUM(J180:Q180)</f>
        <v>0</v>
      </c>
    </row>
    <row r="181" spans="2:18" ht="33.75" customHeight="1">
      <c r="B181" s="29"/>
      <c r="C181" s="31"/>
      <c r="D181" s="1401" t="s">
        <v>60</v>
      </c>
      <c r="E181" s="1401"/>
      <c r="F181" s="1401"/>
      <c r="G181" s="1401"/>
      <c r="H181" s="1401"/>
      <c r="I181" s="1426"/>
      <c r="J181" s="73">
        <f>SUM(J182)</f>
        <v>0</v>
      </c>
      <c r="K181" s="73">
        <f t="shared" ref="K181:R181" si="89">SUM(K182)</f>
        <v>0</v>
      </c>
      <c r="L181" s="73">
        <f t="shared" si="89"/>
        <v>50000</v>
      </c>
      <c r="M181" s="73">
        <f t="shared" si="89"/>
        <v>0</v>
      </c>
      <c r="N181" s="73">
        <f t="shared" si="89"/>
        <v>0</v>
      </c>
      <c r="O181" s="73">
        <f t="shared" si="89"/>
        <v>0</v>
      </c>
      <c r="P181" s="73">
        <f t="shared" si="89"/>
        <v>0</v>
      </c>
      <c r="Q181" s="73">
        <f t="shared" si="89"/>
        <v>10000</v>
      </c>
      <c r="R181" s="73">
        <f t="shared" si="89"/>
        <v>60000</v>
      </c>
    </row>
    <row r="182" spans="2:18">
      <c r="B182" s="29"/>
      <c r="C182" s="31"/>
      <c r="D182" s="31"/>
      <c r="E182" s="30" t="s">
        <v>61</v>
      </c>
      <c r="F182" s="27"/>
      <c r="G182" s="27"/>
      <c r="H182" s="13"/>
      <c r="I182" s="47"/>
      <c r="J182" s="73">
        <f>SUM(J183:J185)</f>
        <v>0</v>
      </c>
      <c r="K182" s="73">
        <f t="shared" ref="K182:R182" si="90">SUM(K183:K185)</f>
        <v>0</v>
      </c>
      <c r="L182" s="73">
        <f t="shared" si="90"/>
        <v>50000</v>
      </c>
      <c r="M182" s="73">
        <f t="shared" si="90"/>
        <v>0</v>
      </c>
      <c r="N182" s="73">
        <f t="shared" si="90"/>
        <v>0</v>
      </c>
      <c r="O182" s="73">
        <f t="shared" si="90"/>
        <v>0</v>
      </c>
      <c r="P182" s="73">
        <f t="shared" si="90"/>
        <v>0</v>
      </c>
      <c r="Q182" s="73">
        <f t="shared" si="90"/>
        <v>10000</v>
      </c>
      <c r="R182" s="73">
        <f t="shared" si="90"/>
        <v>60000</v>
      </c>
    </row>
    <row r="183" spans="2:18" ht="35.25" customHeight="1">
      <c r="B183" s="32"/>
      <c r="C183" s="33"/>
      <c r="D183" s="33"/>
      <c r="E183" s="34"/>
      <c r="F183" s="25">
        <v>34</v>
      </c>
      <c r="G183" s="192" t="s">
        <v>898</v>
      </c>
      <c r="H183" s="228" t="s">
        <v>879</v>
      </c>
      <c r="I183" s="16" t="s">
        <v>109</v>
      </c>
      <c r="J183" s="225"/>
      <c r="K183" s="225"/>
      <c r="L183" s="225">
        <v>50000</v>
      </c>
      <c r="M183" s="225"/>
      <c r="N183" s="225"/>
      <c r="O183" s="225"/>
      <c r="P183" s="225"/>
      <c r="Q183" s="79">
        <v>10000</v>
      </c>
      <c r="R183" s="79">
        <f>SUM(J183:Q183)</f>
        <v>60000</v>
      </c>
    </row>
    <row r="184" spans="2:18" ht="22.5" hidden="1" customHeight="1">
      <c r="B184" s="24"/>
      <c r="D184" s="21"/>
      <c r="E184" s="26"/>
      <c r="F184" s="25">
        <v>97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9">
        <f>SUM(J184:Q184)</f>
        <v>0</v>
      </c>
    </row>
    <row r="185" spans="2:18" ht="21" hidden="1" customHeight="1">
      <c r="B185" s="24"/>
      <c r="D185" s="21"/>
      <c r="E185" s="26"/>
      <c r="F185" s="25">
        <v>98</v>
      </c>
      <c r="G185" s="14"/>
      <c r="H185" s="15"/>
      <c r="I185" s="16"/>
      <c r="J185" s="23"/>
      <c r="K185" s="23"/>
      <c r="L185" s="23"/>
      <c r="M185" s="23"/>
      <c r="N185" s="23"/>
      <c r="O185" s="23"/>
      <c r="P185" s="23"/>
      <c r="Q185" s="23"/>
      <c r="R185" s="79">
        <f>SUM(J185:Q185)</f>
        <v>0</v>
      </c>
    </row>
    <row r="186" spans="2:18" s="12" customFormat="1" ht="18.75" customHeight="1">
      <c r="B186" s="41" t="s">
        <v>94</v>
      </c>
      <c r="C186" s="42"/>
      <c r="D186" s="43"/>
      <c r="E186" s="43"/>
      <c r="F186" s="43"/>
      <c r="G186" s="43"/>
      <c r="H186" s="181"/>
      <c r="I186" s="181"/>
      <c r="J186" s="169">
        <f>SUM(J187)</f>
        <v>0</v>
      </c>
      <c r="K186" s="169">
        <f t="shared" ref="K186:R187" si="91">SUM(K187)</f>
        <v>28800</v>
      </c>
      <c r="L186" s="169">
        <f t="shared" si="91"/>
        <v>110850</v>
      </c>
      <c r="M186" s="169">
        <f t="shared" si="91"/>
        <v>5000</v>
      </c>
      <c r="N186" s="169">
        <f t="shared" si="91"/>
        <v>0</v>
      </c>
      <c r="O186" s="169">
        <f t="shared" si="91"/>
        <v>0</v>
      </c>
      <c r="P186" s="169">
        <f t="shared" si="91"/>
        <v>0</v>
      </c>
      <c r="Q186" s="169">
        <f t="shared" si="91"/>
        <v>0</v>
      </c>
      <c r="R186" s="169">
        <f t="shared" si="91"/>
        <v>144650</v>
      </c>
    </row>
    <row r="187" spans="2:18" s="12" customFormat="1" ht="46.5" customHeight="1">
      <c r="B187" s="1404" t="s">
        <v>95</v>
      </c>
      <c r="C187" s="1405"/>
      <c r="D187" s="1405"/>
      <c r="E187" s="1405"/>
      <c r="F187" s="1405"/>
      <c r="G187" s="1405"/>
      <c r="H187" s="1405"/>
      <c r="I187" s="1405"/>
      <c r="J187" s="82">
        <f>SUM(J188)</f>
        <v>0</v>
      </c>
      <c r="K187" s="82">
        <f t="shared" si="91"/>
        <v>28800</v>
      </c>
      <c r="L187" s="82">
        <f t="shared" si="91"/>
        <v>110850</v>
      </c>
      <c r="M187" s="82">
        <f t="shared" si="91"/>
        <v>5000</v>
      </c>
      <c r="N187" s="82">
        <f t="shared" si="91"/>
        <v>0</v>
      </c>
      <c r="O187" s="82">
        <f t="shared" si="91"/>
        <v>0</v>
      </c>
      <c r="P187" s="82">
        <f t="shared" si="91"/>
        <v>0</v>
      </c>
      <c r="Q187" s="82">
        <f t="shared" si="91"/>
        <v>0</v>
      </c>
      <c r="R187" s="82">
        <f t="shared" si="91"/>
        <v>144650</v>
      </c>
    </row>
    <row r="188" spans="2:18" ht="36" customHeight="1">
      <c r="B188" s="29"/>
      <c r="C188" s="1401" t="s">
        <v>62</v>
      </c>
      <c r="D188" s="1401"/>
      <c r="E188" s="1401"/>
      <c r="F188" s="1401"/>
      <c r="G188" s="1401"/>
      <c r="H188" s="1401"/>
      <c r="I188" s="1401"/>
      <c r="J188" s="73">
        <f>SUM(J189+J194)</f>
        <v>0</v>
      </c>
      <c r="K188" s="73">
        <f t="shared" ref="K188:R188" si="92">SUM(K189+K194)</f>
        <v>28800</v>
      </c>
      <c r="L188" s="73">
        <f t="shared" si="92"/>
        <v>110850</v>
      </c>
      <c r="M188" s="73">
        <f t="shared" si="92"/>
        <v>5000</v>
      </c>
      <c r="N188" s="73">
        <f t="shared" si="92"/>
        <v>0</v>
      </c>
      <c r="O188" s="73">
        <f t="shared" si="92"/>
        <v>0</v>
      </c>
      <c r="P188" s="73">
        <f t="shared" si="92"/>
        <v>0</v>
      </c>
      <c r="Q188" s="73">
        <f t="shared" si="92"/>
        <v>0</v>
      </c>
      <c r="R188" s="73">
        <f t="shared" si="92"/>
        <v>144650</v>
      </c>
    </row>
    <row r="189" spans="2:18">
      <c r="B189" s="29"/>
      <c r="C189" s="31"/>
      <c r="D189" s="30" t="s">
        <v>63</v>
      </c>
      <c r="E189" s="28"/>
      <c r="F189" s="27"/>
      <c r="G189" s="27"/>
      <c r="H189" s="13"/>
      <c r="I189" s="47"/>
      <c r="J189" s="73">
        <f>SUM(J190)</f>
        <v>0</v>
      </c>
      <c r="K189" s="73">
        <f t="shared" ref="K189:R189" si="93">SUM(K190)</f>
        <v>0</v>
      </c>
      <c r="L189" s="73">
        <f t="shared" si="93"/>
        <v>40000</v>
      </c>
      <c r="M189" s="73">
        <f t="shared" si="93"/>
        <v>0</v>
      </c>
      <c r="N189" s="73">
        <f t="shared" si="93"/>
        <v>0</v>
      </c>
      <c r="O189" s="73">
        <f t="shared" si="93"/>
        <v>0</v>
      </c>
      <c r="P189" s="73">
        <f t="shared" si="93"/>
        <v>0</v>
      </c>
      <c r="Q189" s="73">
        <f t="shared" si="93"/>
        <v>0</v>
      </c>
      <c r="R189" s="73">
        <f t="shared" si="93"/>
        <v>40000</v>
      </c>
    </row>
    <row r="190" spans="2:18" ht="31.5" customHeight="1">
      <c r="B190" s="29"/>
      <c r="C190" s="31"/>
      <c r="D190" s="31"/>
      <c r="E190" s="1418" t="s">
        <v>64</v>
      </c>
      <c r="F190" s="1418"/>
      <c r="G190" s="1418"/>
      <c r="H190" s="1418"/>
      <c r="I190" s="1418"/>
      <c r="J190" s="73">
        <f>SUM(J191:J193)</f>
        <v>0</v>
      </c>
      <c r="K190" s="73">
        <f t="shared" ref="K190:R190" si="94">SUM(K191:K193)</f>
        <v>0</v>
      </c>
      <c r="L190" s="73">
        <f t="shared" si="94"/>
        <v>40000</v>
      </c>
      <c r="M190" s="73">
        <f t="shared" si="94"/>
        <v>0</v>
      </c>
      <c r="N190" s="73">
        <f t="shared" si="94"/>
        <v>0</v>
      </c>
      <c r="O190" s="73">
        <f t="shared" si="94"/>
        <v>0</v>
      </c>
      <c r="P190" s="73">
        <f t="shared" si="94"/>
        <v>0</v>
      </c>
      <c r="Q190" s="73">
        <f t="shared" si="94"/>
        <v>0</v>
      </c>
      <c r="R190" s="73">
        <f t="shared" si="94"/>
        <v>40000</v>
      </c>
    </row>
    <row r="191" spans="2:18" ht="35.25" customHeight="1">
      <c r="B191" s="32"/>
      <c r="C191" s="33"/>
      <c r="D191" s="33"/>
      <c r="E191" s="34"/>
      <c r="F191" s="25">
        <v>35</v>
      </c>
      <c r="G191" s="192" t="s">
        <v>899</v>
      </c>
      <c r="H191" s="228" t="s">
        <v>879</v>
      </c>
      <c r="I191" s="16" t="s">
        <v>109</v>
      </c>
      <c r="J191" s="147"/>
      <c r="K191" s="147"/>
      <c r="L191" s="147">
        <v>40000</v>
      </c>
      <c r="M191" s="147"/>
      <c r="N191" s="147"/>
      <c r="O191" s="79"/>
      <c r="P191" s="79"/>
      <c r="Q191" s="79"/>
      <c r="R191" s="79">
        <f t="shared" ref="R191:R192" si="95">SUM(J191:Q191)</f>
        <v>40000</v>
      </c>
    </row>
    <row r="192" spans="2:18" ht="23.25" hidden="1" customHeight="1">
      <c r="B192" s="24"/>
      <c r="D192" s="21"/>
      <c r="E192" s="26"/>
      <c r="F192" s="25">
        <v>100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9">
        <f t="shared" si="95"/>
        <v>0</v>
      </c>
    </row>
    <row r="193" spans="2:18" ht="23.25" hidden="1" customHeight="1">
      <c r="B193" s="58"/>
      <c r="C193" s="59"/>
      <c r="D193" s="53"/>
      <c r="E193" s="19"/>
      <c r="F193" s="25">
        <v>101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9">
        <f>SUM(J193:Q193)</f>
        <v>0</v>
      </c>
    </row>
    <row r="194" spans="2:18" ht="36" customHeight="1">
      <c r="B194" s="29"/>
      <c r="C194" s="31"/>
      <c r="D194" s="1401" t="s">
        <v>65</v>
      </c>
      <c r="E194" s="1401"/>
      <c r="F194" s="1401"/>
      <c r="G194" s="1401"/>
      <c r="H194" s="1401"/>
      <c r="I194" s="1401"/>
      <c r="J194" s="73">
        <f>SUM(J195+J199)</f>
        <v>0</v>
      </c>
      <c r="K194" s="73">
        <f t="shared" ref="K194:R194" si="96">SUM(K195+K199)</f>
        <v>28800</v>
      </c>
      <c r="L194" s="73">
        <f t="shared" si="96"/>
        <v>70850</v>
      </c>
      <c r="M194" s="73">
        <f t="shared" si="96"/>
        <v>5000</v>
      </c>
      <c r="N194" s="73">
        <f t="shared" si="96"/>
        <v>0</v>
      </c>
      <c r="O194" s="73">
        <f>SUM(O195+O199)</f>
        <v>0</v>
      </c>
      <c r="P194" s="73">
        <f t="shared" si="96"/>
        <v>0</v>
      </c>
      <c r="Q194" s="73">
        <f t="shared" si="96"/>
        <v>0</v>
      </c>
      <c r="R194" s="73">
        <f t="shared" si="96"/>
        <v>104650</v>
      </c>
    </row>
    <row r="195" spans="2:18">
      <c r="B195" s="29"/>
      <c r="C195" s="31"/>
      <c r="D195" s="31"/>
      <c r="E195" s="30" t="s">
        <v>66</v>
      </c>
      <c r="F195" s="27"/>
      <c r="G195" s="27"/>
      <c r="H195" s="13"/>
      <c r="I195" s="47"/>
      <c r="J195" s="73">
        <f>SUM(J196:J198)</f>
        <v>0</v>
      </c>
      <c r="K195" s="73">
        <f t="shared" ref="K195:R195" si="97">SUM(K196:K198)</f>
        <v>28800</v>
      </c>
      <c r="L195" s="73">
        <f t="shared" si="97"/>
        <v>70850</v>
      </c>
      <c r="M195" s="73">
        <f t="shared" si="97"/>
        <v>5000</v>
      </c>
      <c r="N195" s="73">
        <f t="shared" si="97"/>
        <v>0</v>
      </c>
      <c r="O195" s="73">
        <f t="shared" si="97"/>
        <v>0</v>
      </c>
      <c r="P195" s="73">
        <f t="shared" si="97"/>
        <v>0</v>
      </c>
      <c r="Q195" s="73">
        <f t="shared" si="97"/>
        <v>0</v>
      </c>
      <c r="R195" s="73">
        <f t="shared" si="97"/>
        <v>104650</v>
      </c>
    </row>
    <row r="196" spans="2:18" ht="33.75" customHeight="1">
      <c r="B196" s="32"/>
      <c r="C196" s="33"/>
      <c r="D196" s="33"/>
      <c r="E196" s="34"/>
      <c r="F196" s="25">
        <v>36</v>
      </c>
      <c r="G196" s="192" t="s">
        <v>900</v>
      </c>
      <c r="H196" s="228" t="s">
        <v>879</v>
      </c>
      <c r="I196" s="16" t="s">
        <v>109</v>
      </c>
      <c r="J196" s="225"/>
      <c r="K196" s="225">
        <f>3600+7200+7200+7200+3600</f>
        <v>28800</v>
      </c>
      <c r="L196" s="225">
        <f>2760+1610+2760+1610+2760+1610+2760+1610+1760+1610</f>
        <v>20850</v>
      </c>
      <c r="M196" s="225">
        <v>5000</v>
      </c>
      <c r="N196" s="225"/>
      <c r="O196" s="225"/>
      <c r="P196" s="225"/>
      <c r="Q196" s="79"/>
      <c r="R196" s="79">
        <f t="shared" ref="R196:R197" si="98">SUM(J196:Q196)</f>
        <v>54650</v>
      </c>
    </row>
    <row r="197" spans="2:18" ht="87" customHeight="1">
      <c r="B197" s="58"/>
      <c r="C197" s="59"/>
      <c r="D197" s="53"/>
      <c r="E197" s="19"/>
      <c r="F197" s="25">
        <v>37</v>
      </c>
      <c r="G197" s="192" t="s">
        <v>901</v>
      </c>
      <c r="H197" s="228" t="s">
        <v>879</v>
      </c>
      <c r="I197" s="16" t="s">
        <v>109</v>
      </c>
      <c r="J197" s="147"/>
      <c r="K197" s="147"/>
      <c r="L197" s="147">
        <v>50000</v>
      </c>
      <c r="M197" s="147"/>
      <c r="N197" s="147"/>
      <c r="O197" s="147"/>
      <c r="P197" s="147"/>
      <c r="Q197" s="23"/>
      <c r="R197" s="79">
        <f t="shared" si="98"/>
        <v>50000</v>
      </c>
    </row>
    <row r="198" spans="2:18" ht="21" hidden="1" customHeight="1">
      <c r="B198" s="24"/>
      <c r="D198" s="21"/>
      <c r="E198" s="26"/>
      <c r="F198" s="126">
        <v>104</v>
      </c>
      <c r="G198" s="19"/>
      <c r="H198" s="152"/>
      <c r="I198" s="16"/>
      <c r="J198" s="23"/>
      <c r="K198" s="23"/>
      <c r="L198" s="23"/>
      <c r="M198" s="23"/>
      <c r="N198" s="23"/>
      <c r="O198" s="23"/>
      <c r="P198" s="23"/>
      <c r="Q198" s="23"/>
      <c r="R198" s="79">
        <f>SUM(J198:Q198)</f>
        <v>0</v>
      </c>
    </row>
    <row r="199" spans="2:18" hidden="1">
      <c r="B199" s="29"/>
      <c r="C199" s="31"/>
      <c r="D199" s="31"/>
      <c r="E199" s="30" t="s">
        <v>67</v>
      </c>
      <c r="F199" s="27"/>
      <c r="G199" s="27"/>
      <c r="H199" s="13"/>
      <c r="I199" s="47"/>
      <c r="J199" s="73">
        <f>SUM(J200:J202)</f>
        <v>0</v>
      </c>
      <c r="K199" s="73">
        <f t="shared" ref="K199:Q199" si="99">SUM(K200:K202)</f>
        <v>0</v>
      </c>
      <c r="L199" s="73">
        <f t="shared" si="99"/>
        <v>0</v>
      </c>
      <c r="M199" s="73">
        <f t="shared" si="99"/>
        <v>0</v>
      </c>
      <c r="N199" s="73">
        <f t="shared" si="99"/>
        <v>0</v>
      </c>
      <c r="O199" s="73">
        <f t="shared" si="99"/>
        <v>0</v>
      </c>
      <c r="P199" s="73">
        <f t="shared" si="99"/>
        <v>0</v>
      </c>
      <c r="Q199" s="73">
        <f t="shared" si="99"/>
        <v>0</v>
      </c>
      <c r="R199" s="73">
        <f>SUM(R200:R202)</f>
        <v>0</v>
      </c>
    </row>
    <row r="200" spans="2:18" ht="21" hidden="1" customHeight="1">
      <c r="B200" s="32"/>
      <c r="C200" s="33"/>
      <c r="D200" s="33"/>
      <c r="E200" s="34"/>
      <c r="F200" s="25">
        <v>105</v>
      </c>
      <c r="G200" s="14"/>
      <c r="H200" s="80"/>
      <c r="I200" s="117"/>
      <c r="J200" s="79"/>
      <c r="K200" s="79"/>
      <c r="L200" s="79"/>
      <c r="M200" s="79"/>
      <c r="N200" s="79"/>
      <c r="O200" s="79"/>
      <c r="P200" s="79"/>
      <c r="Q200" s="79"/>
      <c r="R200" s="79">
        <f t="shared" ref="R200:R201" si="100">SUM(J200:Q200)</f>
        <v>0</v>
      </c>
    </row>
    <row r="201" spans="2:18" ht="21" hidden="1" customHeight="1">
      <c r="B201" s="24"/>
      <c r="D201" s="21"/>
      <c r="E201" s="26"/>
      <c r="F201" s="25">
        <v>106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9">
        <f t="shared" si="100"/>
        <v>0</v>
      </c>
    </row>
    <row r="202" spans="2:18" ht="12.75" hidden="1" customHeight="1">
      <c r="B202" s="24"/>
      <c r="D202" s="21"/>
      <c r="E202" s="26"/>
      <c r="F202" s="25">
        <v>107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9">
        <f>SUM(J202:Q202)</f>
        <v>0</v>
      </c>
    </row>
    <row r="203" spans="2:18" s="12" customFormat="1" ht="18.75" customHeight="1">
      <c r="B203" s="41" t="s">
        <v>96</v>
      </c>
      <c r="C203" s="42"/>
      <c r="D203" s="43"/>
      <c r="E203" s="43"/>
      <c r="F203" s="43"/>
      <c r="G203" s="43"/>
      <c r="H203" s="181"/>
      <c r="I203" s="181"/>
      <c r="J203" s="169">
        <f>SUM(J204)</f>
        <v>0</v>
      </c>
      <c r="K203" s="169">
        <f t="shared" ref="K203:R204" si="101">SUM(K204)</f>
        <v>28800</v>
      </c>
      <c r="L203" s="169">
        <f t="shared" si="101"/>
        <v>275120</v>
      </c>
      <c r="M203" s="169">
        <f t="shared" si="101"/>
        <v>574030</v>
      </c>
      <c r="N203" s="169">
        <f t="shared" si="101"/>
        <v>230000</v>
      </c>
      <c r="O203" s="169">
        <f t="shared" si="101"/>
        <v>0</v>
      </c>
      <c r="P203" s="169">
        <f t="shared" si="101"/>
        <v>0</v>
      </c>
      <c r="Q203" s="169">
        <f t="shared" si="101"/>
        <v>0</v>
      </c>
      <c r="R203" s="169">
        <f t="shared" si="101"/>
        <v>1107950</v>
      </c>
    </row>
    <row r="204" spans="2:18" s="12" customFormat="1" ht="48.75" customHeight="1">
      <c r="B204" s="1404" t="s">
        <v>97</v>
      </c>
      <c r="C204" s="1405"/>
      <c r="D204" s="1405"/>
      <c r="E204" s="1405"/>
      <c r="F204" s="1405"/>
      <c r="G204" s="1405"/>
      <c r="H204" s="1405"/>
      <c r="I204" s="1405"/>
      <c r="J204" s="82">
        <f>SUM(J205)</f>
        <v>0</v>
      </c>
      <c r="K204" s="82">
        <f t="shared" si="101"/>
        <v>28800</v>
      </c>
      <c r="L204" s="82">
        <f t="shared" si="101"/>
        <v>275120</v>
      </c>
      <c r="M204" s="82">
        <f t="shared" si="101"/>
        <v>574030</v>
      </c>
      <c r="N204" s="82">
        <f t="shared" si="101"/>
        <v>230000</v>
      </c>
      <c r="O204" s="82">
        <f t="shared" si="101"/>
        <v>0</v>
      </c>
      <c r="P204" s="82">
        <f t="shared" si="101"/>
        <v>0</v>
      </c>
      <c r="Q204" s="82">
        <f t="shared" si="101"/>
        <v>0</v>
      </c>
      <c r="R204" s="82">
        <f t="shared" si="101"/>
        <v>1107950</v>
      </c>
    </row>
    <row r="205" spans="2:18" s="20" customFormat="1" ht="33" customHeight="1">
      <c r="B205" s="204"/>
      <c r="C205" s="1401" t="s">
        <v>68</v>
      </c>
      <c r="D205" s="1401"/>
      <c r="E205" s="1401"/>
      <c r="F205" s="1401"/>
      <c r="G205" s="1401"/>
      <c r="H205" s="1401"/>
      <c r="I205" s="1401"/>
      <c r="J205" s="73">
        <f>SUM(J206+J213+J230)</f>
        <v>0</v>
      </c>
      <c r="K205" s="73">
        <f t="shared" ref="K205:R205" si="102">SUM(K206+K213+K230)</f>
        <v>28800</v>
      </c>
      <c r="L205" s="73">
        <f t="shared" si="102"/>
        <v>275120</v>
      </c>
      <c r="M205" s="73">
        <f t="shared" si="102"/>
        <v>574030</v>
      </c>
      <c r="N205" s="73">
        <f t="shared" si="102"/>
        <v>230000</v>
      </c>
      <c r="O205" s="73">
        <f t="shared" si="102"/>
        <v>0</v>
      </c>
      <c r="P205" s="73">
        <f t="shared" si="102"/>
        <v>0</v>
      </c>
      <c r="Q205" s="73">
        <f t="shared" si="102"/>
        <v>0</v>
      </c>
      <c r="R205" s="73">
        <f t="shared" si="102"/>
        <v>1107950</v>
      </c>
    </row>
    <row r="206" spans="2:18" s="20" customFormat="1" ht="18" hidden="1">
      <c r="B206" s="204"/>
      <c r="C206" s="209"/>
      <c r="D206" s="30" t="s">
        <v>69</v>
      </c>
      <c r="E206" s="210"/>
      <c r="F206" s="27"/>
      <c r="G206" s="27"/>
      <c r="H206" s="13"/>
      <c r="I206" s="47"/>
      <c r="J206" s="73">
        <f>SUM(J207)</f>
        <v>0</v>
      </c>
      <c r="K206" s="73">
        <f t="shared" ref="K206:R206" si="103">SUM(K207)</f>
        <v>0</v>
      </c>
      <c r="L206" s="73">
        <f t="shared" si="103"/>
        <v>0</v>
      </c>
      <c r="M206" s="73">
        <f t="shared" si="103"/>
        <v>0</v>
      </c>
      <c r="N206" s="73">
        <f t="shared" si="103"/>
        <v>0</v>
      </c>
      <c r="O206" s="73">
        <f t="shared" si="103"/>
        <v>0</v>
      </c>
      <c r="P206" s="73">
        <f t="shared" si="103"/>
        <v>0</v>
      </c>
      <c r="Q206" s="73">
        <f t="shared" si="103"/>
        <v>0</v>
      </c>
      <c r="R206" s="73">
        <f t="shared" si="103"/>
        <v>0</v>
      </c>
    </row>
    <row r="207" spans="2:18" s="20" customFormat="1" ht="18" hidden="1">
      <c r="B207" s="204"/>
      <c r="C207" s="209"/>
      <c r="D207" s="209"/>
      <c r="E207" s="30" t="s">
        <v>70</v>
      </c>
      <c r="F207" s="60"/>
      <c r="G207" s="55"/>
      <c r="H207" s="190"/>
      <c r="I207" s="190"/>
      <c r="J207" s="73">
        <f>SUM(J208:J212)</f>
        <v>0</v>
      </c>
      <c r="K207" s="73">
        <f>SUM(K208:K212)</f>
        <v>0</v>
      </c>
      <c r="L207" s="73">
        <f t="shared" ref="L207:R207" si="104">SUM(L208:L212)</f>
        <v>0</v>
      </c>
      <c r="M207" s="73">
        <f t="shared" si="104"/>
        <v>0</v>
      </c>
      <c r="N207" s="73">
        <f t="shared" si="104"/>
        <v>0</v>
      </c>
      <c r="O207" s="73">
        <f>SUM(O208:O212)</f>
        <v>0</v>
      </c>
      <c r="P207" s="73">
        <f>SUM(P208:P212)</f>
        <v>0</v>
      </c>
      <c r="Q207" s="73">
        <f>SUM(Q208:Q212)</f>
        <v>0</v>
      </c>
      <c r="R207" s="73">
        <f t="shared" si="104"/>
        <v>0</v>
      </c>
    </row>
    <row r="208" spans="2:18" s="20" customFormat="1" ht="24.75" hidden="1" customHeight="1">
      <c r="B208" s="32"/>
      <c r="C208" s="33"/>
      <c r="D208" s="33"/>
      <c r="E208" s="34"/>
      <c r="F208" s="25">
        <v>108</v>
      </c>
      <c r="G208" s="14"/>
      <c r="H208" s="80"/>
      <c r="I208" s="117"/>
      <c r="J208" s="79"/>
      <c r="K208" s="79"/>
      <c r="L208" s="79"/>
      <c r="M208" s="79"/>
      <c r="N208" s="79"/>
      <c r="O208" s="79"/>
      <c r="P208" s="79"/>
      <c r="Q208" s="79"/>
      <c r="R208" s="79">
        <f t="shared" ref="R208:R211" si="105">SUM(J208:Q208)</f>
        <v>0</v>
      </c>
    </row>
    <row r="209" spans="2:18" s="20" customFormat="1" ht="24.75" hidden="1" customHeight="1">
      <c r="B209" s="24"/>
      <c r="D209" s="21"/>
      <c r="E209" s="26"/>
      <c r="F209" s="25">
        <v>109</v>
      </c>
      <c r="G209" s="14"/>
      <c r="H209" s="15"/>
      <c r="I209" s="16"/>
      <c r="J209" s="23"/>
      <c r="K209" s="23"/>
      <c r="L209" s="23"/>
      <c r="M209" s="23"/>
      <c r="N209" s="23"/>
      <c r="O209" s="23"/>
      <c r="P209" s="23"/>
      <c r="Q209" s="23"/>
      <c r="R209" s="79">
        <f t="shared" si="105"/>
        <v>0</v>
      </c>
    </row>
    <row r="210" spans="2:18" s="20" customFormat="1" ht="25.5" hidden="1" customHeight="1">
      <c r="B210" s="24"/>
      <c r="D210" s="21"/>
      <c r="E210" s="26"/>
      <c r="F210" s="25">
        <v>110</v>
      </c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9">
        <f t="shared" si="105"/>
        <v>0</v>
      </c>
    </row>
    <row r="211" spans="2:18" s="20" customFormat="1" ht="24.75" hidden="1" customHeight="1">
      <c r="B211" s="24"/>
      <c r="D211" s="21"/>
      <c r="E211" s="26"/>
      <c r="F211" s="25">
        <v>111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9">
        <f t="shared" si="105"/>
        <v>0</v>
      </c>
    </row>
    <row r="212" spans="2:18" s="20" customFormat="1" ht="25.5" hidden="1" customHeight="1">
      <c r="B212" s="58"/>
      <c r="C212" s="59"/>
      <c r="D212" s="53"/>
      <c r="E212" s="19"/>
      <c r="F212" s="25">
        <v>112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9">
        <f>SUM(J212:Q212)</f>
        <v>0</v>
      </c>
    </row>
    <row r="213" spans="2:18" s="20" customFormat="1" ht="33" hidden="1" customHeight="1">
      <c r="B213" s="204"/>
      <c r="C213" s="209"/>
      <c r="D213" s="1401" t="s">
        <v>71</v>
      </c>
      <c r="E213" s="1401"/>
      <c r="F213" s="1401"/>
      <c r="G213" s="1401"/>
      <c r="H213" s="1401"/>
      <c r="I213" s="1401"/>
      <c r="J213" s="73">
        <f>SUM(J214+J218+J222+J226)</f>
        <v>0</v>
      </c>
      <c r="K213" s="73">
        <f t="shared" ref="K213:R213" si="106">SUM(K214+K218+K222+K226)</f>
        <v>0</v>
      </c>
      <c r="L213" s="73">
        <f t="shared" si="106"/>
        <v>0</v>
      </c>
      <c r="M213" s="73">
        <f t="shared" si="106"/>
        <v>0</v>
      </c>
      <c r="N213" s="73">
        <f t="shared" si="106"/>
        <v>0</v>
      </c>
      <c r="O213" s="73">
        <f t="shared" si="106"/>
        <v>0</v>
      </c>
      <c r="P213" s="73">
        <f t="shared" si="106"/>
        <v>0</v>
      </c>
      <c r="Q213" s="73">
        <f t="shared" si="106"/>
        <v>0</v>
      </c>
      <c r="R213" s="73">
        <f t="shared" si="106"/>
        <v>0</v>
      </c>
    </row>
    <row r="214" spans="2:18" s="20" customFormat="1" ht="30.75" hidden="1" customHeight="1">
      <c r="B214" s="204"/>
      <c r="C214" s="209"/>
      <c r="D214" s="209"/>
      <c r="E214" s="1418" t="s">
        <v>72</v>
      </c>
      <c r="F214" s="1418"/>
      <c r="G214" s="1418"/>
      <c r="H214" s="1418"/>
      <c r="I214" s="1418"/>
      <c r="J214" s="73">
        <f>SUM(J215:J217)</f>
        <v>0</v>
      </c>
      <c r="K214" s="73">
        <f t="shared" ref="K214:R214" si="107">SUM(K215:K217)</f>
        <v>0</v>
      </c>
      <c r="L214" s="73">
        <f t="shared" si="107"/>
        <v>0</v>
      </c>
      <c r="M214" s="73">
        <f t="shared" si="107"/>
        <v>0</v>
      </c>
      <c r="N214" s="73">
        <f t="shared" si="107"/>
        <v>0</v>
      </c>
      <c r="O214" s="73">
        <f t="shared" si="107"/>
        <v>0</v>
      </c>
      <c r="P214" s="73">
        <f t="shared" si="107"/>
        <v>0</v>
      </c>
      <c r="Q214" s="73">
        <f t="shared" si="107"/>
        <v>0</v>
      </c>
      <c r="R214" s="73">
        <f t="shared" si="107"/>
        <v>0</v>
      </c>
    </row>
    <row r="215" spans="2:18" s="20" customFormat="1" ht="24.75" hidden="1" customHeight="1">
      <c r="B215" s="32"/>
      <c r="C215" s="33"/>
      <c r="D215" s="33"/>
      <c r="E215" s="34"/>
      <c r="F215" s="25">
        <v>113</v>
      </c>
      <c r="G215" s="14"/>
      <c r="H215" s="80"/>
      <c r="I215" s="117"/>
      <c r="J215" s="79"/>
      <c r="K215" s="79"/>
      <c r="L215" s="79"/>
      <c r="M215" s="79"/>
      <c r="N215" s="79"/>
      <c r="O215" s="79"/>
      <c r="P215" s="79"/>
      <c r="Q215" s="79"/>
      <c r="R215" s="79">
        <f t="shared" ref="R215:R216" si="108">SUM(J215:Q215)</f>
        <v>0</v>
      </c>
    </row>
    <row r="216" spans="2:18" s="20" customFormat="1" ht="24.75" hidden="1" customHeight="1">
      <c r="B216" s="24"/>
      <c r="D216" s="21"/>
      <c r="E216" s="26"/>
      <c r="F216" s="25">
        <v>114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9">
        <f t="shared" si="108"/>
        <v>0</v>
      </c>
    </row>
    <row r="217" spans="2:18" s="20" customFormat="1" ht="24.75" hidden="1" customHeight="1">
      <c r="B217" s="24"/>
      <c r="D217" s="21"/>
      <c r="E217" s="26"/>
      <c r="F217" s="25">
        <v>115</v>
      </c>
      <c r="G217" s="14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9">
        <f>SUM(J217:Q217)</f>
        <v>0</v>
      </c>
    </row>
    <row r="218" spans="2:18" s="20" customFormat="1" ht="18" hidden="1">
      <c r="B218" s="204"/>
      <c r="C218" s="209"/>
      <c r="D218" s="209"/>
      <c r="E218" s="1419" t="s">
        <v>73</v>
      </c>
      <c r="F218" s="1419"/>
      <c r="G218" s="1419"/>
      <c r="H218" s="1419"/>
      <c r="I218" s="1419"/>
      <c r="J218" s="73">
        <f>SUM(J219:J221)</f>
        <v>0</v>
      </c>
      <c r="K218" s="73">
        <f t="shared" ref="K218:R218" si="109">SUM(K219:K221)</f>
        <v>0</v>
      </c>
      <c r="L218" s="73">
        <f t="shared" si="109"/>
        <v>0</v>
      </c>
      <c r="M218" s="73">
        <f t="shared" si="109"/>
        <v>0</v>
      </c>
      <c r="N218" s="73">
        <f t="shared" si="109"/>
        <v>0</v>
      </c>
      <c r="O218" s="73">
        <f t="shared" si="109"/>
        <v>0</v>
      </c>
      <c r="P218" s="73">
        <f t="shared" si="109"/>
        <v>0</v>
      </c>
      <c r="Q218" s="73">
        <f t="shared" si="109"/>
        <v>0</v>
      </c>
      <c r="R218" s="73">
        <f t="shared" si="109"/>
        <v>0</v>
      </c>
    </row>
    <row r="219" spans="2:18" s="20" customFormat="1" ht="23.25" hidden="1" customHeight="1">
      <c r="B219" s="32"/>
      <c r="C219" s="33"/>
      <c r="D219" s="33"/>
      <c r="E219" s="34"/>
      <c r="F219" s="25">
        <v>116</v>
      </c>
      <c r="G219" s="14"/>
      <c r="H219" s="80"/>
      <c r="I219" s="117"/>
      <c r="J219" s="79"/>
      <c r="K219" s="79"/>
      <c r="L219" s="79"/>
      <c r="M219" s="79"/>
      <c r="N219" s="79"/>
      <c r="O219" s="79"/>
      <c r="P219" s="79"/>
      <c r="Q219" s="79"/>
      <c r="R219" s="79">
        <f t="shared" ref="R219:R220" si="110">SUM(J219:Q219)</f>
        <v>0</v>
      </c>
    </row>
    <row r="220" spans="2:18" s="20" customFormat="1" ht="23.25" hidden="1" customHeight="1">
      <c r="B220" s="24"/>
      <c r="D220" s="21"/>
      <c r="E220" s="26"/>
      <c r="F220" s="25">
        <v>117</v>
      </c>
      <c r="G220" s="14"/>
      <c r="H220" s="15"/>
      <c r="I220" s="16"/>
      <c r="J220" s="23"/>
      <c r="K220" s="23"/>
      <c r="L220" s="23"/>
      <c r="M220" s="23"/>
      <c r="N220" s="23"/>
      <c r="O220" s="23"/>
      <c r="P220" s="23"/>
      <c r="Q220" s="23"/>
      <c r="R220" s="79">
        <f t="shared" si="110"/>
        <v>0</v>
      </c>
    </row>
    <row r="221" spans="2:18" s="20" customFormat="1" ht="23.25" hidden="1" customHeight="1">
      <c r="B221" s="24"/>
      <c r="D221" s="21"/>
      <c r="E221" s="26"/>
      <c r="F221" s="25">
        <v>118</v>
      </c>
      <c r="G221" s="14"/>
      <c r="H221" s="15"/>
      <c r="I221" s="16"/>
      <c r="J221" s="23"/>
      <c r="K221" s="23"/>
      <c r="L221" s="23"/>
      <c r="M221" s="23"/>
      <c r="N221" s="23"/>
      <c r="O221" s="23"/>
      <c r="P221" s="23"/>
      <c r="Q221" s="23"/>
      <c r="R221" s="79">
        <f>SUM(J221:Q221)</f>
        <v>0</v>
      </c>
    </row>
    <row r="222" spans="2:18" s="20" customFormat="1" ht="18" hidden="1">
      <c r="B222" s="204"/>
      <c r="C222" s="209"/>
      <c r="D222" s="209"/>
      <c r="E222" s="30" t="s">
        <v>74</v>
      </c>
      <c r="F222" s="27"/>
      <c r="G222" s="27"/>
      <c r="H222" s="13"/>
      <c r="I222" s="47"/>
      <c r="J222" s="73">
        <f>SUM(J223:J225)</f>
        <v>0</v>
      </c>
      <c r="K222" s="73">
        <f t="shared" ref="K222:Q222" si="111">SUM(K223:K225)</f>
        <v>0</v>
      </c>
      <c r="L222" s="73">
        <f t="shared" si="111"/>
        <v>0</v>
      </c>
      <c r="M222" s="73">
        <f t="shared" si="111"/>
        <v>0</v>
      </c>
      <c r="N222" s="73">
        <f t="shared" si="111"/>
        <v>0</v>
      </c>
      <c r="O222" s="73">
        <f t="shared" si="111"/>
        <v>0</v>
      </c>
      <c r="P222" s="73">
        <f t="shared" si="111"/>
        <v>0</v>
      </c>
      <c r="Q222" s="73">
        <f t="shared" si="111"/>
        <v>0</v>
      </c>
      <c r="R222" s="73"/>
    </row>
    <row r="223" spans="2:18" s="20" customFormat="1" ht="23.25" hidden="1" customHeight="1">
      <c r="B223" s="32"/>
      <c r="C223" s="33"/>
      <c r="D223" s="33"/>
      <c r="E223" s="34"/>
      <c r="F223" s="25">
        <v>119</v>
      </c>
      <c r="G223" s="14"/>
      <c r="H223" s="80"/>
      <c r="I223" s="117"/>
      <c r="J223" s="79"/>
      <c r="K223" s="79"/>
      <c r="L223" s="79"/>
      <c r="M223" s="79"/>
      <c r="N223" s="79"/>
      <c r="O223" s="79"/>
      <c r="P223" s="79"/>
      <c r="Q223" s="79"/>
      <c r="R223" s="79">
        <f t="shared" ref="R223:R224" si="112">SUM(J223:Q223)</f>
        <v>0</v>
      </c>
    </row>
    <row r="224" spans="2:18" s="20" customFormat="1" ht="23.25" hidden="1" customHeight="1">
      <c r="B224" s="24"/>
      <c r="D224" s="21"/>
      <c r="E224" s="26"/>
      <c r="F224" s="25">
        <v>120</v>
      </c>
      <c r="G224" s="14"/>
      <c r="H224" s="15"/>
      <c r="I224" s="16"/>
      <c r="J224" s="23"/>
      <c r="K224" s="23"/>
      <c r="L224" s="23"/>
      <c r="M224" s="23"/>
      <c r="N224" s="23"/>
      <c r="O224" s="23"/>
      <c r="P224" s="23"/>
      <c r="Q224" s="23"/>
      <c r="R224" s="79">
        <f t="shared" si="112"/>
        <v>0</v>
      </c>
    </row>
    <row r="225" spans="2:18" s="20" customFormat="1" ht="23.25" hidden="1" customHeight="1">
      <c r="B225" s="24"/>
      <c r="D225" s="21"/>
      <c r="E225" s="26"/>
      <c r="F225" s="25">
        <v>121</v>
      </c>
      <c r="G225" s="14"/>
      <c r="H225" s="15"/>
      <c r="I225" s="16"/>
      <c r="J225" s="23"/>
      <c r="K225" s="23"/>
      <c r="L225" s="23"/>
      <c r="M225" s="23"/>
      <c r="N225" s="23"/>
      <c r="O225" s="23"/>
      <c r="P225" s="23"/>
      <c r="Q225" s="23"/>
      <c r="R225" s="79">
        <f>SUM(J225:Q225)</f>
        <v>0</v>
      </c>
    </row>
    <row r="226" spans="2:18" s="20" customFormat="1" ht="18" hidden="1">
      <c r="B226" s="204"/>
      <c r="C226" s="209"/>
      <c r="D226" s="209"/>
      <c r="E226" s="30" t="s">
        <v>75</v>
      </c>
      <c r="F226" s="27"/>
      <c r="G226" s="27"/>
      <c r="H226" s="13"/>
      <c r="I226" s="47"/>
      <c r="J226" s="73">
        <f>SUM(J227:J229)</f>
        <v>0</v>
      </c>
      <c r="K226" s="73">
        <f t="shared" ref="K226:Q226" si="113">SUM(K227:K229)</f>
        <v>0</v>
      </c>
      <c r="L226" s="73">
        <f t="shared" si="113"/>
        <v>0</v>
      </c>
      <c r="M226" s="73">
        <f t="shared" si="113"/>
        <v>0</v>
      </c>
      <c r="N226" s="73">
        <f t="shared" si="113"/>
        <v>0</v>
      </c>
      <c r="O226" s="73">
        <f t="shared" si="113"/>
        <v>0</v>
      </c>
      <c r="P226" s="73">
        <f t="shared" si="113"/>
        <v>0</v>
      </c>
      <c r="Q226" s="73">
        <f t="shared" si="113"/>
        <v>0</v>
      </c>
      <c r="R226" s="73">
        <f>SUM(R227:R229)</f>
        <v>0</v>
      </c>
    </row>
    <row r="227" spans="2:18" s="20" customFormat="1" ht="21.75" hidden="1" customHeight="1">
      <c r="B227" s="32"/>
      <c r="C227" s="33"/>
      <c r="D227" s="33"/>
      <c r="E227" s="34"/>
      <c r="F227" s="25">
        <v>122</v>
      </c>
      <c r="G227" s="14"/>
      <c r="H227" s="80"/>
      <c r="I227" s="117"/>
      <c r="J227" s="79"/>
      <c r="K227" s="79"/>
      <c r="L227" s="79"/>
      <c r="M227" s="79"/>
      <c r="N227" s="79"/>
      <c r="O227" s="79"/>
      <c r="P227" s="79"/>
      <c r="Q227" s="79"/>
      <c r="R227" s="79">
        <f t="shared" ref="R227:R228" si="114">SUM(J227:Q227)</f>
        <v>0</v>
      </c>
    </row>
    <row r="228" spans="2:18" s="20" customFormat="1" ht="21.75" hidden="1" customHeight="1">
      <c r="B228" s="24"/>
      <c r="D228" s="21"/>
      <c r="E228" s="26"/>
      <c r="F228" s="25">
        <v>123</v>
      </c>
      <c r="G228" s="14"/>
      <c r="H228" s="15"/>
      <c r="I228" s="16"/>
      <c r="J228" s="23"/>
      <c r="K228" s="23"/>
      <c r="L228" s="23"/>
      <c r="M228" s="23"/>
      <c r="N228" s="23"/>
      <c r="O228" s="23"/>
      <c r="P228" s="23"/>
      <c r="Q228" s="23"/>
      <c r="R228" s="79">
        <f t="shared" si="114"/>
        <v>0</v>
      </c>
    </row>
    <row r="229" spans="2:18" s="20" customFormat="1" ht="21.75" hidden="1" customHeight="1">
      <c r="B229" s="58"/>
      <c r="C229" s="59"/>
      <c r="D229" s="53"/>
      <c r="E229" s="19"/>
      <c r="F229" s="25">
        <v>124</v>
      </c>
      <c r="G229" s="14"/>
      <c r="H229" s="15"/>
      <c r="I229" s="16"/>
      <c r="J229" s="23"/>
      <c r="K229" s="23"/>
      <c r="L229" s="23"/>
      <c r="M229" s="23"/>
      <c r="N229" s="23"/>
      <c r="O229" s="23"/>
      <c r="P229" s="23"/>
      <c r="Q229" s="23"/>
      <c r="R229" s="79">
        <f>SUM(J229:Q229)</f>
        <v>0</v>
      </c>
    </row>
    <row r="230" spans="2:18" s="20" customFormat="1" ht="16.5" customHeight="1">
      <c r="B230" s="204"/>
      <c r="C230" s="209"/>
      <c r="D230" s="209"/>
      <c r="E230" s="40" t="s">
        <v>103</v>
      </c>
      <c r="F230" s="60"/>
      <c r="G230" s="55"/>
      <c r="H230" s="190"/>
      <c r="I230" s="190"/>
      <c r="J230" s="73">
        <f>SUM(J231:J241)</f>
        <v>0</v>
      </c>
      <c r="K230" s="73">
        <f t="shared" ref="K230:R230" si="115">SUM(K231:K241)</f>
        <v>28800</v>
      </c>
      <c r="L230" s="73">
        <f t="shared" si="115"/>
        <v>275120</v>
      </c>
      <c r="M230" s="73">
        <f t="shared" si="115"/>
        <v>574030</v>
      </c>
      <c r="N230" s="73">
        <f t="shared" si="115"/>
        <v>230000</v>
      </c>
      <c r="O230" s="73">
        <f t="shared" si="115"/>
        <v>0</v>
      </c>
      <c r="P230" s="73">
        <f t="shared" si="115"/>
        <v>0</v>
      </c>
      <c r="Q230" s="73">
        <f t="shared" si="115"/>
        <v>0</v>
      </c>
      <c r="R230" s="73">
        <f t="shared" si="115"/>
        <v>1107950</v>
      </c>
    </row>
    <row r="231" spans="2:18" s="20" customFormat="1" ht="30" customHeight="1">
      <c r="B231" s="32"/>
      <c r="C231" s="33"/>
      <c r="D231" s="33"/>
      <c r="E231" s="34"/>
      <c r="F231" s="25">
        <v>38</v>
      </c>
      <c r="G231" s="246" t="s">
        <v>880</v>
      </c>
      <c r="H231" s="228" t="s">
        <v>879</v>
      </c>
      <c r="I231" s="237" t="s">
        <v>935</v>
      </c>
      <c r="J231" s="147"/>
      <c r="K231" s="147"/>
      <c r="L231" s="147"/>
      <c r="M231" s="147">
        <v>88940</v>
      </c>
      <c r="N231" s="147"/>
      <c r="O231" s="147"/>
      <c r="P231" s="147"/>
      <c r="Q231" s="225"/>
      <c r="R231" s="79">
        <f>SUM(J231:Q231)</f>
        <v>88940</v>
      </c>
    </row>
    <row r="232" spans="2:18" s="20" customFormat="1" ht="24.75" customHeight="1">
      <c r="B232" s="24"/>
      <c r="D232" s="21"/>
      <c r="E232" s="26"/>
      <c r="F232" s="25">
        <v>39</v>
      </c>
      <c r="G232" s="192" t="s">
        <v>891</v>
      </c>
      <c r="H232" s="228" t="s">
        <v>879</v>
      </c>
      <c r="I232" s="238" t="s">
        <v>934</v>
      </c>
      <c r="J232" s="147"/>
      <c r="K232" s="225">
        <v>7200</v>
      </c>
      <c r="L232" s="225">
        <v>5700</v>
      </c>
      <c r="M232" s="225">
        <v>5000</v>
      </c>
      <c r="N232" s="141"/>
      <c r="O232" s="141"/>
      <c r="P232" s="141"/>
      <c r="Q232" s="141"/>
      <c r="R232" s="79">
        <f>SUM(J232:Q232)</f>
        <v>17900</v>
      </c>
    </row>
    <row r="233" spans="2:18" s="20" customFormat="1" ht="31.5" customHeight="1">
      <c r="B233" s="24"/>
      <c r="D233" s="21"/>
      <c r="E233" s="26"/>
      <c r="F233" s="25">
        <v>40</v>
      </c>
      <c r="G233" s="192" t="s">
        <v>902</v>
      </c>
      <c r="H233" s="228" t="s">
        <v>879</v>
      </c>
      <c r="I233" s="225" t="s">
        <v>936</v>
      </c>
      <c r="J233" s="225"/>
      <c r="K233" s="225"/>
      <c r="L233" s="225">
        <v>85000</v>
      </c>
      <c r="M233" s="225">
        <v>30000</v>
      </c>
      <c r="N233" s="225"/>
      <c r="O233" s="225"/>
      <c r="P233" s="225"/>
      <c r="Q233" s="141"/>
      <c r="R233" s="79">
        <f>SUM(J233:Q233)</f>
        <v>115000</v>
      </c>
    </row>
    <row r="234" spans="2:18" s="20" customFormat="1" ht="30.75" customHeight="1">
      <c r="B234" s="24"/>
      <c r="D234" s="21"/>
      <c r="E234" s="26"/>
      <c r="F234" s="25">
        <v>41</v>
      </c>
      <c r="G234" s="192" t="s">
        <v>903</v>
      </c>
      <c r="H234" s="228" t="s">
        <v>879</v>
      </c>
      <c r="I234" s="225" t="s">
        <v>937</v>
      </c>
      <c r="J234" s="147"/>
      <c r="K234" s="147"/>
      <c r="L234" s="147">
        <v>4940</v>
      </c>
      <c r="M234" s="147">
        <v>5060</v>
      </c>
      <c r="N234" s="147"/>
      <c r="O234" s="147"/>
      <c r="P234" s="147"/>
      <c r="Q234" s="141"/>
      <c r="R234" s="79">
        <f>SUM(J234:Q234)</f>
        <v>10000</v>
      </c>
    </row>
    <row r="235" spans="2:18" s="20" customFormat="1" ht="54">
      <c r="B235" s="24"/>
      <c r="F235" s="25">
        <v>42</v>
      </c>
      <c r="G235" s="192" t="s">
        <v>904</v>
      </c>
      <c r="H235" s="228" t="s">
        <v>879</v>
      </c>
      <c r="I235" s="225" t="s">
        <v>938</v>
      </c>
      <c r="J235" s="147"/>
      <c r="K235" s="147"/>
      <c r="L235" s="147">
        <v>4940</v>
      </c>
      <c r="M235" s="147">
        <v>5060</v>
      </c>
      <c r="N235" s="147"/>
      <c r="O235" s="147"/>
      <c r="P235" s="147"/>
      <c r="Q235" s="141"/>
      <c r="R235" s="79">
        <f t="shared" ref="R235:R241" si="116">SUM(J235:Q235)</f>
        <v>10000</v>
      </c>
    </row>
    <row r="236" spans="2:18" s="20" customFormat="1" ht="54">
      <c r="B236" s="24"/>
      <c r="F236" s="25">
        <v>43</v>
      </c>
      <c r="G236" s="192" t="s">
        <v>905</v>
      </c>
      <c r="H236" s="228" t="s">
        <v>879</v>
      </c>
      <c r="I236" s="225" t="s">
        <v>939</v>
      </c>
      <c r="J236" s="147"/>
      <c r="K236" s="147"/>
      <c r="L236" s="147">
        <v>5000</v>
      </c>
      <c r="M236" s="147">
        <v>2000</v>
      </c>
      <c r="N236" s="147"/>
      <c r="O236" s="147"/>
      <c r="P236" s="147"/>
      <c r="Q236" s="141"/>
      <c r="R236" s="79">
        <f t="shared" si="116"/>
        <v>7000</v>
      </c>
    </row>
    <row r="237" spans="2:18" s="20" customFormat="1" ht="54">
      <c r="B237" s="24"/>
      <c r="F237" s="25">
        <v>44</v>
      </c>
      <c r="G237" s="192" t="s">
        <v>906</v>
      </c>
      <c r="H237" s="228" t="s">
        <v>879</v>
      </c>
      <c r="I237" s="16" t="s">
        <v>109</v>
      </c>
      <c r="J237" s="225"/>
      <c r="K237" s="225"/>
      <c r="L237" s="225"/>
      <c r="M237" s="225">
        <v>25000</v>
      </c>
      <c r="N237" s="225">
        <v>230000</v>
      </c>
      <c r="O237" s="225"/>
      <c r="P237" s="225"/>
      <c r="Q237" s="225"/>
      <c r="R237" s="79">
        <f t="shared" si="116"/>
        <v>255000</v>
      </c>
    </row>
    <row r="238" spans="2:18" s="20" customFormat="1" ht="36">
      <c r="B238" s="24"/>
      <c r="F238" s="25">
        <v>45</v>
      </c>
      <c r="G238" s="192" t="s">
        <v>907</v>
      </c>
      <c r="H238" s="228" t="s">
        <v>879</v>
      </c>
      <c r="I238" s="225" t="s">
        <v>935</v>
      </c>
      <c r="J238" s="147"/>
      <c r="K238" s="147"/>
      <c r="L238" s="147">
        <v>100000</v>
      </c>
      <c r="M238" s="147"/>
      <c r="N238" s="147"/>
      <c r="O238" s="147"/>
      <c r="P238" s="147"/>
      <c r="Q238" s="147"/>
      <c r="R238" s="79">
        <f t="shared" si="116"/>
        <v>100000</v>
      </c>
    </row>
    <row r="239" spans="2:18" s="20" customFormat="1" ht="32.25" customHeight="1">
      <c r="B239" s="24"/>
      <c r="F239" s="25">
        <v>46</v>
      </c>
      <c r="G239" s="192" t="s">
        <v>908</v>
      </c>
      <c r="H239" s="228" t="s">
        <v>879</v>
      </c>
      <c r="I239" s="238" t="s">
        <v>940</v>
      </c>
      <c r="J239" s="225"/>
      <c r="K239" s="225">
        <v>7200</v>
      </c>
      <c r="L239" s="225">
        <v>8740</v>
      </c>
      <c r="M239" s="225">
        <v>5000</v>
      </c>
      <c r="N239" s="225"/>
      <c r="O239" s="225"/>
      <c r="P239" s="225"/>
      <c r="Q239" s="225"/>
      <c r="R239" s="79">
        <f t="shared" si="116"/>
        <v>20940</v>
      </c>
    </row>
    <row r="240" spans="2:18" s="20" customFormat="1" ht="54">
      <c r="B240" s="24"/>
      <c r="F240" s="25">
        <v>47</v>
      </c>
      <c r="G240" s="192" t="s">
        <v>909</v>
      </c>
      <c r="H240" s="228" t="s">
        <v>879</v>
      </c>
      <c r="I240" s="225">
        <v>24047</v>
      </c>
      <c r="J240" s="147"/>
      <c r="K240" s="147">
        <v>14400</v>
      </c>
      <c r="L240" s="147">
        <v>60800</v>
      </c>
      <c r="M240" s="147">
        <v>7000</v>
      </c>
      <c r="N240" s="147"/>
      <c r="O240" s="147"/>
      <c r="P240" s="147"/>
      <c r="Q240" s="147"/>
      <c r="R240" s="79">
        <f t="shared" si="116"/>
        <v>82200</v>
      </c>
    </row>
    <row r="241" spans="2:18" s="20" customFormat="1" ht="54">
      <c r="B241" s="58"/>
      <c r="C241" s="59"/>
      <c r="D241" s="59"/>
      <c r="E241" s="59"/>
      <c r="F241" s="25">
        <v>48</v>
      </c>
      <c r="G241" s="247" t="s">
        <v>910</v>
      </c>
      <c r="H241" s="228" t="s">
        <v>879</v>
      </c>
      <c r="I241" s="16" t="s">
        <v>109</v>
      </c>
      <c r="J241" s="147"/>
      <c r="K241" s="147"/>
      <c r="L241" s="147"/>
      <c r="M241" s="147">
        <v>400970</v>
      </c>
      <c r="N241" s="147"/>
      <c r="O241" s="147"/>
      <c r="P241" s="147"/>
      <c r="Q241" s="147"/>
      <c r="R241" s="79">
        <f t="shared" si="116"/>
        <v>400970</v>
      </c>
    </row>
  </sheetData>
  <mergeCells count="71">
    <mergeCell ref="E218:I218"/>
    <mergeCell ref="B3:G3"/>
    <mergeCell ref="B4:G4"/>
    <mergeCell ref="E190:I190"/>
    <mergeCell ref="D194:I194"/>
    <mergeCell ref="B204:I204"/>
    <mergeCell ref="C205:I205"/>
    <mergeCell ref="D213:I213"/>
    <mergeCell ref="E214:I214"/>
    <mergeCell ref="E165:I165"/>
    <mergeCell ref="E169:I169"/>
    <mergeCell ref="E177:I177"/>
    <mergeCell ref="D181:I181"/>
    <mergeCell ref="B187:I187"/>
    <mergeCell ref="C188:I188"/>
    <mergeCell ref="D142:I142"/>
    <mergeCell ref="E155:I155"/>
    <mergeCell ref="B161:I161"/>
    <mergeCell ref="B162:I162"/>
    <mergeCell ref="C163:I163"/>
    <mergeCell ref="D164:I164"/>
    <mergeCell ref="E138:I138"/>
    <mergeCell ref="B118:I118"/>
    <mergeCell ref="C119:I119"/>
    <mergeCell ref="D120:I120"/>
    <mergeCell ref="E121:I121"/>
    <mergeCell ref="E125:I125"/>
    <mergeCell ref="D129:I129"/>
    <mergeCell ref="E130:I130"/>
    <mergeCell ref="B134:I134"/>
    <mergeCell ref="B135:I135"/>
    <mergeCell ref="C136:I136"/>
    <mergeCell ref="D137:I137"/>
    <mergeCell ref="B117:I117"/>
    <mergeCell ref="D91:I91"/>
    <mergeCell ref="E92:I92"/>
    <mergeCell ref="B99:I99"/>
    <mergeCell ref="B100:I100"/>
    <mergeCell ref="C101:I101"/>
    <mergeCell ref="D102:I102"/>
    <mergeCell ref="E103:I103"/>
    <mergeCell ref="D107:I107"/>
    <mergeCell ref="E108:I108"/>
    <mergeCell ref="D112:I112"/>
    <mergeCell ref="E113:I113"/>
    <mergeCell ref="D84:I84"/>
    <mergeCell ref="E57:I57"/>
    <mergeCell ref="C61:I61"/>
    <mergeCell ref="D62:I62"/>
    <mergeCell ref="E63:I63"/>
    <mergeCell ref="D67:I67"/>
    <mergeCell ref="E68:I68"/>
    <mergeCell ref="D72:I72"/>
    <mergeCell ref="E73:I73"/>
    <mergeCell ref="E77:I77"/>
    <mergeCell ref="B82:I82"/>
    <mergeCell ref="C83:I83"/>
    <mergeCell ref="B1:R1"/>
    <mergeCell ref="B5:I5"/>
    <mergeCell ref="D56:I56"/>
    <mergeCell ref="B6:I6"/>
    <mergeCell ref="C7:I7"/>
    <mergeCell ref="D8:I8"/>
    <mergeCell ref="E9:I9"/>
    <mergeCell ref="D13:I13"/>
    <mergeCell ref="E14:I14"/>
    <mergeCell ref="B40:I40"/>
    <mergeCell ref="B41:I41"/>
    <mergeCell ref="C42:I42"/>
    <mergeCell ref="D43:I43"/>
    <mergeCell ref="E44:I44"/>
  </mergeCells>
  <pageMargins left="0.70866141732283472" right="0.5118110236220472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1:H21"/>
  <sheetViews>
    <sheetView topLeftCell="A10" workbookViewId="0">
      <selection activeCell="F40" sqref="F40"/>
    </sheetView>
  </sheetViews>
  <sheetFormatPr defaultRowHeight="15"/>
  <sheetData>
    <row r="21" spans="2:8" ht="41.25">
      <c r="B21" s="1425" t="s">
        <v>1583</v>
      </c>
      <c r="C21" s="1425"/>
      <c r="D21" s="1425"/>
      <c r="E21" s="1425"/>
      <c r="F21" s="1425"/>
      <c r="G21" s="1425"/>
      <c r="H21" s="1425"/>
    </row>
  </sheetData>
  <mergeCells count="1">
    <mergeCell ref="B21:H2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Y326"/>
  <sheetViews>
    <sheetView topLeftCell="B1" zoomScaleNormal="100" workbookViewId="0">
      <pane ySplit="4" topLeftCell="A5" activePane="bottomLeft" state="frozen"/>
      <selection activeCell="M25" sqref="M25"/>
      <selection pane="bottomLeft" activeCell="V11" sqref="V11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10.140625" style="6" customWidth="1"/>
    <col min="9" max="9" width="9.42578125" style="6" customWidth="1"/>
    <col min="10" max="10" width="7.7109375" style="74" customWidth="1"/>
    <col min="11" max="13" width="8.42578125" style="74" customWidth="1"/>
    <col min="14" max="15" width="7.7109375" style="74" customWidth="1"/>
    <col min="16" max="16" width="8.28515625" style="74" customWidth="1"/>
    <col min="17" max="17" width="7.7109375" style="74" customWidth="1"/>
    <col min="18" max="18" width="9.28515625" style="74" customWidth="1"/>
    <col min="19" max="19" width="9" style="7"/>
    <col min="20" max="20" width="10" style="7" customWidth="1"/>
    <col min="21" max="21" width="10.85546875" style="7" bestFit="1" customWidth="1"/>
    <col min="22" max="23" width="9" style="7"/>
    <col min="24" max="24" width="10.7109375" style="7" customWidth="1"/>
    <col min="25" max="16384" width="9" style="7"/>
  </cols>
  <sheetData>
    <row r="1" spans="1:25" s="1" customFormat="1" ht="24">
      <c r="B1" s="1407" t="s">
        <v>941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1:25" ht="6" customHeight="1">
      <c r="B2" s="2"/>
      <c r="C2" s="2"/>
      <c r="D2" s="2"/>
      <c r="E2" s="2"/>
      <c r="F2" s="3"/>
      <c r="G2" s="4"/>
      <c r="H2" s="5"/>
      <c r="J2" s="291"/>
      <c r="K2" s="291"/>
      <c r="L2" s="291"/>
      <c r="M2" s="291"/>
      <c r="N2" s="291"/>
      <c r="O2" s="291"/>
      <c r="P2" s="291"/>
      <c r="Q2" s="291"/>
      <c r="R2" s="291"/>
    </row>
    <row r="3" spans="1:25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98" t="s">
        <v>9</v>
      </c>
    </row>
    <row r="4" spans="1:25" s="12" customFormat="1" ht="20.25" customHeight="1">
      <c r="B4" s="1416" t="s">
        <v>1131</v>
      </c>
      <c r="C4" s="1437"/>
      <c r="D4" s="1437"/>
      <c r="E4" s="1437"/>
      <c r="F4" s="1437"/>
      <c r="G4" s="1417"/>
      <c r="H4" s="166"/>
      <c r="I4" s="167"/>
      <c r="J4" s="168">
        <f t="shared" ref="J4:R4" si="0">SUM(J5+J85+J126+J144+J161+J179+J211+J236+J264)</f>
        <v>499600</v>
      </c>
      <c r="K4" s="168">
        <f t="shared" si="0"/>
        <v>332500</v>
      </c>
      <c r="L4" s="168">
        <f t="shared" si="0"/>
        <v>1034190</v>
      </c>
      <c r="M4" s="168">
        <f t="shared" si="0"/>
        <v>2558018</v>
      </c>
      <c r="N4" s="168">
        <f t="shared" si="0"/>
        <v>517692</v>
      </c>
      <c r="O4" s="168">
        <f t="shared" si="0"/>
        <v>0</v>
      </c>
      <c r="P4" s="168">
        <f t="shared" si="0"/>
        <v>45000</v>
      </c>
      <c r="Q4" s="168">
        <f t="shared" si="0"/>
        <v>0</v>
      </c>
      <c r="R4" s="168">
        <f t="shared" si="0"/>
        <v>4987000</v>
      </c>
      <c r="T4" s="12" t="s">
        <v>1573</v>
      </c>
      <c r="U4" s="367">
        <v>4991500</v>
      </c>
      <c r="V4" s="391" t="s">
        <v>1577</v>
      </c>
      <c r="W4" s="318">
        <f>U4-R4</f>
        <v>4500</v>
      </c>
      <c r="X4" s="12" t="s">
        <v>1578</v>
      </c>
      <c r="Y4" s="392">
        <f>SUM(W4:W5)</f>
        <v>24500</v>
      </c>
    </row>
    <row r="5" spans="1:25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169">
        <f>SUM(J6)</f>
        <v>0</v>
      </c>
      <c r="K5" s="169">
        <f t="shared" ref="K5:R6" si="1">SUM(K6)</f>
        <v>196500</v>
      </c>
      <c r="L5" s="169">
        <f t="shared" si="1"/>
        <v>589220</v>
      </c>
      <c r="M5" s="169">
        <f t="shared" si="1"/>
        <v>656637</v>
      </c>
      <c r="N5" s="169">
        <f t="shared" si="1"/>
        <v>0</v>
      </c>
      <c r="O5" s="169">
        <f t="shared" si="1"/>
        <v>0</v>
      </c>
      <c r="P5" s="169">
        <f t="shared" si="1"/>
        <v>0</v>
      </c>
      <c r="Q5" s="169">
        <f t="shared" si="1"/>
        <v>0</v>
      </c>
      <c r="R5" s="169">
        <f t="shared" si="1"/>
        <v>1442357</v>
      </c>
      <c r="T5" s="12" t="s">
        <v>1574</v>
      </c>
      <c r="U5" s="367">
        <v>5011500</v>
      </c>
      <c r="V5" s="390" t="s">
        <v>1576</v>
      </c>
      <c r="W5" s="318">
        <f>SUM(U5-U4)</f>
        <v>20000</v>
      </c>
      <c r="X5" s="12" t="s">
        <v>1575</v>
      </c>
    </row>
    <row r="6" spans="1:25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82">
        <f>SUM(J7)</f>
        <v>0</v>
      </c>
      <c r="K6" s="82">
        <f t="shared" si="1"/>
        <v>196500</v>
      </c>
      <c r="L6" s="82">
        <f t="shared" si="1"/>
        <v>589220</v>
      </c>
      <c r="M6" s="82">
        <f t="shared" si="1"/>
        <v>656637</v>
      </c>
      <c r="N6" s="82">
        <f t="shared" si="1"/>
        <v>0</v>
      </c>
      <c r="O6" s="82">
        <f t="shared" si="1"/>
        <v>0</v>
      </c>
      <c r="P6" s="82">
        <f t="shared" si="1"/>
        <v>0</v>
      </c>
      <c r="Q6" s="82">
        <f t="shared" si="1"/>
        <v>0</v>
      </c>
      <c r="R6" s="82">
        <f t="shared" si="1"/>
        <v>1442357</v>
      </c>
      <c r="T6" s="318">
        <f>SUM(R4+Y4)</f>
        <v>5011500</v>
      </c>
      <c r="U6" s="318"/>
    </row>
    <row r="7" spans="1:25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 t="shared" ref="J7:R7" si="2">SUM(J8+J14)</f>
        <v>0</v>
      </c>
      <c r="K7" s="69">
        <f t="shared" si="2"/>
        <v>196500</v>
      </c>
      <c r="L7" s="69">
        <f t="shared" si="2"/>
        <v>589220</v>
      </c>
      <c r="M7" s="69">
        <f t="shared" si="2"/>
        <v>656637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1442357</v>
      </c>
    </row>
    <row r="8" spans="1:25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11600</v>
      </c>
      <c r="L8" s="70">
        <f t="shared" si="3"/>
        <v>13730</v>
      </c>
      <c r="M8" s="70">
        <f t="shared" si="3"/>
        <v>64670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90000</v>
      </c>
    </row>
    <row r="9" spans="1:25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SUM(J10:J13)</f>
        <v>0</v>
      </c>
      <c r="K9" s="70">
        <f t="shared" ref="K9:R9" si="4">SUM(K10:K13)</f>
        <v>11600</v>
      </c>
      <c r="L9" s="70">
        <f t="shared" si="4"/>
        <v>13730</v>
      </c>
      <c r="M9" s="70">
        <f t="shared" si="4"/>
        <v>64670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90000</v>
      </c>
    </row>
    <row r="10" spans="1:25" s="248" customFormat="1" ht="33.75" customHeight="1">
      <c r="A10" s="7"/>
      <c r="B10" s="252"/>
      <c r="C10" s="251"/>
      <c r="D10" s="251"/>
      <c r="E10" s="251"/>
      <c r="F10" s="323">
        <v>1</v>
      </c>
      <c r="G10" s="268" t="s">
        <v>942</v>
      </c>
      <c r="H10" s="256" t="s">
        <v>696</v>
      </c>
      <c r="I10" s="16" t="s">
        <v>109</v>
      </c>
      <c r="J10" s="292"/>
      <c r="K10" s="292"/>
      <c r="L10" s="292"/>
      <c r="M10" s="293">
        <v>40000</v>
      </c>
      <c r="N10" s="292"/>
      <c r="O10" s="292"/>
      <c r="P10" s="292"/>
      <c r="Q10" s="292"/>
      <c r="R10" s="293">
        <f>SUM(J10:Q10)</f>
        <v>40000</v>
      </c>
    </row>
    <row r="11" spans="1:25" s="248" customFormat="1" ht="33.75" customHeight="1">
      <c r="A11" s="7"/>
      <c r="B11" s="259"/>
      <c r="C11" s="258"/>
      <c r="D11" s="254"/>
      <c r="E11" s="254"/>
      <c r="F11" s="319">
        <v>2</v>
      </c>
      <c r="G11" s="268" t="s">
        <v>981</v>
      </c>
      <c r="H11" s="263" t="s">
        <v>949</v>
      </c>
      <c r="I11" s="266" t="s">
        <v>328</v>
      </c>
      <c r="J11" s="294"/>
      <c r="K11" s="293">
        <v>4200</v>
      </c>
      <c r="L11" s="293">
        <v>8330</v>
      </c>
      <c r="M11" s="293">
        <v>2470</v>
      </c>
      <c r="N11" s="294"/>
      <c r="O11" s="294"/>
      <c r="P11" s="294"/>
      <c r="Q11" s="294"/>
      <c r="R11" s="293">
        <f t="shared" ref="R11:R13" si="5">SUM(J11:Q11)</f>
        <v>15000</v>
      </c>
    </row>
    <row r="12" spans="1:25" s="248" customFormat="1" ht="33.75" customHeight="1">
      <c r="A12" s="7"/>
      <c r="B12" s="259"/>
      <c r="C12" s="258"/>
      <c r="D12" s="254"/>
      <c r="E12" s="254"/>
      <c r="F12" s="319">
        <v>3</v>
      </c>
      <c r="G12" s="268" t="s">
        <v>1002</v>
      </c>
      <c r="H12" s="256" t="s">
        <v>955</v>
      </c>
      <c r="I12" s="279" t="s">
        <v>1132</v>
      </c>
      <c r="J12" s="294"/>
      <c r="K12" s="293">
        <v>2400</v>
      </c>
      <c r="L12" s="293">
        <v>5400</v>
      </c>
      <c r="M12" s="293">
        <v>7200</v>
      </c>
      <c r="N12" s="294"/>
      <c r="O12" s="294"/>
      <c r="P12" s="294"/>
      <c r="Q12" s="294"/>
      <c r="R12" s="293">
        <f t="shared" si="5"/>
        <v>15000</v>
      </c>
    </row>
    <row r="13" spans="1:25" s="248" customFormat="1" ht="33.75" customHeight="1">
      <c r="A13" s="7"/>
      <c r="B13" s="259"/>
      <c r="C13" s="258"/>
      <c r="D13" s="254"/>
      <c r="E13" s="254"/>
      <c r="F13" s="321">
        <v>4</v>
      </c>
      <c r="G13" s="268" t="s">
        <v>1005</v>
      </c>
      <c r="H13" s="256" t="s">
        <v>1135</v>
      </c>
      <c r="I13" s="16" t="s">
        <v>109</v>
      </c>
      <c r="J13" s="294"/>
      <c r="K13" s="295">
        <v>5000</v>
      </c>
      <c r="L13" s="293"/>
      <c r="M13" s="293">
        <v>15000</v>
      </c>
      <c r="N13" s="294"/>
      <c r="O13" s="294"/>
      <c r="P13" s="294"/>
      <c r="Q13" s="294"/>
      <c r="R13" s="293">
        <f t="shared" si="5"/>
        <v>20000</v>
      </c>
    </row>
    <row r="14" spans="1:25" s="37" customFormat="1" ht="51" customHeight="1">
      <c r="B14" s="36"/>
      <c r="C14" s="39"/>
      <c r="D14" s="1401" t="s">
        <v>76</v>
      </c>
      <c r="E14" s="1401"/>
      <c r="F14" s="1401"/>
      <c r="G14" s="1401"/>
      <c r="H14" s="1401"/>
      <c r="I14" s="1401"/>
      <c r="J14" s="101">
        <f>SUM(J15+J51)</f>
        <v>0</v>
      </c>
      <c r="K14" s="101">
        <f t="shared" ref="K14:R14" si="6">SUM(K15+K51)</f>
        <v>184900</v>
      </c>
      <c r="L14" s="101">
        <f t="shared" si="6"/>
        <v>575490</v>
      </c>
      <c r="M14" s="101">
        <f t="shared" si="6"/>
        <v>591967</v>
      </c>
      <c r="N14" s="101">
        <f t="shared" si="6"/>
        <v>0</v>
      </c>
      <c r="O14" s="101">
        <f t="shared" si="6"/>
        <v>0</v>
      </c>
      <c r="P14" s="101">
        <f t="shared" si="6"/>
        <v>0</v>
      </c>
      <c r="Q14" s="101">
        <f t="shared" si="6"/>
        <v>0</v>
      </c>
      <c r="R14" s="101">
        <f t="shared" si="6"/>
        <v>1352357</v>
      </c>
    </row>
    <row r="15" spans="1:25" ht="35.25" customHeight="1">
      <c r="B15" s="56"/>
      <c r="C15" s="57"/>
      <c r="D15" s="57"/>
      <c r="E15" s="1424" t="s">
        <v>14</v>
      </c>
      <c r="F15" s="1401"/>
      <c r="G15" s="1401"/>
      <c r="H15" s="1401"/>
      <c r="I15" s="1401"/>
      <c r="J15" s="73">
        <f>SUM(J16:J50)</f>
        <v>0</v>
      </c>
      <c r="K15" s="73">
        <f t="shared" ref="K15:R15" si="7">SUM(K16:K50)</f>
        <v>89200</v>
      </c>
      <c r="L15" s="73">
        <f t="shared" si="7"/>
        <v>279740</v>
      </c>
      <c r="M15" s="73">
        <f t="shared" si="7"/>
        <v>397844</v>
      </c>
      <c r="N15" s="73">
        <f t="shared" si="7"/>
        <v>0</v>
      </c>
      <c r="O15" s="73">
        <f t="shared" si="7"/>
        <v>0</v>
      </c>
      <c r="P15" s="73">
        <f t="shared" si="7"/>
        <v>0</v>
      </c>
      <c r="Q15" s="73">
        <f t="shared" si="7"/>
        <v>0</v>
      </c>
      <c r="R15" s="73">
        <f t="shared" si="7"/>
        <v>766784</v>
      </c>
    </row>
    <row r="16" spans="1:25" s="248" customFormat="1" ht="48.75" customHeight="1">
      <c r="A16" s="7"/>
      <c r="B16" s="252"/>
      <c r="C16" s="251"/>
      <c r="D16" s="251"/>
      <c r="E16" s="262"/>
      <c r="F16" s="323">
        <v>5</v>
      </c>
      <c r="G16" s="268" t="s">
        <v>945</v>
      </c>
      <c r="H16" s="256" t="s">
        <v>696</v>
      </c>
      <c r="I16" s="256" t="s">
        <v>946</v>
      </c>
      <c r="J16" s="292"/>
      <c r="K16" s="293">
        <v>7200</v>
      </c>
      <c r="L16" s="292">
        <v>10000</v>
      </c>
      <c r="M16" s="293">
        <v>12800</v>
      </c>
      <c r="N16" s="292"/>
      <c r="O16" s="292"/>
      <c r="P16" s="292"/>
      <c r="Q16" s="292"/>
      <c r="R16" s="293">
        <f>SUM(J16:Q16)</f>
        <v>30000</v>
      </c>
    </row>
    <row r="17" spans="1:18" s="248" customFormat="1" ht="50.25" customHeight="1">
      <c r="A17" s="7"/>
      <c r="B17" s="261"/>
      <c r="C17" s="253"/>
      <c r="D17" s="253"/>
      <c r="E17" s="260"/>
      <c r="F17" s="319">
        <v>6</v>
      </c>
      <c r="G17" s="268" t="s">
        <v>947</v>
      </c>
      <c r="H17" s="256" t="s">
        <v>696</v>
      </c>
      <c r="I17" s="256" t="s">
        <v>948</v>
      </c>
      <c r="J17" s="292"/>
      <c r="K17" s="293">
        <v>7200</v>
      </c>
      <c r="L17" s="293">
        <v>18000</v>
      </c>
      <c r="M17" s="293">
        <v>55800</v>
      </c>
      <c r="N17" s="292"/>
      <c r="O17" s="292"/>
      <c r="P17" s="292"/>
      <c r="Q17" s="292"/>
      <c r="R17" s="293">
        <f t="shared" ref="R17:R50" si="8">SUM(J17:Q17)</f>
        <v>81000</v>
      </c>
    </row>
    <row r="18" spans="1:18" s="248" customFormat="1" ht="34.5" customHeight="1">
      <c r="A18" s="7"/>
      <c r="B18" s="261"/>
      <c r="C18" s="253"/>
      <c r="D18" s="253"/>
      <c r="E18" s="260"/>
      <c r="F18" s="319">
        <v>7</v>
      </c>
      <c r="G18" s="268" t="s">
        <v>954</v>
      </c>
      <c r="H18" s="256" t="s">
        <v>696</v>
      </c>
      <c r="I18" s="16" t="s">
        <v>109</v>
      </c>
      <c r="J18" s="292"/>
      <c r="K18" s="292"/>
      <c r="L18" s="292"/>
      <c r="M18" s="293">
        <v>18455</v>
      </c>
      <c r="N18" s="292"/>
      <c r="O18" s="292"/>
      <c r="P18" s="292"/>
      <c r="Q18" s="292"/>
      <c r="R18" s="293">
        <f t="shared" si="8"/>
        <v>18455</v>
      </c>
    </row>
    <row r="19" spans="1:18" s="248" customFormat="1" ht="33.75" customHeight="1">
      <c r="A19" s="7"/>
      <c r="B19" s="261"/>
      <c r="C19" s="253"/>
      <c r="D19" s="253"/>
      <c r="E19" s="260"/>
      <c r="F19" s="319">
        <v>8</v>
      </c>
      <c r="G19" s="268" t="s">
        <v>956</v>
      </c>
      <c r="H19" s="256" t="s">
        <v>696</v>
      </c>
      <c r="I19" s="16" t="s">
        <v>109</v>
      </c>
      <c r="J19" s="292"/>
      <c r="K19" s="292"/>
      <c r="L19" s="292"/>
      <c r="M19" s="293">
        <v>18455</v>
      </c>
      <c r="N19" s="292"/>
      <c r="O19" s="292"/>
      <c r="P19" s="292"/>
      <c r="Q19" s="292"/>
      <c r="R19" s="293">
        <f t="shared" si="8"/>
        <v>18455</v>
      </c>
    </row>
    <row r="20" spans="1:18" s="248" customFormat="1" ht="34.5" customHeight="1">
      <c r="A20" s="7"/>
      <c r="B20" s="261"/>
      <c r="C20" s="253"/>
      <c r="D20" s="253"/>
      <c r="E20" s="260"/>
      <c r="F20" s="319">
        <v>9</v>
      </c>
      <c r="G20" s="268" t="s">
        <v>957</v>
      </c>
      <c r="H20" s="256" t="s">
        <v>696</v>
      </c>
      <c r="I20" s="16" t="s">
        <v>109</v>
      </c>
      <c r="J20" s="292"/>
      <c r="K20" s="292"/>
      <c r="L20" s="292"/>
      <c r="M20" s="293">
        <v>14350</v>
      </c>
      <c r="N20" s="292"/>
      <c r="O20" s="292"/>
      <c r="P20" s="292"/>
      <c r="Q20" s="292"/>
      <c r="R20" s="293">
        <f t="shared" si="8"/>
        <v>14350</v>
      </c>
    </row>
    <row r="21" spans="1:18" s="248" customFormat="1" ht="50.25" customHeight="1">
      <c r="A21" s="7"/>
      <c r="B21" s="261"/>
      <c r="C21" s="253"/>
      <c r="D21" s="253"/>
      <c r="E21" s="260"/>
      <c r="F21" s="319">
        <v>10</v>
      </c>
      <c r="G21" s="268" t="s">
        <v>962</v>
      </c>
      <c r="H21" s="256" t="s">
        <v>960</v>
      </c>
      <c r="I21" s="256" t="s">
        <v>963</v>
      </c>
      <c r="J21" s="292"/>
      <c r="K21" s="293"/>
      <c r="L21" s="293"/>
      <c r="M21" s="293">
        <v>10000</v>
      </c>
      <c r="N21" s="292"/>
      <c r="O21" s="292"/>
      <c r="P21" s="292"/>
      <c r="Q21" s="292"/>
      <c r="R21" s="293">
        <f t="shared" si="8"/>
        <v>10000</v>
      </c>
    </row>
    <row r="22" spans="1:18" s="248" customFormat="1" ht="33.75" customHeight="1">
      <c r="A22" s="7"/>
      <c r="B22" s="261"/>
      <c r="C22" s="253"/>
      <c r="D22" s="253"/>
      <c r="E22" s="260"/>
      <c r="F22" s="319">
        <v>11</v>
      </c>
      <c r="G22" s="268" t="s">
        <v>968</v>
      </c>
      <c r="H22" s="256" t="s">
        <v>960</v>
      </c>
      <c r="I22" s="256" t="s">
        <v>969</v>
      </c>
      <c r="J22" s="292"/>
      <c r="K22" s="293"/>
      <c r="L22" s="293"/>
      <c r="M22" s="293">
        <v>10000</v>
      </c>
      <c r="N22" s="292"/>
      <c r="O22" s="292"/>
      <c r="P22" s="292"/>
      <c r="Q22" s="292"/>
      <c r="R22" s="293">
        <f t="shared" si="8"/>
        <v>10000</v>
      </c>
    </row>
    <row r="23" spans="1:18" s="248" customFormat="1" ht="52.5" customHeight="1">
      <c r="A23" s="7"/>
      <c r="B23" s="261"/>
      <c r="C23" s="253"/>
      <c r="D23" s="253"/>
      <c r="E23" s="260"/>
      <c r="F23" s="319">
        <v>12</v>
      </c>
      <c r="G23" s="268" t="s">
        <v>970</v>
      </c>
      <c r="H23" s="281" t="s">
        <v>960</v>
      </c>
      <c r="I23" s="263" t="s">
        <v>971</v>
      </c>
      <c r="J23" s="294"/>
      <c r="K23" s="294">
        <v>3600</v>
      </c>
      <c r="L23" s="294">
        <v>8800</v>
      </c>
      <c r="M23" s="294">
        <v>7600</v>
      </c>
      <c r="N23" s="292"/>
      <c r="O23" s="292"/>
      <c r="P23" s="292"/>
      <c r="Q23" s="292"/>
      <c r="R23" s="293">
        <f t="shared" si="8"/>
        <v>20000</v>
      </c>
    </row>
    <row r="24" spans="1:18" s="248" customFormat="1" ht="52.5" customHeight="1">
      <c r="A24" s="7"/>
      <c r="B24" s="261"/>
      <c r="C24" s="253"/>
      <c r="D24" s="253"/>
      <c r="E24" s="260"/>
      <c r="F24" s="319">
        <v>13</v>
      </c>
      <c r="G24" s="268" t="s">
        <v>972</v>
      </c>
      <c r="H24" s="256" t="s">
        <v>973</v>
      </c>
      <c r="I24" s="256" t="s">
        <v>974</v>
      </c>
      <c r="J24" s="293"/>
      <c r="K24" s="293"/>
      <c r="L24" s="293">
        <v>55000</v>
      </c>
      <c r="M24" s="293">
        <v>25000</v>
      </c>
      <c r="N24" s="293"/>
      <c r="O24" s="293"/>
      <c r="P24" s="293"/>
      <c r="Q24" s="293"/>
      <c r="R24" s="293">
        <f t="shared" si="8"/>
        <v>80000</v>
      </c>
    </row>
    <row r="25" spans="1:18" s="248" customFormat="1" ht="54" customHeight="1">
      <c r="A25" s="7"/>
      <c r="B25" s="261"/>
      <c r="C25" s="253"/>
      <c r="D25" s="253"/>
      <c r="E25" s="260"/>
      <c r="F25" s="319">
        <v>14</v>
      </c>
      <c r="G25" s="268" t="s">
        <v>975</v>
      </c>
      <c r="H25" s="256" t="s">
        <v>973</v>
      </c>
      <c r="I25" s="256" t="s">
        <v>976</v>
      </c>
      <c r="J25" s="293"/>
      <c r="K25" s="293"/>
      <c r="L25" s="293">
        <v>10000</v>
      </c>
      <c r="M25" s="293">
        <v>10000</v>
      </c>
      <c r="N25" s="293"/>
      <c r="O25" s="293"/>
      <c r="P25" s="293"/>
      <c r="Q25" s="293"/>
      <c r="R25" s="293">
        <f t="shared" si="8"/>
        <v>20000</v>
      </c>
    </row>
    <row r="26" spans="1:18" s="248" customFormat="1" ht="51" customHeight="1">
      <c r="A26" s="7"/>
      <c r="B26" s="259"/>
      <c r="C26" s="258"/>
      <c r="D26" s="254"/>
      <c r="E26" s="257"/>
      <c r="F26" s="319">
        <v>15</v>
      </c>
      <c r="G26" s="268" t="s">
        <v>977</v>
      </c>
      <c r="H26" s="256" t="s">
        <v>973</v>
      </c>
      <c r="I26" s="256" t="s">
        <v>978</v>
      </c>
      <c r="J26" s="294"/>
      <c r="K26" s="294"/>
      <c r="L26" s="294">
        <v>7280</v>
      </c>
      <c r="M26" s="294">
        <v>2720</v>
      </c>
      <c r="N26" s="294"/>
      <c r="O26" s="294"/>
      <c r="P26" s="294"/>
      <c r="Q26" s="294"/>
      <c r="R26" s="293">
        <f t="shared" si="8"/>
        <v>10000</v>
      </c>
    </row>
    <row r="27" spans="1:18" s="248" customFormat="1" ht="38.25" customHeight="1">
      <c r="A27" s="7"/>
      <c r="B27" s="259"/>
      <c r="C27" s="258"/>
      <c r="D27" s="254"/>
      <c r="E27" s="254"/>
      <c r="F27" s="319">
        <v>16</v>
      </c>
      <c r="G27" s="268" t="s">
        <v>983</v>
      </c>
      <c r="H27" s="256" t="s">
        <v>949</v>
      </c>
      <c r="I27" s="256" t="s">
        <v>465</v>
      </c>
      <c r="J27" s="294"/>
      <c r="K27" s="293">
        <v>4200</v>
      </c>
      <c r="L27" s="293">
        <v>20660</v>
      </c>
      <c r="M27" s="293">
        <v>19664</v>
      </c>
      <c r="N27" s="294"/>
      <c r="O27" s="294"/>
      <c r="P27" s="294"/>
      <c r="Q27" s="294"/>
      <c r="R27" s="293">
        <f t="shared" si="8"/>
        <v>44524</v>
      </c>
    </row>
    <row r="28" spans="1:18" s="248" customFormat="1" ht="48.75" customHeight="1">
      <c r="A28" s="7"/>
      <c r="B28" s="259"/>
      <c r="C28" s="258"/>
      <c r="D28" s="254"/>
      <c r="E28" s="254"/>
      <c r="F28" s="319">
        <v>17</v>
      </c>
      <c r="G28" s="268" t="s">
        <v>987</v>
      </c>
      <c r="H28" s="281" t="s">
        <v>949</v>
      </c>
      <c r="I28" s="264" t="s">
        <v>336</v>
      </c>
      <c r="J28" s="294"/>
      <c r="K28" s="294"/>
      <c r="L28" s="294">
        <v>7000</v>
      </c>
      <c r="M28" s="294">
        <v>3000</v>
      </c>
      <c r="N28" s="294"/>
      <c r="O28" s="294"/>
      <c r="P28" s="294"/>
      <c r="Q28" s="294"/>
      <c r="R28" s="293">
        <f t="shared" si="8"/>
        <v>10000</v>
      </c>
    </row>
    <row r="29" spans="1:18" s="248" customFormat="1" ht="37.5" customHeight="1">
      <c r="A29" s="7"/>
      <c r="B29" s="259"/>
      <c r="C29" s="258"/>
      <c r="D29" s="254"/>
      <c r="E29" s="254"/>
      <c r="F29" s="319">
        <v>18</v>
      </c>
      <c r="G29" s="268" t="s">
        <v>1010</v>
      </c>
      <c r="H29" s="256" t="s">
        <v>953</v>
      </c>
      <c r="I29" s="256" t="s">
        <v>1134</v>
      </c>
      <c r="J29" s="294"/>
      <c r="K29" s="293">
        <v>21000</v>
      </c>
      <c r="L29" s="293">
        <v>20000</v>
      </c>
      <c r="M29" s="293">
        <v>9000</v>
      </c>
      <c r="N29" s="294"/>
      <c r="O29" s="294"/>
      <c r="P29" s="294"/>
      <c r="Q29" s="294"/>
      <c r="R29" s="293">
        <f t="shared" si="8"/>
        <v>50000</v>
      </c>
    </row>
    <row r="30" spans="1:18" s="248" customFormat="1" ht="51" customHeight="1">
      <c r="A30" s="37"/>
      <c r="B30" s="261"/>
      <c r="C30" s="253"/>
      <c r="D30" s="254"/>
      <c r="E30" s="257"/>
      <c r="F30" s="319">
        <v>19</v>
      </c>
      <c r="G30" s="268" t="s">
        <v>1027</v>
      </c>
      <c r="H30" s="256"/>
      <c r="I30" s="280"/>
      <c r="J30" s="294"/>
      <c r="K30" s="294"/>
      <c r="L30" s="294"/>
      <c r="M30" s="294"/>
      <c r="N30" s="294"/>
      <c r="O30" s="294"/>
      <c r="P30" s="294"/>
      <c r="Q30" s="294"/>
      <c r="R30" s="293"/>
    </row>
    <row r="31" spans="1:18" s="248" customFormat="1" ht="38.25" customHeight="1">
      <c r="A31" s="37"/>
      <c r="B31" s="261"/>
      <c r="C31" s="253"/>
      <c r="D31" s="254"/>
      <c r="E31" s="257"/>
      <c r="F31" s="350"/>
      <c r="G31" s="268" t="s">
        <v>1145</v>
      </c>
      <c r="H31" s="256" t="s">
        <v>1135</v>
      </c>
      <c r="I31" s="266" t="s">
        <v>1028</v>
      </c>
      <c r="J31" s="294"/>
      <c r="K31" s="294">
        <v>3600</v>
      </c>
      <c r="L31" s="294">
        <v>10200</v>
      </c>
      <c r="M31" s="294">
        <v>6200</v>
      </c>
      <c r="N31" s="294"/>
      <c r="O31" s="294"/>
      <c r="P31" s="294"/>
      <c r="Q31" s="294"/>
      <c r="R31" s="293">
        <f t="shared" si="8"/>
        <v>20000</v>
      </c>
    </row>
    <row r="32" spans="1:18" s="248" customFormat="1" ht="33" customHeight="1">
      <c r="A32" s="352"/>
      <c r="B32" s="253"/>
      <c r="C32" s="253"/>
      <c r="D32" s="254"/>
      <c r="E32" s="353"/>
      <c r="F32" s="351"/>
      <c r="G32" s="268" t="s">
        <v>1146</v>
      </c>
      <c r="H32" s="256" t="s">
        <v>1135</v>
      </c>
      <c r="I32" s="266" t="s">
        <v>1029</v>
      </c>
      <c r="J32" s="294"/>
      <c r="K32" s="294">
        <v>2400</v>
      </c>
      <c r="L32" s="294">
        <v>3800</v>
      </c>
      <c r="M32" s="294">
        <v>13800</v>
      </c>
      <c r="N32" s="294"/>
      <c r="O32" s="294"/>
      <c r="P32" s="294"/>
      <c r="Q32" s="294"/>
      <c r="R32" s="293">
        <f t="shared" si="8"/>
        <v>20000</v>
      </c>
    </row>
    <row r="33" spans="1:18" s="248" customFormat="1" ht="33.75" customHeight="1">
      <c r="A33" s="37"/>
      <c r="B33" s="261"/>
      <c r="C33" s="253"/>
      <c r="D33" s="254"/>
      <c r="E33" s="257"/>
      <c r="F33" s="350"/>
      <c r="G33" s="268" t="s">
        <v>1147</v>
      </c>
      <c r="H33" s="256" t="s">
        <v>1135</v>
      </c>
      <c r="I33" s="266" t="s">
        <v>1030</v>
      </c>
      <c r="J33" s="294"/>
      <c r="K33" s="294">
        <v>3600</v>
      </c>
      <c r="L33" s="294">
        <v>11900</v>
      </c>
      <c r="M33" s="294">
        <v>4500</v>
      </c>
      <c r="N33" s="294"/>
      <c r="O33" s="294"/>
      <c r="P33" s="294"/>
      <c r="Q33" s="294"/>
      <c r="R33" s="293">
        <f t="shared" si="8"/>
        <v>20000</v>
      </c>
    </row>
    <row r="34" spans="1:18" s="248" customFormat="1" ht="33" customHeight="1">
      <c r="A34" s="37"/>
      <c r="B34" s="261"/>
      <c r="C34" s="253"/>
      <c r="D34" s="254"/>
      <c r="E34" s="257"/>
      <c r="F34" s="350"/>
      <c r="G34" s="268" t="s">
        <v>1148</v>
      </c>
      <c r="H34" s="256" t="s">
        <v>1135</v>
      </c>
      <c r="I34" s="266" t="s">
        <v>1031</v>
      </c>
      <c r="J34" s="294"/>
      <c r="K34" s="294">
        <v>3600</v>
      </c>
      <c r="L34" s="294">
        <v>12000</v>
      </c>
      <c r="M34" s="294">
        <v>4400</v>
      </c>
      <c r="N34" s="294"/>
      <c r="O34" s="294"/>
      <c r="P34" s="294"/>
      <c r="Q34" s="294"/>
      <c r="R34" s="293">
        <f t="shared" si="8"/>
        <v>20000</v>
      </c>
    </row>
    <row r="35" spans="1:18" s="248" customFormat="1" ht="38.25" customHeight="1">
      <c r="A35" s="37"/>
      <c r="B35" s="261"/>
      <c r="C35" s="253"/>
      <c r="D35" s="254"/>
      <c r="E35" s="257"/>
      <c r="F35" s="350"/>
      <c r="G35" s="268" t="s">
        <v>1149</v>
      </c>
      <c r="H35" s="256" t="s">
        <v>1135</v>
      </c>
      <c r="I35" s="265" t="s">
        <v>1136</v>
      </c>
      <c r="J35" s="294"/>
      <c r="K35" s="294">
        <v>8400</v>
      </c>
      <c r="L35" s="294">
        <v>5000</v>
      </c>
      <c r="M35" s="294">
        <v>6600</v>
      </c>
      <c r="N35" s="294"/>
      <c r="O35" s="294"/>
      <c r="P35" s="294"/>
      <c r="Q35" s="294"/>
      <c r="R35" s="293">
        <f t="shared" si="8"/>
        <v>20000</v>
      </c>
    </row>
    <row r="36" spans="1:18" s="248" customFormat="1" ht="33.75" customHeight="1">
      <c r="A36" s="37"/>
      <c r="B36" s="261"/>
      <c r="C36" s="253"/>
      <c r="D36" s="254"/>
      <c r="E36" s="257"/>
      <c r="F36" s="350"/>
      <c r="G36" s="268" t="s">
        <v>1150</v>
      </c>
      <c r="H36" s="256" t="s">
        <v>1135</v>
      </c>
      <c r="I36" s="266" t="s">
        <v>855</v>
      </c>
      <c r="J36" s="294"/>
      <c r="K36" s="294">
        <v>3600</v>
      </c>
      <c r="L36" s="294">
        <v>9000</v>
      </c>
      <c r="M36" s="294">
        <v>7400</v>
      </c>
      <c r="N36" s="294"/>
      <c r="O36" s="294"/>
      <c r="P36" s="294"/>
      <c r="Q36" s="294"/>
      <c r="R36" s="293">
        <f t="shared" si="8"/>
        <v>20000</v>
      </c>
    </row>
    <row r="37" spans="1:18" s="248" customFormat="1" ht="33" customHeight="1">
      <c r="A37" s="37"/>
      <c r="B37" s="273"/>
      <c r="C37" s="274"/>
      <c r="D37" s="271"/>
      <c r="E37" s="272"/>
      <c r="F37" s="350"/>
      <c r="G37" s="268" t="s">
        <v>1151</v>
      </c>
      <c r="H37" s="256" t="s">
        <v>1135</v>
      </c>
      <c r="I37" s="266" t="s">
        <v>1032</v>
      </c>
      <c r="J37" s="294"/>
      <c r="K37" s="294">
        <v>3600</v>
      </c>
      <c r="L37" s="294">
        <v>9000</v>
      </c>
      <c r="M37" s="294">
        <v>7400</v>
      </c>
      <c r="N37" s="294"/>
      <c r="O37" s="294"/>
      <c r="P37" s="294"/>
      <c r="Q37" s="294"/>
      <c r="R37" s="293">
        <f t="shared" si="8"/>
        <v>20000</v>
      </c>
    </row>
    <row r="38" spans="1:18" s="248" customFormat="1" ht="34.5" customHeight="1">
      <c r="A38" s="37"/>
      <c r="B38" s="252"/>
      <c r="C38" s="251"/>
      <c r="D38" s="346"/>
      <c r="E38" s="347"/>
      <c r="F38" s="350"/>
      <c r="G38" s="268" t="s">
        <v>1152</v>
      </c>
      <c r="H38" s="256" t="s">
        <v>1135</v>
      </c>
      <c r="I38" s="266" t="s">
        <v>1033</v>
      </c>
      <c r="J38" s="294"/>
      <c r="K38" s="294">
        <v>3600</v>
      </c>
      <c r="L38" s="294">
        <v>9100</v>
      </c>
      <c r="M38" s="294">
        <v>7300</v>
      </c>
      <c r="N38" s="294"/>
      <c r="O38" s="294"/>
      <c r="P38" s="294"/>
      <c r="Q38" s="294"/>
      <c r="R38" s="293">
        <f t="shared" si="8"/>
        <v>20000</v>
      </c>
    </row>
    <row r="39" spans="1:18" s="248" customFormat="1" ht="38.25" customHeight="1">
      <c r="A39" s="7"/>
      <c r="B39" s="261"/>
      <c r="C39" s="253"/>
      <c r="D39" s="253"/>
      <c r="E39" s="260"/>
      <c r="F39" s="276">
        <v>20</v>
      </c>
      <c r="G39" s="268" t="s">
        <v>1089</v>
      </c>
      <c r="H39" s="282" t="s">
        <v>973</v>
      </c>
      <c r="I39" s="283" t="s">
        <v>1090</v>
      </c>
      <c r="J39" s="293"/>
      <c r="K39" s="293"/>
      <c r="L39" s="293">
        <v>5000</v>
      </c>
      <c r="M39" s="293">
        <v>10000</v>
      </c>
      <c r="N39" s="293"/>
      <c r="O39" s="293"/>
      <c r="P39" s="293"/>
      <c r="Q39" s="293"/>
      <c r="R39" s="293">
        <f t="shared" si="8"/>
        <v>15000</v>
      </c>
    </row>
    <row r="40" spans="1:18" s="248" customFormat="1" ht="52.5" customHeight="1">
      <c r="A40" s="7"/>
      <c r="B40" s="261"/>
      <c r="C40" s="253"/>
      <c r="D40" s="253"/>
      <c r="E40" s="260"/>
      <c r="F40" s="319">
        <v>21</v>
      </c>
      <c r="G40" s="268" t="s">
        <v>1065</v>
      </c>
      <c r="H40" s="281" t="s">
        <v>960</v>
      </c>
      <c r="I40" s="256" t="s">
        <v>1137</v>
      </c>
      <c r="J40" s="294"/>
      <c r="K40" s="294">
        <v>3600</v>
      </c>
      <c r="L40" s="294">
        <v>12500</v>
      </c>
      <c r="M40" s="294">
        <v>3900</v>
      </c>
      <c r="N40" s="294"/>
      <c r="O40" s="294"/>
      <c r="P40" s="294"/>
      <c r="Q40" s="294"/>
      <c r="R40" s="293">
        <f t="shared" si="8"/>
        <v>20000</v>
      </c>
    </row>
    <row r="41" spans="1:18" s="248" customFormat="1" ht="33" customHeight="1">
      <c r="A41" s="7"/>
      <c r="B41" s="261"/>
      <c r="C41" s="253"/>
      <c r="D41" s="253"/>
      <c r="E41" s="260"/>
      <c r="F41" s="276">
        <v>22</v>
      </c>
      <c r="G41" s="268" t="s">
        <v>1066</v>
      </c>
      <c r="H41" s="282" t="s">
        <v>973</v>
      </c>
      <c r="I41" s="283" t="s">
        <v>1138</v>
      </c>
      <c r="J41" s="293"/>
      <c r="K41" s="293"/>
      <c r="L41" s="293"/>
      <c r="M41" s="293">
        <v>5000</v>
      </c>
      <c r="N41" s="293"/>
      <c r="O41" s="293"/>
      <c r="P41" s="293"/>
      <c r="Q41" s="293"/>
      <c r="R41" s="293">
        <f t="shared" si="8"/>
        <v>5000</v>
      </c>
    </row>
    <row r="42" spans="1:18" s="248" customFormat="1" ht="33" customHeight="1">
      <c r="A42" s="7"/>
      <c r="B42" s="259"/>
      <c r="C42" s="258"/>
      <c r="D42" s="254"/>
      <c r="E42" s="257"/>
      <c r="F42" s="319">
        <v>23</v>
      </c>
      <c r="G42" s="268" t="s">
        <v>1068</v>
      </c>
      <c r="H42" s="281" t="s">
        <v>955</v>
      </c>
      <c r="I42" s="256" t="s">
        <v>1139</v>
      </c>
      <c r="J42" s="292"/>
      <c r="K42" s="292"/>
      <c r="L42" s="292"/>
      <c r="M42" s="292">
        <v>10000</v>
      </c>
      <c r="N42" s="292"/>
      <c r="O42" s="292"/>
      <c r="P42" s="292"/>
      <c r="Q42" s="292"/>
      <c r="R42" s="293">
        <f t="shared" si="8"/>
        <v>10000</v>
      </c>
    </row>
    <row r="43" spans="1:18" s="248" customFormat="1" ht="33.75" customHeight="1">
      <c r="A43" s="7"/>
      <c r="B43" s="259"/>
      <c r="C43" s="258"/>
      <c r="D43" s="254"/>
      <c r="E43" s="257"/>
      <c r="F43" s="276">
        <v>24</v>
      </c>
      <c r="G43" s="268" t="s">
        <v>1070</v>
      </c>
      <c r="H43" s="256" t="s">
        <v>953</v>
      </c>
      <c r="I43" s="256" t="s">
        <v>1140</v>
      </c>
      <c r="J43" s="292"/>
      <c r="K43" s="292"/>
      <c r="L43" s="292"/>
      <c r="M43" s="293">
        <v>10000</v>
      </c>
      <c r="N43" s="292"/>
      <c r="O43" s="292"/>
      <c r="P43" s="292"/>
      <c r="Q43" s="292"/>
      <c r="R43" s="293">
        <f t="shared" si="8"/>
        <v>10000</v>
      </c>
    </row>
    <row r="44" spans="1:18" s="248" customFormat="1" ht="33.75" customHeight="1">
      <c r="A44" s="7"/>
      <c r="B44" s="259"/>
      <c r="C44" s="258"/>
      <c r="D44" s="254"/>
      <c r="E44" s="254"/>
      <c r="F44" s="319">
        <v>25</v>
      </c>
      <c r="G44" s="268" t="s">
        <v>1012</v>
      </c>
      <c r="H44" s="256" t="s">
        <v>953</v>
      </c>
      <c r="I44" s="16" t="s">
        <v>109</v>
      </c>
      <c r="J44" s="294"/>
      <c r="K44" s="293"/>
      <c r="L44" s="293">
        <v>7000</v>
      </c>
      <c r="M44" s="293">
        <v>3000</v>
      </c>
      <c r="N44" s="294"/>
      <c r="O44" s="294"/>
      <c r="P44" s="294"/>
      <c r="Q44" s="294"/>
      <c r="R44" s="293">
        <f t="shared" si="8"/>
        <v>10000</v>
      </c>
    </row>
    <row r="45" spans="1:18" s="248" customFormat="1" ht="35.25" customHeight="1">
      <c r="A45" s="7"/>
      <c r="B45" s="259"/>
      <c r="C45" s="258"/>
      <c r="D45" s="254"/>
      <c r="E45" s="254"/>
      <c r="F45" s="276">
        <v>26</v>
      </c>
      <c r="G45" s="268" t="s">
        <v>1013</v>
      </c>
      <c r="H45" s="281" t="s">
        <v>953</v>
      </c>
      <c r="I45" s="256" t="s">
        <v>1141</v>
      </c>
      <c r="J45" s="294"/>
      <c r="K45" s="294"/>
      <c r="L45" s="294">
        <v>15000</v>
      </c>
      <c r="M45" s="294">
        <v>5000</v>
      </c>
      <c r="N45" s="294"/>
      <c r="O45" s="294"/>
      <c r="P45" s="294"/>
      <c r="Q45" s="294"/>
      <c r="R45" s="293">
        <f t="shared" si="8"/>
        <v>20000</v>
      </c>
    </row>
    <row r="46" spans="1:18" s="248" customFormat="1" ht="38.25" customHeight="1">
      <c r="A46" s="7"/>
      <c r="B46" s="259"/>
      <c r="C46" s="258"/>
      <c r="D46" s="254"/>
      <c r="E46" s="254"/>
      <c r="F46" s="319">
        <v>27</v>
      </c>
      <c r="G46" s="268" t="s">
        <v>1018</v>
      </c>
      <c r="H46" s="256" t="s">
        <v>964</v>
      </c>
      <c r="I46" s="16" t="s">
        <v>109</v>
      </c>
      <c r="J46" s="293"/>
      <c r="K46" s="293"/>
      <c r="L46" s="293"/>
      <c r="M46" s="293">
        <v>40000</v>
      </c>
      <c r="N46" s="293"/>
      <c r="O46" s="293"/>
      <c r="P46" s="293"/>
      <c r="Q46" s="293"/>
      <c r="R46" s="293">
        <f t="shared" si="8"/>
        <v>40000</v>
      </c>
    </row>
    <row r="47" spans="1:18" s="248" customFormat="1" ht="48" customHeight="1">
      <c r="A47" s="7"/>
      <c r="B47" s="259"/>
      <c r="C47" s="258"/>
      <c r="D47" s="254"/>
      <c r="E47" s="254"/>
      <c r="F47" s="276">
        <v>28</v>
      </c>
      <c r="G47" s="268" t="s">
        <v>1133</v>
      </c>
      <c r="H47" s="256" t="s">
        <v>967</v>
      </c>
      <c r="I47" s="256" t="s">
        <v>1142</v>
      </c>
      <c r="J47" s="294"/>
      <c r="K47" s="293">
        <v>10000</v>
      </c>
      <c r="L47" s="293">
        <v>5000</v>
      </c>
      <c r="M47" s="293">
        <v>15000</v>
      </c>
      <c r="N47" s="294"/>
      <c r="O47" s="294"/>
      <c r="P47" s="294"/>
      <c r="Q47" s="294"/>
      <c r="R47" s="293">
        <f t="shared" si="8"/>
        <v>30000</v>
      </c>
    </row>
    <row r="48" spans="1:18" s="248" customFormat="1" ht="38.25" customHeight="1">
      <c r="A48" s="7"/>
      <c r="B48" s="259"/>
      <c r="C48" s="258"/>
      <c r="D48" s="254"/>
      <c r="E48" s="254"/>
      <c r="F48" s="319">
        <v>29</v>
      </c>
      <c r="G48" s="268" t="s">
        <v>995</v>
      </c>
      <c r="H48" s="256" t="s">
        <v>1153</v>
      </c>
      <c r="I48" s="256" t="s">
        <v>1143</v>
      </c>
      <c r="J48" s="294"/>
      <c r="K48" s="294"/>
      <c r="L48" s="294"/>
      <c r="M48" s="293">
        <v>5000</v>
      </c>
      <c r="N48" s="294"/>
      <c r="O48" s="294"/>
      <c r="P48" s="294"/>
      <c r="Q48" s="294"/>
      <c r="R48" s="293">
        <f t="shared" si="8"/>
        <v>5000</v>
      </c>
    </row>
    <row r="49" spans="1:18" s="248" customFormat="1" ht="33" customHeight="1">
      <c r="A49" s="7"/>
      <c r="B49" s="259"/>
      <c r="C49" s="258"/>
      <c r="D49" s="254"/>
      <c r="E49" s="254"/>
      <c r="F49" s="276">
        <v>30</v>
      </c>
      <c r="G49" s="268" t="s">
        <v>988</v>
      </c>
      <c r="H49" s="256" t="s">
        <v>951</v>
      </c>
      <c r="I49" s="266" t="s">
        <v>224</v>
      </c>
      <c r="J49" s="294"/>
      <c r="K49" s="294"/>
      <c r="L49" s="293">
        <v>8500</v>
      </c>
      <c r="M49" s="293">
        <v>6500</v>
      </c>
      <c r="N49" s="294"/>
      <c r="O49" s="294"/>
      <c r="P49" s="294"/>
      <c r="Q49" s="294"/>
      <c r="R49" s="293">
        <f t="shared" si="8"/>
        <v>15000</v>
      </c>
    </row>
    <row r="50" spans="1:18" s="248" customFormat="1" ht="32.25" customHeight="1">
      <c r="A50" s="7"/>
      <c r="B50" s="287"/>
      <c r="C50" s="288"/>
      <c r="D50" s="289"/>
      <c r="E50" s="290"/>
      <c r="F50" s="321">
        <v>31</v>
      </c>
      <c r="G50" s="268" t="s">
        <v>991</v>
      </c>
      <c r="H50" s="256" t="s">
        <v>951</v>
      </c>
      <c r="I50" s="266" t="s">
        <v>1144</v>
      </c>
      <c r="J50" s="294"/>
      <c r="K50" s="294"/>
      <c r="L50" s="294"/>
      <c r="M50" s="294">
        <v>10000</v>
      </c>
      <c r="N50" s="294"/>
      <c r="O50" s="294"/>
      <c r="P50" s="294"/>
      <c r="Q50" s="294"/>
      <c r="R50" s="293">
        <f t="shared" si="8"/>
        <v>10000</v>
      </c>
    </row>
    <row r="51" spans="1:18" ht="21" customHeight="1">
      <c r="B51" s="63"/>
      <c r="C51" s="64"/>
      <c r="D51" s="64"/>
      <c r="E51" s="65" t="s">
        <v>15</v>
      </c>
      <c r="F51" s="27"/>
      <c r="G51" s="27"/>
      <c r="H51" s="13"/>
      <c r="I51" s="47"/>
      <c r="J51" s="73">
        <f>SUM(J52:J77)</f>
        <v>0</v>
      </c>
      <c r="K51" s="73">
        <f t="shared" ref="K51:R51" si="9">SUM(K52:K77)</f>
        <v>95700</v>
      </c>
      <c r="L51" s="73">
        <f t="shared" si="9"/>
        <v>295750</v>
      </c>
      <c r="M51" s="73">
        <f t="shared" si="9"/>
        <v>194123</v>
      </c>
      <c r="N51" s="73">
        <f t="shared" si="9"/>
        <v>0</v>
      </c>
      <c r="O51" s="73">
        <f t="shared" si="9"/>
        <v>0</v>
      </c>
      <c r="P51" s="73">
        <f t="shared" si="9"/>
        <v>0</v>
      </c>
      <c r="Q51" s="73">
        <f t="shared" si="9"/>
        <v>0</v>
      </c>
      <c r="R51" s="73">
        <f t="shared" si="9"/>
        <v>585573</v>
      </c>
    </row>
    <row r="52" spans="1:18" s="248" customFormat="1" ht="126">
      <c r="A52" s="7"/>
      <c r="B52" s="252"/>
      <c r="C52" s="251"/>
      <c r="D52" s="251"/>
      <c r="E52" s="251"/>
      <c r="F52" s="323">
        <v>32</v>
      </c>
      <c r="G52" s="268" t="s">
        <v>1154</v>
      </c>
      <c r="H52" s="256" t="s">
        <v>960</v>
      </c>
      <c r="I52" s="256" t="s">
        <v>961</v>
      </c>
      <c r="J52" s="292"/>
      <c r="K52" s="293">
        <v>3600</v>
      </c>
      <c r="L52" s="293">
        <v>6400</v>
      </c>
      <c r="M52" s="293">
        <v>10000</v>
      </c>
      <c r="N52" s="292"/>
      <c r="O52" s="292"/>
      <c r="P52" s="292"/>
      <c r="Q52" s="292"/>
      <c r="R52" s="293">
        <f>SUM(J52:Q52)</f>
        <v>20000</v>
      </c>
    </row>
    <row r="53" spans="1:18" s="248" customFormat="1" ht="72">
      <c r="A53" s="7"/>
      <c r="B53" s="261"/>
      <c r="C53" s="253"/>
      <c r="D53" s="253"/>
      <c r="E53" s="260"/>
      <c r="F53" s="319">
        <v>33</v>
      </c>
      <c r="G53" s="268" t="s">
        <v>1035</v>
      </c>
      <c r="H53" s="256" t="s">
        <v>960</v>
      </c>
      <c r="I53" s="256" t="s">
        <v>1036</v>
      </c>
      <c r="J53" s="292"/>
      <c r="K53" s="292"/>
      <c r="L53" s="292"/>
      <c r="M53" s="293">
        <v>10000</v>
      </c>
      <c r="N53" s="292"/>
      <c r="O53" s="292"/>
      <c r="P53" s="292"/>
      <c r="Q53" s="292"/>
      <c r="R53" s="293">
        <f t="shared" ref="R53:R77" si="10">SUM(J53:Q53)</f>
        <v>10000</v>
      </c>
    </row>
    <row r="54" spans="1:18" s="248" customFormat="1" ht="54">
      <c r="A54" s="7"/>
      <c r="B54" s="261"/>
      <c r="C54" s="253"/>
      <c r="D54" s="253"/>
      <c r="E54" s="260"/>
      <c r="F54" s="319">
        <v>34</v>
      </c>
      <c r="G54" s="268" t="s">
        <v>1037</v>
      </c>
      <c r="H54" s="282" t="s">
        <v>973</v>
      </c>
      <c r="I54" s="283" t="s">
        <v>1038</v>
      </c>
      <c r="J54" s="293"/>
      <c r="K54" s="293"/>
      <c r="L54" s="293">
        <v>67900</v>
      </c>
      <c r="M54" s="293">
        <v>12173</v>
      </c>
      <c r="N54" s="293"/>
      <c r="O54" s="293"/>
      <c r="P54" s="293"/>
      <c r="Q54" s="293"/>
      <c r="R54" s="293">
        <f t="shared" si="10"/>
        <v>80073</v>
      </c>
    </row>
    <row r="55" spans="1:18" s="248" customFormat="1" ht="72">
      <c r="A55" s="7"/>
      <c r="B55" s="261"/>
      <c r="C55" s="253"/>
      <c r="D55" s="253"/>
      <c r="E55" s="253"/>
      <c r="F55" s="319">
        <v>35</v>
      </c>
      <c r="G55" s="268" t="s">
        <v>965</v>
      </c>
      <c r="H55" s="256" t="s">
        <v>960</v>
      </c>
      <c r="I55" s="256" t="s">
        <v>966</v>
      </c>
      <c r="J55" s="292"/>
      <c r="K55" s="293">
        <v>10000</v>
      </c>
      <c r="L55" s="293">
        <v>28000</v>
      </c>
      <c r="M55" s="293"/>
      <c r="N55" s="292"/>
      <c r="O55" s="292"/>
      <c r="P55" s="292"/>
      <c r="Q55" s="292"/>
      <c r="R55" s="293">
        <f t="shared" si="10"/>
        <v>38000</v>
      </c>
    </row>
    <row r="56" spans="1:18" s="248" customFormat="1" ht="90">
      <c r="A56" s="7"/>
      <c r="B56" s="261"/>
      <c r="C56" s="253"/>
      <c r="D56" s="253"/>
      <c r="E56" s="260"/>
      <c r="F56" s="319">
        <v>36</v>
      </c>
      <c r="G56" s="348" t="s">
        <v>1039</v>
      </c>
      <c r="H56" s="256" t="s">
        <v>955</v>
      </c>
      <c r="I56" s="266" t="s">
        <v>843</v>
      </c>
      <c r="J56" s="292"/>
      <c r="K56" s="293">
        <v>10000</v>
      </c>
      <c r="L56" s="293">
        <v>10000</v>
      </c>
      <c r="M56" s="292"/>
      <c r="N56" s="292"/>
      <c r="O56" s="292"/>
      <c r="P56" s="292"/>
      <c r="Q56" s="292"/>
      <c r="R56" s="293">
        <f t="shared" si="10"/>
        <v>20000</v>
      </c>
    </row>
    <row r="57" spans="1:18" s="248" customFormat="1" ht="72">
      <c r="A57" s="7"/>
      <c r="B57" s="259"/>
      <c r="C57" s="258"/>
      <c r="D57" s="254"/>
      <c r="E57" s="257"/>
      <c r="F57" s="319">
        <v>37</v>
      </c>
      <c r="G57" s="348" t="s">
        <v>1040</v>
      </c>
      <c r="H57" s="256" t="s">
        <v>953</v>
      </c>
      <c r="I57" s="256" t="s">
        <v>1156</v>
      </c>
      <c r="J57" s="292"/>
      <c r="K57" s="292"/>
      <c r="L57" s="293">
        <v>15000</v>
      </c>
      <c r="M57" s="293">
        <v>10000</v>
      </c>
      <c r="N57" s="292"/>
      <c r="O57" s="292"/>
      <c r="P57" s="292"/>
      <c r="Q57" s="292"/>
      <c r="R57" s="293">
        <f t="shared" si="10"/>
        <v>25000</v>
      </c>
    </row>
    <row r="58" spans="1:18" s="248" customFormat="1" ht="48" customHeight="1">
      <c r="A58" s="7"/>
      <c r="B58" s="259"/>
      <c r="C58" s="258"/>
      <c r="D58" s="254"/>
      <c r="E58" s="254"/>
      <c r="F58" s="319">
        <v>38</v>
      </c>
      <c r="G58" s="348" t="s">
        <v>1155</v>
      </c>
      <c r="H58" s="256" t="s">
        <v>951</v>
      </c>
      <c r="I58" s="256" t="s">
        <v>1157</v>
      </c>
      <c r="J58" s="294"/>
      <c r="K58" s="294"/>
      <c r="L58" s="293">
        <v>8500</v>
      </c>
      <c r="M58" s="293">
        <v>6500</v>
      </c>
      <c r="N58" s="294"/>
      <c r="O58" s="294"/>
      <c r="P58" s="294"/>
      <c r="Q58" s="294"/>
      <c r="R58" s="293">
        <f t="shared" si="10"/>
        <v>15000</v>
      </c>
    </row>
    <row r="59" spans="1:18" s="248" customFormat="1" ht="31.5" customHeight="1">
      <c r="A59" s="7"/>
      <c r="B59" s="259"/>
      <c r="C59" s="258"/>
      <c r="D59" s="254"/>
      <c r="E59" s="254"/>
      <c r="F59" s="319">
        <v>39</v>
      </c>
      <c r="G59" s="348" t="s">
        <v>1007</v>
      </c>
      <c r="H59" s="256"/>
      <c r="I59" s="267"/>
      <c r="J59" s="294"/>
      <c r="K59" s="294"/>
      <c r="L59" s="294"/>
      <c r="M59" s="294"/>
      <c r="N59" s="294"/>
      <c r="O59" s="294"/>
      <c r="P59" s="294"/>
      <c r="Q59" s="294"/>
      <c r="R59" s="293">
        <f t="shared" si="10"/>
        <v>0</v>
      </c>
    </row>
    <row r="60" spans="1:18" s="248" customFormat="1" ht="72">
      <c r="A60" s="7"/>
      <c r="B60" s="259"/>
      <c r="C60" s="258"/>
      <c r="D60" s="254"/>
      <c r="E60" s="254"/>
      <c r="F60" s="350"/>
      <c r="G60" s="348" t="s">
        <v>1164</v>
      </c>
      <c r="H60" s="256" t="s">
        <v>1135</v>
      </c>
      <c r="I60" s="266" t="s">
        <v>1008</v>
      </c>
      <c r="J60" s="294"/>
      <c r="K60" s="293">
        <v>3600</v>
      </c>
      <c r="L60" s="293">
        <v>12000</v>
      </c>
      <c r="M60" s="293">
        <v>8900</v>
      </c>
      <c r="N60" s="294"/>
      <c r="O60" s="294"/>
      <c r="P60" s="294"/>
      <c r="Q60" s="294"/>
      <c r="R60" s="293">
        <f t="shared" si="10"/>
        <v>24500</v>
      </c>
    </row>
    <row r="61" spans="1:18" s="248" customFormat="1" ht="72">
      <c r="A61" s="7"/>
      <c r="B61" s="259"/>
      <c r="C61" s="258"/>
      <c r="D61" s="254"/>
      <c r="E61" s="254"/>
      <c r="F61" s="350"/>
      <c r="G61" s="348" t="s">
        <v>1165</v>
      </c>
      <c r="H61" s="256" t="s">
        <v>1135</v>
      </c>
      <c r="I61" s="266" t="s">
        <v>470</v>
      </c>
      <c r="J61" s="294"/>
      <c r="K61" s="292"/>
      <c r="L61" s="293">
        <v>12000</v>
      </c>
      <c r="M61" s="293">
        <v>8000</v>
      </c>
      <c r="N61" s="294"/>
      <c r="O61" s="294"/>
      <c r="P61" s="294"/>
      <c r="Q61" s="294"/>
      <c r="R61" s="293">
        <f t="shared" si="10"/>
        <v>20000</v>
      </c>
    </row>
    <row r="62" spans="1:18" s="248" customFormat="1" ht="36">
      <c r="A62" s="7"/>
      <c r="B62" s="259"/>
      <c r="C62" s="258"/>
      <c r="D62" s="254"/>
      <c r="E62" s="254"/>
      <c r="F62" s="319">
        <v>40</v>
      </c>
      <c r="G62" s="348" t="s">
        <v>1009</v>
      </c>
      <c r="H62" s="256" t="s">
        <v>953</v>
      </c>
      <c r="I62" s="256" t="s">
        <v>1158</v>
      </c>
      <c r="J62" s="294"/>
      <c r="K62" s="293">
        <v>6000</v>
      </c>
      <c r="L62" s="293">
        <v>10000</v>
      </c>
      <c r="M62" s="293">
        <v>4000</v>
      </c>
      <c r="N62" s="294"/>
      <c r="O62" s="294"/>
      <c r="P62" s="294"/>
      <c r="Q62" s="294"/>
      <c r="R62" s="293">
        <f t="shared" si="10"/>
        <v>20000</v>
      </c>
    </row>
    <row r="63" spans="1:18" s="248" customFormat="1" ht="54">
      <c r="A63" s="7"/>
      <c r="B63" s="259"/>
      <c r="C63" s="258"/>
      <c r="D63" s="254"/>
      <c r="E63" s="254"/>
      <c r="F63" s="319">
        <v>41</v>
      </c>
      <c r="G63" s="348" t="s">
        <v>984</v>
      </c>
      <c r="H63" s="256" t="s">
        <v>949</v>
      </c>
      <c r="I63" s="256" t="s">
        <v>985</v>
      </c>
      <c r="J63" s="294"/>
      <c r="K63" s="293">
        <v>21000</v>
      </c>
      <c r="L63" s="294"/>
      <c r="M63" s="293"/>
      <c r="N63" s="294"/>
      <c r="O63" s="294"/>
      <c r="P63" s="294"/>
      <c r="Q63" s="294"/>
      <c r="R63" s="293">
        <f t="shared" si="10"/>
        <v>21000</v>
      </c>
    </row>
    <row r="64" spans="1:18" s="248" customFormat="1" ht="36">
      <c r="A64" s="37"/>
      <c r="B64" s="261"/>
      <c r="C64" s="253"/>
      <c r="D64" s="254"/>
      <c r="E64" s="257"/>
      <c r="F64" s="319">
        <v>42</v>
      </c>
      <c r="G64" s="268" t="s">
        <v>1034</v>
      </c>
      <c r="H64" s="256" t="s">
        <v>953</v>
      </c>
      <c r="I64" s="256" t="s">
        <v>1159</v>
      </c>
      <c r="J64" s="294"/>
      <c r="K64" s="294"/>
      <c r="L64" s="293">
        <v>10000</v>
      </c>
      <c r="M64" s="293">
        <v>5000</v>
      </c>
      <c r="N64" s="294"/>
      <c r="O64" s="294"/>
      <c r="P64" s="294"/>
      <c r="Q64" s="294"/>
      <c r="R64" s="293">
        <f t="shared" si="10"/>
        <v>15000</v>
      </c>
    </row>
    <row r="65" spans="1:18" s="248" customFormat="1" ht="54">
      <c r="A65" s="7"/>
      <c r="B65" s="259"/>
      <c r="C65" s="258"/>
      <c r="D65" s="254"/>
      <c r="E65" s="257"/>
      <c r="F65" s="319">
        <v>43</v>
      </c>
      <c r="G65" s="268" t="s">
        <v>1091</v>
      </c>
      <c r="H65" s="256" t="s">
        <v>949</v>
      </c>
      <c r="I65" s="256" t="s">
        <v>1160</v>
      </c>
      <c r="J65" s="292"/>
      <c r="K65" s="292"/>
      <c r="L65" s="293">
        <v>15550</v>
      </c>
      <c r="M65" s="293">
        <v>19450</v>
      </c>
      <c r="N65" s="292"/>
      <c r="O65" s="292"/>
      <c r="P65" s="292"/>
      <c r="Q65" s="292"/>
      <c r="R65" s="293">
        <f t="shared" si="10"/>
        <v>35000</v>
      </c>
    </row>
    <row r="66" spans="1:18" s="248" customFormat="1" ht="54">
      <c r="A66" s="7"/>
      <c r="B66" s="259"/>
      <c r="C66" s="258"/>
      <c r="D66" s="254"/>
      <c r="E66" s="257"/>
      <c r="F66" s="319">
        <v>44</v>
      </c>
      <c r="G66" s="268" t="s">
        <v>1092</v>
      </c>
      <c r="H66" s="256" t="s">
        <v>953</v>
      </c>
      <c r="I66" s="256" t="s">
        <v>1093</v>
      </c>
      <c r="J66" s="292"/>
      <c r="K66" s="292"/>
      <c r="L66" s="293">
        <v>12000</v>
      </c>
      <c r="M66" s="293">
        <v>8000</v>
      </c>
      <c r="N66" s="292"/>
      <c r="O66" s="292"/>
      <c r="P66" s="292"/>
      <c r="Q66" s="292"/>
      <c r="R66" s="293">
        <f t="shared" si="10"/>
        <v>20000</v>
      </c>
    </row>
    <row r="67" spans="1:18" s="248" customFormat="1" ht="90">
      <c r="A67" s="7"/>
      <c r="B67" s="259"/>
      <c r="C67" s="258"/>
      <c r="D67" s="254"/>
      <c r="E67" s="257"/>
      <c r="F67" s="319">
        <v>45</v>
      </c>
      <c r="G67" s="268" t="s">
        <v>1022</v>
      </c>
      <c r="H67" s="256" t="s">
        <v>973</v>
      </c>
      <c r="I67" s="256" t="s">
        <v>1023</v>
      </c>
      <c r="J67" s="294"/>
      <c r="K67" s="294"/>
      <c r="L67" s="294"/>
      <c r="M67" s="294">
        <v>5000</v>
      </c>
      <c r="N67" s="294"/>
      <c r="O67" s="294"/>
      <c r="P67" s="294"/>
      <c r="Q67" s="294"/>
      <c r="R67" s="293">
        <f t="shared" si="10"/>
        <v>5000</v>
      </c>
    </row>
    <row r="68" spans="1:18" s="248" customFormat="1" ht="36">
      <c r="A68" s="7"/>
      <c r="B68" s="259"/>
      <c r="C68" s="258"/>
      <c r="D68" s="254"/>
      <c r="E68" s="257"/>
      <c r="F68" s="319">
        <v>46</v>
      </c>
      <c r="G68" s="349" t="s">
        <v>1024</v>
      </c>
      <c r="H68" s="256" t="s">
        <v>951</v>
      </c>
      <c r="I68" s="266" t="s">
        <v>294</v>
      </c>
      <c r="J68" s="294"/>
      <c r="K68" s="294"/>
      <c r="L68" s="293">
        <v>5100</v>
      </c>
      <c r="M68" s="293">
        <v>5900</v>
      </c>
      <c r="N68" s="294"/>
      <c r="O68" s="294"/>
      <c r="P68" s="294"/>
      <c r="Q68" s="294"/>
      <c r="R68" s="293">
        <f t="shared" si="10"/>
        <v>11000</v>
      </c>
    </row>
    <row r="69" spans="1:18" s="248" customFormat="1" ht="126">
      <c r="A69" s="37"/>
      <c r="B69" s="261"/>
      <c r="C69" s="253"/>
      <c r="D69" s="254"/>
      <c r="E69" s="257"/>
      <c r="F69" s="319">
        <v>47</v>
      </c>
      <c r="G69" s="268" t="s">
        <v>1025</v>
      </c>
      <c r="H69" s="256"/>
      <c r="I69" s="284"/>
      <c r="J69" s="294"/>
      <c r="K69" s="295"/>
      <c r="L69" s="293"/>
      <c r="M69" s="293"/>
      <c r="N69" s="293"/>
      <c r="O69" s="293"/>
      <c r="P69" s="293"/>
      <c r="Q69" s="293"/>
      <c r="R69" s="293"/>
    </row>
    <row r="70" spans="1:18" s="248" customFormat="1" ht="18" customHeight="1">
      <c r="A70" s="37"/>
      <c r="B70" s="261"/>
      <c r="C70" s="253"/>
      <c r="D70" s="254"/>
      <c r="E70" s="257"/>
      <c r="F70" s="350"/>
      <c r="G70" s="268" t="s">
        <v>1166</v>
      </c>
      <c r="H70" s="256" t="s">
        <v>1135</v>
      </c>
      <c r="I70" s="265" t="s">
        <v>1168</v>
      </c>
      <c r="J70" s="294"/>
      <c r="K70" s="294">
        <v>3600</v>
      </c>
      <c r="L70" s="294">
        <v>9000</v>
      </c>
      <c r="M70" s="294">
        <v>7400</v>
      </c>
      <c r="N70" s="294"/>
      <c r="O70" s="294"/>
      <c r="P70" s="294"/>
      <c r="Q70" s="294"/>
      <c r="R70" s="293">
        <f t="shared" si="10"/>
        <v>20000</v>
      </c>
    </row>
    <row r="71" spans="1:18" s="248" customFormat="1" ht="36">
      <c r="A71" s="37"/>
      <c r="B71" s="261"/>
      <c r="C71" s="253"/>
      <c r="D71" s="254"/>
      <c r="E71" s="257"/>
      <c r="F71" s="350"/>
      <c r="G71" s="268" t="s">
        <v>1167</v>
      </c>
      <c r="H71" s="256" t="s">
        <v>1135</v>
      </c>
      <c r="I71" s="266" t="s">
        <v>1026</v>
      </c>
      <c r="J71" s="294"/>
      <c r="K71" s="294">
        <v>3600</v>
      </c>
      <c r="L71" s="294">
        <v>12000</v>
      </c>
      <c r="M71" s="294">
        <v>4400</v>
      </c>
      <c r="N71" s="294"/>
      <c r="O71" s="294"/>
      <c r="P71" s="294"/>
      <c r="Q71" s="294"/>
      <c r="R71" s="293">
        <f t="shared" si="10"/>
        <v>20000</v>
      </c>
    </row>
    <row r="72" spans="1:18" s="248" customFormat="1" ht="36">
      <c r="A72" s="37"/>
      <c r="B72" s="261"/>
      <c r="C72" s="253"/>
      <c r="D72" s="254"/>
      <c r="E72" s="257"/>
      <c r="F72" s="319">
        <v>48</v>
      </c>
      <c r="G72" s="268" t="s">
        <v>1019</v>
      </c>
      <c r="H72" s="256" t="s">
        <v>964</v>
      </c>
      <c r="I72" s="266" t="s">
        <v>854</v>
      </c>
      <c r="J72" s="293"/>
      <c r="K72" s="293">
        <v>7200</v>
      </c>
      <c r="L72" s="293">
        <v>1300</v>
      </c>
      <c r="M72" s="293">
        <v>16500</v>
      </c>
      <c r="N72" s="293"/>
      <c r="O72" s="293"/>
      <c r="P72" s="293"/>
      <c r="Q72" s="293"/>
      <c r="R72" s="293">
        <f t="shared" si="10"/>
        <v>25000</v>
      </c>
    </row>
    <row r="73" spans="1:18" s="248" customFormat="1" ht="108">
      <c r="A73" s="7"/>
      <c r="B73" s="259"/>
      <c r="C73" s="258"/>
      <c r="D73" s="254"/>
      <c r="E73" s="254"/>
      <c r="F73" s="319">
        <v>49</v>
      </c>
      <c r="G73" s="268" t="s">
        <v>1020</v>
      </c>
      <c r="H73" s="256" t="s">
        <v>967</v>
      </c>
      <c r="I73" s="256" t="s">
        <v>1161</v>
      </c>
      <c r="J73" s="294"/>
      <c r="K73" s="293">
        <v>10000</v>
      </c>
      <c r="L73" s="293">
        <v>15000</v>
      </c>
      <c r="M73" s="293">
        <v>25000</v>
      </c>
      <c r="N73" s="294"/>
      <c r="O73" s="294"/>
      <c r="P73" s="294"/>
      <c r="Q73" s="294"/>
      <c r="R73" s="293">
        <f t="shared" si="10"/>
        <v>50000</v>
      </c>
    </row>
    <row r="74" spans="1:18" s="248" customFormat="1" ht="90">
      <c r="A74" s="7"/>
      <c r="B74" s="259"/>
      <c r="C74" s="258"/>
      <c r="D74" s="254"/>
      <c r="E74" s="254"/>
      <c r="F74" s="319">
        <v>50</v>
      </c>
      <c r="G74" s="268" t="s">
        <v>997</v>
      </c>
      <c r="H74" s="256" t="s">
        <v>958</v>
      </c>
      <c r="I74" s="256" t="s">
        <v>998</v>
      </c>
      <c r="J74" s="294"/>
      <c r="K74" s="293">
        <v>2000</v>
      </c>
      <c r="L74" s="293">
        <v>14000</v>
      </c>
      <c r="M74" s="293">
        <v>4000</v>
      </c>
      <c r="N74" s="294"/>
      <c r="O74" s="294"/>
      <c r="P74" s="294"/>
      <c r="Q74" s="294"/>
      <c r="R74" s="293">
        <f t="shared" si="10"/>
        <v>20000</v>
      </c>
    </row>
    <row r="75" spans="1:18" s="248" customFormat="1" ht="54">
      <c r="A75" s="37"/>
      <c r="B75" s="261"/>
      <c r="C75" s="253"/>
      <c r="D75" s="254"/>
      <c r="E75" s="257"/>
      <c r="F75" s="319">
        <v>51</v>
      </c>
      <c r="G75" s="268" t="s">
        <v>1000</v>
      </c>
      <c r="H75" s="256" t="s">
        <v>958</v>
      </c>
      <c r="I75" s="256" t="s">
        <v>1001</v>
      </c>
      <c r="J75" s="294"/>
      <c r="K75" s="293"/>
      <c r="L75" s="294">
        <v>12000</v>
      </c>
      <c r="M75" s="294"/>
      <c r="N75" s="294"/>
      <c r="O75" s="294"/>
      <c r="P75" s="294"/>
      <c r="Q75" s="294"/>
      <c r="R75" s="293">
        <f t="shared" si="10"/>
        <v>12000</v>
      </c>
    </row>
    <row r="76" spans="1:18" s="248" customFormat="1" ht="72">
      <c r="A76" s="7"/>
      <c r="B76" s="259"/>
      <c r="C76" s="258"/>
      <c r="D76" s="254"/>
      <c r="E76" s="254"/>
      <c r="F76" s="319">
        <v>52</v>
      </c>
      <c r="G76" s="268" t="s">
        <v>1004</v>
      </c>
      <c r="H76" s="281" t="s">
        <v>955</v>
      </c>
      <c r="I76" s="256" t="s">
        <v>1162</v>
      </c>
      <c r="J76" s="294"/>
      <c r="K76" s="294">
        <v>3600</v>
      </c>
      <c r="L76" s="294">
        <v>20000</v>
      </c>
      <c r="M76" s="294">
        <v>23900</v>
      </c>
      <c r="N76" s="294"/>
      <c r="O76" s="294"/>
      <c r="P76" s="294"/>
      <c r="Q76" s="294"/>
      <c r="R76" s="293">
        <f t="shared" si="10"/>
        <v>47500</v>
      </c>
    </row>
    <row r="77" spans="1:18" s="248" customFormat="1" ht="72">
      <c r="A77" s="7"/>
      <c r="B77" s="259"/>
      <c r="C77" s="258"/>
      <c r="D77" s="254"/>
      <c r="E77" s="254"/>
      <c r="F77" s="321">
        <v>53</v>
      </c>
      <c r="G77" s="268" t="s">
        <v>992</v>
      </c>
      <c r="H77" s="256" t="s">
        <v>1153</v>
      </c>
      <c r="I77" s="256" t="s">
        <v>1163</v>
      </c>
      <c r="J77" s="294"/>
      <c r="K77" s="293">
        <v>11500</v>
      </c>
      <c r="L77" s="294"/>
      <c r="M77" s="294"/>
      <c r="N77" s="294"/>
      <c r="O77" s="294"/>
      <c r="P77" s="294"/>
      <c r="Q77" s="294"/>
      <c r="R77" s="293">
        <f t="shared" si="10"/>
        <v>11500</v>
      </c>
    </row>
    <row r="78" spans="1:18" ht="19.5" customHeight="1">
      <c r="B78" s="32"/>
      <c r="C78" s="33"/>
      <c r="D78" s="33"/>
      <c r="E78" s="34"/>
      <c r="F78" s="25"/>
      <c r="G78" s="14"/>
      <c r="H78" s="80"/>
      <c r="I78" s="117"/>
      <c r="J78" s="79"/>
      <c r="K78" s="79"/>
      <c r="L78" s="79"/>
      <c r="M78" s="79"/>
      <c r="N78" s="79"/>
      <c r="O78" s="79"/>
      <c r="P78" s="79"/>
      <c r="Q78" s="79"/>
      <c r="R78" s="79">
        <f t="shared" ref="R78" si="11">SUM(J78:Q78)</f>
        <v>0</v>
      </c>
    </row>
    <row r="79" spans="1:18" ht="19.5" customHeight="1">
      <c r="B79" s="48"/>
      <c r="C79" s="49"/>
      <c r="D79" s="49"/>
      <c r="E79" s="50"/>
      <c r="F79" s="25"/>
      <c r="G79" s="14"/>
      <c r="H79" s="80"/>
      <c r="I79" s="117"/>
      <c r="J79" s="79"/>
      <c r="K79" s="79"/>
      <c r="L79" s="79"/>
      <c r="M79" s="79"/>
      <c r="N79" s="79"/>
      <c r="O79" s="79"/>
      <c r="P79" s="79"/>
      <c r="Q79" s="79"/>
      <c r="R79" s="79">
        <f t="shared" ref="R79" si="12">SUM(J79:Q79)</f>
        <v>0</v>
      </c>
    </row>
    <row r="80" spans="1:18" ht="19.5" customHeight="1">
      <c r="B80" s="58"/>
      <c r="C80" s="59"/>
      <c r="D80" s="53"/>
      <c r="E80" s="19"/>
      <c r="F80" s="25"/>
      <c r="G80" s="14"/>
      <c r="H80" s="15"/>
      <c r="I80" s="16"/>
      <c r="J80" s="23"/>
      <c r="K80" s="23"/>
      <c r="L80" s="23"/>
      <c r="M80" s="23"/>
      <c r="N80" s="23"/>
      <c r="O80" s="23"/>
      <c r="P80" s="23"/>
      <c r="Q80" s="23"/>
      <c r="R80" s="79">
        <f>SUM(J80:Q80)</f>
        <v>0</v>
      </c>
    </row>
    <row r="81" spans="2:18" ht="21" hidden="1" customHeight="1">
      <c r="B81" s="63"/>
      <c r="C81" s="64"/>
      <c r="D81" s="64"/>
      <c r="E81" s="65" t="s">
        <v>98</v>
      </c>
      <c r="F81" s="67"/>
      <c r="G81" s="27"/>
      <c r="H81" s="13"/>
      <c r="I81" s="47"/>
      <c r="J81" s="73">
        <f>SUM(J82:J84)</f>
        <v>0</v>
      </c>
      <c r="K81" s="73">
        <f t="shared" ref="K81:R81" si="13">SUM(K82:K84)</f>
        <v>0</v>
      </c>
      <c r="L81" s="73">
        <f t="shared" si="13"/>
        <v>0</v>
      </c>
      <c r="M81" s="73">
        <f t="shared" si="13"/>
        <v>0</v>
      </c>
      <c r="N81" s="73">
        <f t="shared" si="13"/>
        <v>0</v>
      </c>
      <c r="O81" s="73">
        <f t="shared" si="13"/>
        <v>0</v>
      </c>
      <c r="P81" s="73">
        <f t="shared" si="13"/>
        <v>0</v>
      </c>
      <c r="Q81" s="73">
        <f t="shared" si="13"/>
        <v>0</v>
      </c>
      <c r="R81" s="73">
        <f t="shared" si="13"/>
        <v>0</v>
      </c>
    </row>
    <row r="82" spans="2:18" ht="19.5" hidden="1" customHeight="1">
      <c r="B82" s="32"/>
      <c r="C82" s="33"/>
      <c r="D82" s="33"/>
      <c r="E82" s="34"/>
      <c r="F82" s="25">
        <v>10</v>
      </c>
      <c r="G82" s="14"/>
      <c r="H82" s="80"/>
      <c r="I82" s="117"/>
      <c r="J82" s="79"/>
      <c r="K82" s="79"/>
      <c r="L82" s="79"/>
      <c r="M82" s="79"/>
      <c r="N82" s="79"/>
      <c r="O82" s="79"/>
      <c r="P82" s="79"/>
      <c r="Q82" s="79"/>
      <c r="R82" s="79">
        <f>SUM(J82:Q82)</f>
        <v>0</v>
      </c>
    </row>
    <row r="83" spans="2:18" ht="19.5" hidden="1" customHeight="1">
      <c r="B83" s="48"/>
      <c r="C83" s="49"/>
      <c r="D83" s="49"/>
      <c r="E83" s="50"/>
      <c r="F83" s="25">
        <v>11</v>
      </c>
      <c r="G83" s="14"/>
      <c r="H83" s="80"/>
      <c r="I83" s="117"/>
      <c r="J83" s="79"/>
      <c r="K83" s="79"/>
      <c r="L83" s="79"/>
      <c r="M83" s="79"/>
      <c r="N83" s="79"/>
      <c r="O83" s="79"/>
      <c r="P83" s="79"/>
      <c r="Q83" s="79"/>
      <c r="R83" s="79">
        <f>SUM(J83:Q83)</f>
        <v>0</v>
      </c>
    </row>
    <row r="84" spans="2:18" ht="19.5" hidden="1" customHeight="1">
      <c r="B84" s="24"/>
      <c r="D84" s="21"/>
      <c r="E84" s="26"/>
      <c r="F84" s="25">
        <v>12</v>
      </c>
      <c r="G84" s="14"/>
      <c r="H84" s="15"/>
      <c r="I84" s="16"/>
      <c r="J84" s="23"/>
      <c r="K84" s="23"/>
      <c r="L84" s="23"/>
      <c r="M84" s="23"/>
      <c r="N84" s="23"/>
      <c r="O84" s="23"/>
      <c r="P84" s="23"/>
      <c r="Q84" s="23"/>
      <c r="R84" s="79">
        <f>SUM(J84:Q84)</f>
        <v>0</v>
      </c>
    </row>
    <row r="85" spans="2:18" s="12" customFormat="1" ht="35.25" customHeight="1">
      <c r="B85" s="1402" t="s">
        <v>80</v>
      </c>
      <c r="C85" s="1403"/>
      <c r="D85" s="1403"/>
      <c r="E85" s="1403"/>
      <c r="F85" s="1403"/>
      <c r="G85" s="1403"/>
      <c r="H85" s="1403"/>
      <c r="I85" s="1403"/>
      <c r="J85" s="169">
        <f>SUM(J86)</f>
        <v>0</v>
      </c>
      <c r="K85" s="169">
        <f t="shared" ref="K85:R85" si="14">SUM(K86)</f>
        <v>38200</v>
      </c>
      <c r="L85" s="169">
        <f t="shared" si="14"/>
        <v>54500</v>
      </c>
      <c r="M85" s="169">
        <f t="shared" si="14"/>
        <v>242900</v>
      </c>
      <c r="N85" s="169">
        <f t="shared" si="14"/>
        <v>0</v>
      </c>
      <c r="O85" s="169">
        <f t="shared" si="14"/>
        <v>0</v>
      </c>
      <c r="P85" s="169">
        <f t="shared" si="14"/>
        <v>45000</v>
      </c>
      <c r="Q85" s="169">
        <f t="shared" si="14"/>
        <v>0</v>
      </c>
      <c r="R85" s="169">
        <f t="shared" si="14"/>
        <v>380600</v>
      </c>
    </row>
    <row r="86" spans="2:18" s="12" customFormat="1" ht="48" customHeight="1">
      <c r="B86" s="1404" t="s">
        <v>81</v>
      </c>
      <c r="C86" s="1405"/>
      <c r="D86" s="1405"/>
      <c r="E86" s="1405"/>
      <c r="F86" s="1405"/>
      <c r="G86" s="1405"/>
      <c r="H86" s="1405"/>
      <c r="I86" s="1405"/>
      <c r="J86" s="82">
        <f t="shared" ref="J86:R86" si="15">SUM(J87+J111)</f>
        <v>0</v>
      </c>
      <c r="K86" s="82">
        <f t="shared" si="15"/>
        <v>38200</v>
      </c>
      <c r="L86" s="82">
        <f t="shared" si="15"/>
        <v>54500</v>
      </c>
      <c r="M86" s="82">
        <f t="shared" si="15"/>
        <v>242900</v>
      </c>
      <c r="N86" s="82">
        <f t="shared" si="15"/>
        <v>0</v>
      </c>
      <c r="O86" s="82">
        <f t="shared" si="15"/>
        <v>0</v>
      </c>
      <c r="P86" s="82">
        <f t="shared" si="15"/>
        <v>45000</v>
      </c>
      <c r="Q86" s="82">
        <f t="shared" si="15"/>
        <v>0</v>
      </c>
      <c r="R86" s="82">
        <f t="shared" si="15"/>
        <v>380600</v>
      </c>
    </row>
    <row r="87" spans="2:18" ht="50.25" customHeight="1">
      <c r="B87" s="29"/>
      <c r="C87" s="1401" t="s">
        <v>25</v>
      </c>
      <c r="D87" s="1401"/>
      <c r="E87" s="1401"/>
      <c r="F87" s="1401"/>
      <c r="G87" s="1401"/>
      <c r="H87" s="1401"/>
      <c r="I87" s="1401"/>
      <c r="J87" s="73">
        <f t="shared" ref="J87:R87" si="16">SUM(J88+J103)</f>
        <v>0</v>
      </c>
      <c r="K87" s="73">
        <f t="shared" si="16"/>
        <v>32800</v>
      </c>
      <c r="L87" s="73">
        <f t="shared" si="16"/>
        <v>44400</v>
      </c>
      <c r="M87" s="73">
        <f t="shared" si="16"/>
        <v>204800</v>
      </c>
      <c r="N87" s="73">
        <f t="shared" si="16"/>
        <v>0</v>
      </c>
      <c r="O87" s="73">
        <f t="shared" si="16"/>
        <v>0</v>
      </c>
      <c r="P87" s="73">
        <f t="shared" si="16"/>
        <v>45000</v>
      </c>
      <c r="Q87" s="73">
        <f t="shared" si="16"/>
        <v>0</v>
      </c>
      <c r="R87" s="73">
        <f t="shared" si="16"/>
        <v>327000</v>
      </c>
    </row>
    <row r="88" spans="2:18" ht="35.25" customHeight="1">
      <c r="B88" s="29"/>
      <c r="C88" s="31"/>
      <c r="D88" s="1401" t="s">
        <v>16</v>
      </c>
      <c r="E88" s="1401"/>
      <c r="F88" s="1401"/>
      <c r="G88" s="1401"/>
      <c r="H88" s="1401"/>
      <c r="I88" s="1401"/>
      <c r="J88" s="73">
        <f>SUM(J89+J93+J97)</f>
        <v>0</v>
      </c>
      <c r="K88" s="73">
        <f>SUM(K89+K93+K97)</f>
        <v>8400</v>
      </c>
      <c r="L88" s="73">
        <f t="shared" ref="L88:R88" si="17">SUM(L89+L93+L97)</f>
        <v>21800</v>
      </c>
      <c r="M88" s="73">
        <f t="shared" si="17"/>
        <v>104800</v>
      </c>
      <c r="N88" s="73">
        <f t="shared" si="17"/>
        <v>0</v>
      </c>
      <c r="O88" s="73">
        <f t="shared" si="17"/>
        <v>0</v>
      </c>
      <c r="P88" s="73">
        <f t="shared" si="17"/>
        <v>0</v>
      </c>
      <c r="Q88" s="73">
        <f t="shared" si="17"/>
        <v>0</v>
      </c>
      <c r="R88" s="73">
        <f t="shared" si="17"/>
        <v>135000</v>
      </c>
    </row>
    <row r="89" spans="2:18" ht="48.75" customHeight="1">
      <c r="B89" s="29"/>
      <c r="C89" s="31"/>
      <c r="D89" s="31"/>
      <c r="E89" s="1401" t="s">
        <v>17</v>
      </c>
      <c r="F89" s="1401"/>
      <c r="G89" s="1401"/>
      <c r="H89" s="1401"/>
      <c r="I89" s="1401"/>
      <c r="J89" s="73">
        <f>SUM(J90:J92)</f>
        <v>0</v>
      </c>
      <c r="K89" s="73">
        <f t="shared" ref="K89:R89" si="18">SUM(K90:K92)</f>
        <v>0</v>
      </c>
      <c r="L89" s="73">
        <f t="shared" si="18"/>
        <v>0</v>
      </c>
      <c r="M89" s="73">
        <f t="shared" si="18"/>
        <v>0</v>
      </c>
      <c r="N89" s="73">
        <f t="shared" si="18"/>
        <v>0</v>
      </c>
      <c r="O89" s="73">
        <f t="shared" si="18"/>
        <v>0</v>
      </c>
      <c r="P89" s="73">
        <f t="shared" si="18"/>
        <v>0</v>
      </c>
      <c r="Q89" s="73">
        <f t="shared" si="18"/>
        <v>0</v>
      </c>
      <c r="R89" s="73">
        <f t="shared" si="18"/>
        <v>0</v>
      </c>
    </row>
    <row r="90" spans="2:18" ht="23.25" customHeight="1">
      <c r="B90" s="32"/>
      <c r="C90" s="33"/>
      <c r="D90" s="33"/>
      <c r="E90" s="34"/>
      <c r="F90" s="25"/>
      <c r="G90" s="14"/>
      <c r="H90" s="80"/>
      <c r="I90" s="117"/>
      <c r="J90" s="79"/>
      <c r="K90" s="79"/>
      <c r="L90" s="79"/>
      <c r="M90" s="79"/>
      <c r="N90" s="79"/>
      <c r="O90" s="79"/>
      <c r="P90" s="79"/>
      <c r="Q90" s="79"/>
      <c r="R90" s="79">
        <f t="shared" ref="R90:R91" si="19">SUM(J90:Q90)</f>
        <v>0</v>
      </c>
    </row>
    <row r="91" spans="2:18" ht="23.25" customHeight="1">
      <c r="B91" s="24"/>
      <c r="D91" s="21"/>
      <c r="E91" s="26"/>
      <c r="F91" s="25"/>
      <c r="G91" s="14"/>
      <c r="H91" s="15"/>
      <c r="I91" s="16"/>
      <c r="J91" s="23"/>
      <c r="K91" s="23"/>
      <c r="L91" s="23"/>
      <c r="M91" s="23"/>
      <c r="N91" s="23"/>
      <c r="O91" s="23"/>
      <c r="P91" s="23"/>
      <c r="Q91" s="23"/>
      <c r="R91" s="79">
        <f t="shared" si="19"/>
        <v>0</v>
      </c>
    </row>
    <row r="92" spans="2:18" ht="23.25" customHeight="1">
      <c r="B92" s="58"/>
      <c r="C92" s="59"/>
      <c r="D92" s="53"/>
      <c r="E92" s="19"/>
      <c r="F92" s="25"/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9">
        <f>SUM(J92:Q92)</f>
        <v>0</v>
      </c>
    </row>
    <row r="93" spans="2:18" ht="23.25" customHeight="1">
      <c r="B93" s="29"/>
      <c r="C93" s="31"/>
      <c r="D93" s="31"/>
      <c r="E93" s="30" t="s">
        <v>18</v>
      </c>
      <c r="F93" s="27"/>
      <c r="G93" s="27"/>
      <c r="H93" s="13"/>
      <c r="I93" s="47"/>
      <c r="J93" s="73">
        <f>SUM(J94:J96)</f>
        <v>0</v>
      </c>
      <c r="K93" s="73">
        <f t="shared" ref="K93:R93" si="20">SUM(K94:K96)</f>
        <v>0</v>
      </c>
      <c r="L93" s="73">
        <f t="shared" si="20"/>
        <v>0</v>
      </c>
      <c r="M93" s="73">
        <f t="shared" si="20"/>
        <v>0</v>
      </c>
      <c r="N93" s="73">
        <f t="shared" si="20"/>
        <v>0</v>
      </c>
      <c r="O93" s="73">
        <f t="shared" si="20"/>
        <v>0</v>
      </c>
      <c r="P93" s="73">
        <f t="shared" si="20"/>
        <v>0</v>
      </c>
      <c r="Q93" s="73">
        <f t="shared" si="20"/>
        <v>0</v>
      </c>
      <c r="R93" s="73">
        <f t="shared" si="20"/>
        <v>0</v>
      </c>
    </row>
    <row r="94" spans="2:18" ht="23.25" customHeight="1">
      <c r="B94" s="32"/>
      <c r="C94" s="33"/>
      <c r="D94" s="33"/>
      <c r="E94" s="34"/>
      <c r="F94" s="25"/>
      <c r="G94" s="14"/>
      <c r="H94" s="80"/>
      <c r="I94" s="117"/>
      <c r="J94" s="79"/>
      <c r="K94" s="79"/>
      <c r="L94" s="79"/>
      <c r="M94" s="79"/>
      <c r="N94" s="79"/>
      <c r="O94" s="79"/>
      <c r="P94" s="79"/>
      <c r="Q94" s="79"/>
      <c r="R94" s="79">
        <f t="shared" ref="R94:R95" si="21">SUM(J94:Q94)</f>
        <v>0</v>
      </c>
    </row>
    <row r="95" spans="2:18" ht="23.25" customHeight="1">
      <c r="B95" s="24"/>
      <c r="D95" s="21"/>
      <c r="E95" s="26"/>
      <c r="F95" s="25"/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9">
        <f t="shared" si="21"/>
        <v>0</v>
      </c>
    </row>
    <row r="96" spans="2:18" ht="23.25" customHeight="1">
      <c r="B96" s="58"/>
      <c r="C96" s="59"/>
      <c r="D96" s="53"/>
      <c r="E96" s="19"/>
      <c r="F96" s="25"/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9">
        <f>SUM(J96:Q96)</f>
        <v>0</v>
      </c>
    </row>
    <row r="97" spans="1:18" ht="23.25" customHeight="1">
      <c r="B97" s="29"/>
      <c r="C97" s="31"/>
      <c r="D97" s="31"/>
      <c r="E97" s="30" t="s">
        <v>1169</v>
      </c>
      <c r="F97" s="27"/>
      <c r="G97" s="27"/>
      <c r="H97" s="358"/>
      <c r="I97" s="255"/>
      <c r="J97" s="73">
        <f>SUM(J98:J102)</f>
        <v>0</v>
      </c>
      <c r="K97" s="73">
        <f t="shared" ref="K97:R97" si="22">SUM(K98:K102)</f>
        <v>8400</v>
      </c>
      <c r="L97" s="73">
        <f t="shared" si="22"/>
        <v>21800</v>
      </c>
      <c r="M97" s="73">
        <f t="shared" si="22"/>
        <v>104800</v>
      </c>
      <c r="N97" s="73">
        <f t="shared" si="22"/>
        <v>0</v>
      </c>
      <c r="O97" s="73">
        <f t="shared" si="22"/>
        <v>0</v>
      </c>
      <c r="P97" s="73">
        <f t="shared" si="22"/>
        <v>0</v>
      </c>
      <c r="Q97" s="73">
        <f t="shared" si="22"/>
        <v>0</v>
      </c>
      <c r="R97" s="73">
        <f t="shared" si="22"/>
        <v>135000</v>
      </c>
    </row>
    <row r="98" spans="1:18" s="248" customFormat="1" ht="62.25" customHeight="1">
      <c r="A98" s="20"/>
      <c r="B98" s="252"/>
      <c r="C98" s="251"/>
      <c r="D98" s="251"/>
      <c r="E98" s="262"/>
      <c r="F98" s="323">
        <v>54</v>
      </c>
      <c r="G98" s="268" t="s">
        <v>1048</v>
      </c>
      <c r="H98" s="256" t="s">
        <v>696</v>
      </c>
      <c r="I98" s="256" t="s">
        <v>1049</v>
      </c>
      <c r="J98" s="294"/>
      <c r="K98" s="293">
        <v>4800</v>
      </c>
      <c r="L98" s="293">
        <v>5000</v>
      </c>
      <c r="M98" s="293">
        <v>15200</v>
      </c>
      <c r="N98" s="294"/>
      <c r="O98" s="294"/>
      <c r="P98" s="294"/>
      <c r="Q98" s="294"/>
      <c r="R98" s="293">
        <f>SUM(J98:Q98)</f>
        <v>25000</v>
      </c>
    </row>
    <row r="99" spans="1:18" s="248" customFormat="1" ht="80.25" customHeight="1">
      <c r="A99" s="20"/>
      <c r="B99" s="259"/>
      <c r="C99" s="258"/>
      <c r="D99" s="254"/>
      <c r="E99" s="257"/>
      <c r="F99" s="319">
        <v>55</v>
      </c>
      <c r="G99" s="268" t="s">
        <v>1050</v>
      </c>
      <c r="H99" s="281" t="s">
        <v>696</v>
      </c>
      <c r="I99" s="279" t="s">
        <v>1172</v>
      </c>
      <c r="J99" s="294"/>
      <c r="K99" s="294"/>
      <c r="L99" s="294"/>
      <c r="M99" s="294">
        <v>20000</v>
      </c>
      <c r="N99" s="294"/>
      <c r="O99" s="294"/>
      <c r="P99" s="294"/>
      <c r="Q99" s="294"/>
      <c r="R99" s="293">
        <f t="shared" ref="R99:R102" si="23">SUM(J99:Q99)</f>
        <v>20000</v>
      </c>
    </row>
    <row r="100" spans="1:18" s="248" customFormat="1" ht="33.75" customHeight="1">
      <c r="A100" s="7"/>
      <c r="B100" s="261"/>
      <c r="C100" s="253"/>
      <c r="D100" s="253"/>
      <c r="E100" s="260"/>
      <c r="F100" s="319">
        <v>56</v>
      </c>
      <c r="G100" s="268" t="s">
        <v>1086</v>
      </c>
      <c r="H100" s="256" t="s">
        <v>949</v>
      </c>
      <c r="I100" s="256" t="s">
        <v>1087</v>
      </c>
      <c r="J100" s="292"/>
      <c r="K100" s="292"/>
      <c r="L100" s="292"/>
      <c r="M100" s="293">
        <v>30000</v>
      </c>
      <c r="N100" s="292"/>
      <c r="O100" s="292"/>
      <c r="P100" s="292"/>
      <c r="Q100" s="292"/>
      <c r="R100" s="293">
        <f t="shared" si="23"/>
        <v>30000</v>
      </c>
    </row>
    <row r="101" spans="1:18" s="248" customFormat="1" ht="33" customHeight="1">
      <c r="A101" s="7"/>
      <c r="B101" s="261"/>
      <c r="C101" s="253"/>
      <c r="D101" s="253"/>
      <c r="E101" s="253"/>
      <c r="F101" s="319">
        <v>57</v>
      </c>
      <c r="G101" s="268" t="s">
        <v>1079</v>
      </c>
      <c r="H101" s="256" t="s">
        <v>960</v>
      </c>
      <c r="I101" s="256" t="s">
        <v>214</v>
      </c>
      <c r="J101" s="292"/>
      <c r="K101" s="292"/>
      <c r="L101" s="293">
        <v>10000</v>
      </c>
      <c r="M101" s="293">
        <v>30000</v>
      </c>
      <c r="N101" s="292"/>
      <c r="O101" s="292"/>
      <c r="P101" s="292"/>
      <c r="Q101" s="292"/>
      <c r="R101" s="293">
        <f t="shared" si="23"/>
        <v>40000</v>
      </c>
    </row>
    <row r="102" spans="1:18" s="248" customFormat="1" ht="33" customHeight="1">
      <c r="A102" s="7"/>
      <c r="B102" s="259"/>
      <c r="C102" s="258"/>
      <c r="D102" s="254"/>
      <c r="E102" s="257"/>
      <c r="F102" s="321">
        <v>58</v>
      </c>
      <c r="G102" s="268" t="s">
        <v>1081</v>
      </c>
      <c r="H102" s="256" t="s">
        <v>955</v>
      </c>
      <c r="I102" s="266" t="s">
        <v>1170</v>
      </c>
      <c r="J102" s="294"/>
      <c r="K102" s="293">
        <v>3600</v>
      </c>
      <c r="L102" s="293">
        <v>6800</v>
      </c>
      <c r="M102" s="293">
        <v>9600</v>
      </c>
      <c r="N102" s="294"/>
      <c r="O102" s="294"/>
      <c r="P102" s="294"/>
      <c r="Q102" s="294"/>
      <c r="R102" s="293">
        <f t="shared" si="23"/>
        <v>20000</v>
      </c>
    </row>
    <row r="103" spans="1:18" s="37" customFormat="1" ht="49.5" customHeight="1">
      <c r="B103" s="36"/>
      <c r="C103" s="39"/>
      <c r="D103" s="1401" t="s">
        <v>20</v>
      </c>
      <c r="E103" s="1401"/>
      <c r="F103" s="1401"/>
      <c r="G103" s="1401"/>
      <c r="H103" s="1401"/>
      <c r="I103" s="1401"/>
      <c r="J103" s="101">
        <f>SUM(J104)</f>
        <v>0</v>
      </c>
      <c r="K103" s="101">
        <f t="shared" ref="K103:R103" si="24">SUM(K104)</f>
        <v>24400</v>
      </c>
      <c r="L103" s="101">
        <f t="shared" si="24"/>
        <v>22600</v>
      </c>
      <c r="M103" s="101">
        <f t="shared" si="24"/>
        <v>100000</v>
      </c>
      <c r="N103" s="101">
        <f t="shared" si="24"/>
        <v>0</v>
      </c>
      <c r="O103" s="101">
        <f t="shared" si="24"/>
        <v>0</v>
      </c>
      <c r="P103" s="101">
        <f t="shared" si="24"/>
        <v>45000</v>
      </c>
      <c r="Q103" s="101">
        <f t="shared" si="24"/>
        <v>0</v>
      </c>
      <c r="R103" s="101">
        <f t="shared" si="24"/>
        <v>192000</v>
      </c>
    </row>
    <row r="104" spans="1:18" ht="36" customHeight="1">
      <c r="B104" s="29"/>
      <c r="C104" s="31"/>
      <c r="D104" s="31"/>
      <c r="E104" s="1401" t="s">
        <v>21</v>
      </c>
      <c r="F104" s="1401"/>
      <c r="G104" s="1401"/>
      <c r="H104" s="1401"/>
      <c r="I104" s="1401"/>
      <c r="J104" s="73">
        <f>SUM(J105:J110)</f>
        <v>0</v>
      </c>
      <c r="K104" s="73">
        <f t="shared" ref="K104:R104" si="25">SUM(K105:K110)</f>
        <v>24400</v>
      </c>
      <c r="L104" s="73">
        <f t="shared" si="25"/>
        <v>22600</v>
      </c>
      <c r="M104" s="73">
        <f t="shared" si="25"/>
        <v>100000</v>
      </c>
      <c r="N104" s="73">
        <f t="shared" si="25"/>
        <v>0</v>
      </c>
      <c r="O104" s="73">
        <f t="shared" si="25"/>
        <v>0</v>
      </c>
      <c r="P104" s="73">
        <f t="shared" si="25"/>
        <v>45000</v>
      </c>
      <c r="Q104" s="73">
        <f t="shared" si="25"/>
        <v>0</v>
      </c>
      <c r="R104" s="73">
        <f t="shared" si="25"/>
        <v>192000</v>
      </c>
    </row>
    <row r="105" spans="1:18" s="248" customFormat="1" ht="108">
      <c r="A105" s="7"/>
      <c r="B105" s="327"/>
      <c r="C105" s="324"/>
      <c r="D105" s="324"/>
      <c r="E105" s="325"/>
      <c r="F105" s="323">
        <v>59</v>
      </c>
      <c r="G105" s="268" t="s">
        <v>1051</v>
      </c>
      <c r="H105" s="256" t="s">
        <v>955</v>
      </c>
      <c r="I105" s="266" t="s">
        <v>1173</v>
      </c>
      <c r="J105" s="292"/>
      <c r="K105" s="293">
        <v>2400</v>
      </c>
      <c r="L105" s="292"/>
      <c r="M105" s="293">
        <v>9600</v>
      </c>
      <c r="N105" s="292"/>
      <c r="O105" s="292"/>
      <c r="P105" s="292"/>
      <c r="Q105" s="292"/>
      <c r="R105" s="293">
        <f>SUM(J105:Q105)</f>
        <v>12000</v>
      </c>
    </row>
    <row r="106" spans="1:18" s="248" customFormat="1" ht="46.5" customHeight="1">
      <c r="A106" s="7"/>
      <c r="B106" s="261"/>
      <c r="C106" s="253"/>
      <c r="D106" s="253"/>
      <c r="E106" s="260"/>
      <c r="F106" s="319">
        <v>60</v>
      </c>
      <c r="G106" s="268" t="s">
        <v>1171</v>
      </c>
      <c r="H106" s="256" t="s">
        <v>696</v>
      </c>
      <c r="I106" s="256" t="s">
        <v>1041</v>
      </c>
      <c r="J106" s="292"/>
      <c r="K106" s="292"/>
      <c r="L106" s="292"/>
      <c r="M106" s="293">
        <v>15000</v>
      </c>
      <c r="N106" s="292"/>
      <c r="O106" s="292"/>
      <c r="P106" s="293">
        <v>45000</v>
      </c>
      <c r="Q106" s="292"/>
      <c r="R106" s="293">
        <f t="shared" ref="R106:R110" si="26">SUM(J106:Q106)</f>
        <v>60000</v>
      </c>
    </row>
    <row r="107" spans="1:18" s="248" customFormat="1" ht="126">
      <c r="A107" s="7"/>
      <c r="B107" s="261"/>
      <c r="C107" s="253"/>
      <c r="D107" s="253"/>
      <c r="E107" s="260"/>
      <c r="F107" s="319">
        <v>61</v>
      </c>
      <c r="G107" s="268" t="s">
        <v>1042</v>
      </c>
      <c r="H107" s="281" t="s">
        <v>1043</v>
      </c>
      <c r="I107" s="256" t="s">
        <v>1044</v>
      </c>
      <c r="J107" s="294"/>
      <c r="K107" s="294">
        <v>4800</v>
      </c>
      <c r="L107" s="294">
        <v>5000</v>
      </c>
      <c r="M107" s="294">
        <v>15200</v>
      </c>
      <c r="N107" s="294"/>
      <c r="O107" s="294"/>
      <c r="P107" s="294"/>
      <c r="Q107" s="294"/>
      <c r="R107" s="293">
        <f t="shared" si="26"/>
        <v>25000</v>
      </c>
    </row>
    <row r="108" spans="1:18" s="248" customFormat="1" ht="72">
      <c r="A108" s="7"/>
      <c r="B108" s="261"/>
      <c r="C108" s="253"/>
      <c r="D108" s="253"/>
      <c r="E108" s="260"/>
      <c r="F108" s="319">
        <v>62</v>
      </c>
      <c r="G108" s="268" t="s">
        <v>1045</v>
      </c>
      <c r="H108" s="256" t="s">
        <v>1135</v>
      </c>
      <c r="I108" s="256" t="s">
        <v>214</v>
      </c>
      <c r="J108" s="292"/>
      <c r="K108" s="295">
        <v>5000</v>
      </c>
      <c r="L108" s="293"/>
      <c r="M108" s="293">
        <v>20000</v>
      </c>
      <c r="N108" s="292"/>
      <c r="O108" s="292"/>
      <c r="P108" s="292"/>
      <c r="Q108" s="292"/>
      <c r="R108" s="293">
        <f t="shared" si="26"/>
        <v>25000</v>
      </c>
    </row>
    <row r="109" spans="1:18" s="248" customFormat="1" ht="72">
      <c r="A109" s="37"/>
      <c r="B109" s="261"/>
      <c r="C109" s="253"/>
      <c r="D109" s="254"/>
      <c r="E109" s="257"/>
      <c r="F109" s="319">
        <v>63</v>
      </c>
      <c r="G109" s="268" t="s">
        <v>1046</v>
      </c>
      <c r="H109" s="256" t="s">
        <v>964</v>
      </c>
      <c r="I109" s="256" t="s">
        <v>1174</v>
      </c>
      <c r="J109" s="294"/>
      <c r="K109" s="294">
        <v>7200</v>
      </c>
      <c r="L109" s="294">
        <v>2600</v>
      </c>
      <c r="M109" s="294">
        <v>22200</v>
      </c>
      <c r="N109" s="294"/>
      <c r="O109" s="294"/>
      <c r="P109" s="294"/>
      <c r="Q109" s="294"/>
      <c r="R109" s="293">
        <f t="shared" si="26"/>
        <v>32000</v>
      </c>
    </row>
    <row r="110" spans="1:18" s="248" customFormat="1" ht="108">
      <c r="A110" s="7"/>
      <c r="B110" s="259"/>
      <c r="C110" s="258"/>
      <c r="D110" s="289"/>
      <c r="E110" s="257"/>
      <c r="F110" s="321">
        <v>64</v>
      </c>
      <c r="G110" s="268" t="s">
        <v>1047</v>
      </c>
      <c r="H110" s="256" t="s">
        <v>967</v>
      </c>
      <c r="I110" s="256" t="s">
        <v>1041</v>
      </c>
      <c r="J110" s="292"/>
      <c r="K110" s="293">
        <v>5000</v>
      </c>
      <c r="L110" s="292">
        <v>15000</v>
      </c>
      <c r="M110" s="293">
        <v>18000</v>
      </c>
      <c r="N110" s="292"/>
      <c r="O110" s="292"/>
      <c r="P110" s="292"/>
      <c r="Q110" s="292"/>
      <c r="R110" s="293">
        <f t="shared" si="26"/>
        <v>38000</v>
      </c>
    </row>
    <row r="111" spans="1:18" ht="30.75" customHeight="1">
      <c r="B111" s="29"/>
      <c r="C111" s="1418" t="s">
        <v>24</v>
      </c>
      <c r="D111" s="1418"/>
      <c r="E111" s="1418"/>
      <c r="F111" s="1418"/>
      <c r="G111" s="1418"/>
      <c r="H111" s="1418"/>
      <c r="I111" s="1418"/>
      <c r="J111" s="73">
        <f t="shared" ref="J111:R111" si="27">SUM(J112+J116+J119)</f>
        <v>0</v>
      </c>
      <c r="K111" s="73">
        <f t="shared" si="27"/>
        <v>5400</v>
      </c>
      <c r="L111" s="73">
        <f t="shared" si="27"/>
        <v>10100</v>
      </c>
      <c r="M111" s="73">
        <f t="shared" si="27"/>
        <v>38100</v>
      </c>
      <c r="N111" s="73">
        <f t="shared" si="27"/>
        <v>0</v>
      </c>
      <c r="O111" s="73">
        <f t="shared" si="27"/>
        <v>0</v>
      </c>
      <c r="P111" s="73">
        <f t="shared" si="27"/>
        <v>0</v>
      </c>
      <c r="Q111" s="73">
        <f t="shared" si="27"/>
        <v>0</v>
      </c>
      <c r="R111" s="73">
        <f t="shared" si="27"/>
        <v>53600</v>
      </c>
    </row>
    <row r="112" spans="1:18" ht="49.5" customHeight="1">
      <c r="B112" s="29"/>
      <c r="C112" s="31"/>
      <c r="D112" s="1418" t="s">
        <v>23</v>
      </c>
      <c r="E112" s="1418"/>
      <c r="F112" s="1418"/>
      <c r="G112" s="1418"/>
      <c r="H112" s="1418"/>
      <c r="I112" s="1418"/>
      <c r="J112" s="73">
        <f>SUM(J113)</f>
        <v>0</v>
      </c>
      <c r="K112" s="73">
        <f t="shared" ref="K112:R112" si="28">SUM(K113)</f>
        <v>1800</v>
      </c>
      <c r="L112" s="73">
        <f t="shared" si="28"/>
        <v>10100</v>
      </c>
      <c r="M112" s="73">
        <f t="shared" si="28"/>
        <v>18100</v>
      </c>
      <c r="N112" s="73">
        <f t="shared" si="28"/>
        <v>0</v>
      </c>
      <c r="O112" s="73">
        <f t="shared" si="28"/>
        <v>0</v>
      </c>
      <c r="P112" s="73">
        <f t="shared" si="28"/>
        <v>0</v>
      </c>
      <c r="Q112" s="73">
        <f t="shared" si="28"/>
        <v>0</v>
      </c>
      <c r="R112" s="73">
        <f t="shared" si="28"/>
        <v>30000</v>
      </c>
    </row>
    <row r="113" spans="1:18" ht="33" customHeight="1">
      <c r="B113" s="29"/>
      <c r="C113" s="31"/>
      <c r="D113" s="31"/>
      <c r="E113" s="1401" t="s">
        <v>22</v>
      </c>
      <c r="F113" s="1401"/>
      <c r="G113" s="1401"/>
      <c r="H113" s="1401"/>
      <c r="I113" s="1401"/>
      <c r="J113" s="73">
        <f>SUM(J114:J115)</f>
        <v>0</v>
      </c>
      <c r="K113" s="73">
        <f t="shared" ref="K113:R113" si="29">SUM(K114:K115)</f>
        <v>1800</v>
      </c>
      <c r="L113" s="73">
        <f t="shared" si="29"/>
        <v>10100</v>
      </c>
      <c r="M113" s="73">
        <f t="shared" si="29"/>
        <v>18100</v>
      </c>
      <c r="N113" s="73">
        <f t="shared" si="29"/>
        <v>0</v>
      </c>
      <c r="O113" s="73">
        <f t="shared" si="29"/>
        <v>0</v>
      </c>
      <c r="P113" s="73">
        <f t="shared" si="29"/>
        <v>0</v>
      </c>
      <c r="Q113" s="73">
        <f t="shared" si="29"/>
        <v>0</v>
      </c>
      <c r="R113" s="73">
        <f t="shared" si="29"/>
        <v>30000</v>
      </c>
    </row>
    <row r="114" spans="1:18" s="248" customFormat="1" ht="90">
      <c r="A114" s="7"/>
      <c r="B114" s="252"/>
      <c r="C114" s="251"/>
      <c r="D114" s="251"/>
      <c r="E114" s="262"/>
      <c r="F114" s="323">
        <v>65</v>
      </c>
      <c r="G114" s="268" t="s">
        <v>1052</v>
      </c>
      <c r="H114" s="256" t="s">
        <v>955</v>
      </c>
      <c r="I114" s="263" t="s">
        <v>296</v>
      </c>
      <c r="J114" s="292"/>
      <c r="K114" s="293">
        <v>1800</v>
      </c>
      <c r="L114" s="293">
        <v>5100</v>
      </c>
      <c r="M114" s="293">
        <v>8100</v>
      </c>
      <c r="N114" s="292"/>
      <c r="O114" s="292"/>
      <c r="P114" s="292"/>
      <c r="Q114" s="292"/>
      <c r="R114" s="293">
        <f>SUM(J114:Q114)</f>
        <v>15000</v>
      </c>
    </row>
    <row r="115" spans="1:18" s="248" customFormat="1" ht="108">
      <c r="A115" s="7"/>
      <c r="B115" s="259"/>
      <c r="C115" s="258"/>
      <c r="D115" s="254"/>
      <c r="E115" s="257"/>
      <c r="F115" s="321">
        <v>66</v>
      </c>
      <c r="G115" s="268" t="s">
        <v>1053</v>
      </c>
      <c r="H115" s="256" t="s">
        <v>1135</v>
      </c>
      <c r="I115" s="256" t="s">
        <v>1041</v>
      </c>
      <c r="J115" s="292"/>
      <c r="K115" s="292"/>
      <c r="L115" s="293">
        <v>5000</v>
      </c>
      <c r="M115" s="293">
        <v>10000</v>
      </c>
      <c r="N115" s="292"/>
      <c r="O115" s="292"/>
      <c r="P115" s="292"/>
      <c r="Q115" s="292"/>
      <c r="R115" s="293">
        <f>SUM(J115:Q115)</f>
        <v>15000</v>
      </c>
    </row>
    <row r="116" spans="1:18" ht="48.75" customHeight="1">
      <c r="B116" s="29"/>
      <c r="C116" s="31"/>
      <c r="D116" s="1401" t="s">
        <v>26</v>
      </c>
      <c r="E116" s="1401"/>
      <c r="F116" s="1401"/>
      <c r="G116" s="1401"/>
      <c r="H116" s="1401"/>
      <c r="I116" s="1401"/>
      <c r="J116" s="73">
        <f>SUM(J117)</f>
        <v>0</v>
      </c>
      <c r="K116" s="73">
        <f t="shared" ref="K116:R116" si="30">SUM(K117)</f>
        <v>3600</v>
      </c>
      <c r="L116" s="73">
        <f t="shared" si="30"/>
        <v>0</v>
      </c>
      <c r="M116" s="73">
        <f t="shared" si="30"/>
        <v>10000</v>
      </c>
      <c r="N116" s="73">
        <f t="shared" si="30"/>
        <v>0</v>
      </c>
      <c r="O116" s="73">
        <f t="shared" si="30"/>
        <v>0</v>
      </c>
      <c r="P116" s="73">
        <f t="shared" si="30"/>
        <v>0</v>
      </c>
      <c r="Q116" s="73">
        <f t="shared" si="30"/>
        <v>0</v>
      </c>
      <c r="R116" s="73">
        <f t="shared" si="30"/>
        <v>13600</v>
      </c>
    </row>
    <row r="117" spans="1:18" ht="32.25" customHeight="1">
      <c r="B117" s="29"/>
      <c r="C117" s="31"/>
      <c r="D117" s="31"/>
      <c r="E117" s="1401" t="s">
        <v>27</v>
      </c>
      <c r="F117" s="1401"/>
      <c r="G117" s="1401"/>
      <c r="H117" s="1401"/>
      <c r="I117" s="1401"/>
      <c r="J117" s="73">
        <f>SUM(J118:J118)</f>
        <v>0</v>
      </c>
      <c r="K117" s="73">
        <f t="shared" ref="K117:R117" si="31">SUM(K118:K118)</f>
        <v>3600</v>
      </c>
      <c r="L117" s="73">
        <f t="shared" si="31"/>
        <v>0</v>
      </c>
      <c r="M117" s="73">
        <f t="shared" si="31"/>
        <v>10000</v>
      </c>
      <c r="N117" s="73">
        <f t="shared" si="31"/>
        <v>0</v>
      </c>
      <c r="O117" s="73">
        <f t="shared" si="31"/>
        <v>0</v>
      </c>
      <c r="P117" s="73">
        <f t="shared" si="31"/>
        <v>0</v>
      </c>
      <c r="Q117" s="73">
        <f t="shared" si="31"/>
        <v>0</v>
      </c>
      <c r="R117" s="73">
        <f t="shared" si="31"/>
        <v>13600</v>
      </c>
    </row>
    <row r="118" spans="1:18" s="248" customFormat="1" ht="33" customHeight="1">
      <c r="A118" s="7"/>
      <c r="B118" s="252"/>
      <c r="C118" s="251"/>
      <c r="D118" s="251"/>
      <c r="E118" s="262"/>
      <c r="F118" s="345">
        <v>67</v>
      </c>
      <c r="G118" s="268" t="s">
        <v>1054</v>
      </c>
      <c r="H118" s="256" t="s">
        <v>1135</v>
      </c>
      <c r="I118" s="256" t="s">
        <v>214</v>
      </c>
      <c r="J118" s="292"/>
      <c r="K118" s="293">
        <v>3600</v>
      </c>
      <c r="L118" s="292"/>
      <c r="M118" s="293">
        <v>10000</v>
      </c>
      <c r="N118" s="292"/>
      <c r="O118" s="292"/>
      <c r="P118" s="292"/>
      <c r="Q118" s="292"/>
      <c r="R118" s="293">
        <f>SUM(J118:Q118)</f>
        <v>13600</v>
      </c>
    </row>
    <row r="119" spans="1:18" ht="33.75" customHeight="1">
      <c r="B119" s="29"/>
      <c r="C119" s="31"/>
      <c r="D119" s="1401" t="s">
        <v>28</v>
      </c>
      <c r="E119" s="1401"/>
      <c r="F119" s="1401"/>
      <c r="G119" s="1401"/>
      <c r="H119" s="1401"/>
      <c r="I119" s="1401"/>
      <c r="J119" s="73">
        <f t="shared" ref="J119:R119" si="32">SUM(J120+J122)</f>
        <v>0</v>
      </c>
      <c r="K119" s="73">
        <f t="shared" si="32"/>
        <v>0</v>
      </c>
      <c r="L119" s="73">
        <f t="shared" si="32"/>
        <v>0</v>
      </c>
      <c r="M119" s="73">
        <f t="shared" si="32"/>
        <v>10000</v>
      </c>
      <c r="N119" s="73">
        <f t="shared" si="32"/>
        <v>0</v>
      </c>
      <c r="O119" s="73">
        <f t="shared" si="32"/>
        <v>0</v>
      </c>
      <c r="P119" s="73">
        <f t="shared" si="32"/>
        <v>0</v>
      </c>
      <c r="Q119" s="73">
        <f t="shared" si="32"/>
        <v>0</v>
      </c>
      <c r="R119" s="73">
        <f t="shared" si="32"/>
        <v>10000</v>
      </c>
    </row>
    <row r="120" spans="1:18" ht="33.75" customHeight="1">
      <c r="B120" s="29"/>
      <c r="C120" s="31"/>
      <c r="D120" s="31"/>
      <c r="E120" s="1401" t="s">
        <v>29</v>
      </c>
      <c r="F120" s="1401"/>
      <c r="G120" s="1401"/>
      <c r="H120" s="1401"/>
      <c r="I120" s="1401"/>
      <c r="J120" s="73">
        <f>SUM(J121:J121)</f>
        <v>0</v>
      </c>
      <c r="K120" s="73">
        <f t="shared" ref="K120:R120" si="33">SUM(K121:K121)</f>
        <v>0</v>
      </c>
      <c r="L120" s="73">
        <f t="shared" si="33"/>
        <v>0</v>
      </c>
      <c r="M120" s="73">
        <f t="shared" si="33"/>
        <v>10000</v>
      </c>
      <c r="N120" s="73">
        <f t="shared" si="33"/>
        <v>0</v>
      </c>
      <c r="O120" s="73">
        <f t="shared" si="33"/>
        <v>0</v>
      </c>
      <c r="P120" s="73">
        <f t="shared" si="33"/>
        <v>0</v>
      </c>
      <c r="Q120" s="73">
        <f t="shared" si="33"/>
        <v>0</v>
      </c>
      <c r="R120" s="73">
        <f t="shared" si="33"/>
        <v>10000</v>
      </c>
    </row>
    <row r="121" spans="1:18" s="248" customFormat="1" ht="32.25" customHeight="1">
      <c r="A121" s="7"/>
      <c r="B121" s="252"/>
      <c r="C121" s="251"/>
      <c r="D121" s="251"/>
      <c r="E121" s="278"/>
      <c r="F121" s="276">
        <v>68</v>
      </c>
      <c r="G121" s="268" t="s">
        <v>1055</v>
      </c>
      <c r="H121" s="282" t="s">
        <v>973</v>
      </c>
      <c r="I121" s="256" t="s">
        <v>214</v>
      </c>
      <c r="J121" s="293"/>
      <c r="K121" s="293"/>
      <c r="L121" s="293"/>
      <c r="M121" s="293">
        <v>10000</v>
      </c>
      <c r="N121" s="293"/>
      <c r="O121" s="293"/>
      <c r="P121" s="293"/>
      <c r="Q121" s="293"/>
      <c r="R121" s="293">
        <f>SUM(J121:Q121)</f>
        <v>10000</v>
      </c>
    </row>
    <row r="122" spans="1:18" ht="33" customHeight="1">
      <c r="B122" s="29"/>
      <c r="C122" s="31"/>
      <c r="D122" s="31"/>
      <c r="E122" s="1418" t="s">
        <v>30</v>
      </c>
      <c r="F122" s="1418"/>
      <c r="G122" s="1418"/>
      <c r="H122" s="1418"/>
      <c r="I122" s="1418"/>
      <c r="J122" s="73">
        <f t="shared" ref="J122:R122" si="34">SUM(J123:J125)</f>
        <v>0</v>
      </c>
      <c r="K122" s="73">
        <f t="shared" si="34"/>
        <v>0</v>
      </c>
      <c r="L122" s="73">
        <f t="shared" si="34"/>
        <v>0</v>
      </c>
      <c r="M122" s="73">
        <f t="shared" si="34"/>
        <v>0</v>
      </c>
      <c r="N122" s="73">
        <f t="shared" si="34"/>
        <v>0</v>
      </c>
      <c r="O122" s="73">
        <f t="shared" si="34"/>
        <v>0</v>
      </c>
      <c r="P122" s="73">
        <f t="shared" si="34"/>
        <v>0</v>
      </c>
      <c r="Q122" s="73">
        <f t="shared" si="34"/>
        <v>0</v>
      </c>
      <c r="R122" s="73">
        <f t="shared" si="34"/>
        <v>0</v>
      </c>
    </row>
    <row r="123" spans="1:18" ht="23.25" customHeight="1">
      <c r="B123" s="32"/>
      <c r="C123" s="33"/>
      <c r="D123" s="33"/>
      <c r="E123" s="34"/>
      <c r="F123" s="25"/>
      <c r="G123" s="14"/>
      <c r="H123" s="80"/>
      <c r="I123" s="117"/>
      <c r="J123" s="23"/>
      <c r="K123" s="23"/>
      <c r="L123" s="23"/>
      <c r="M123" s="23"/>
      <c r="N123" s="23"/>
      <c r="O123" s="23"/>
      <c r="P123" s="23"/>
      <c r="Q123" s="23"/>
      <c r="R123" s="79">
        <f>SUM(J123:Q123)</f>
        <v>0</v>
      </c>
    </row>
    <row r="124" spans="1:18" ht="23.25" customHeight="1">
      <c r="B124" s="48"/>
      <c r="C124" s="49"/>
      <c r="D124" s="49"/>
      <c r="E124" s="50"/>
      <c r="F124" s="25"/>
      <c r="G124" s="14"/>
      <c r="H124" s="80"/>
      <c r="I124" s="117"/>
      <c r="J124" s="79"/>
      <c r="K124" s="79"/>
      <c r="L124" s="79"/>
      <c r="M124" s="79"/>
      <c r="N124" s="79"/>
      <c r="O124" s="79"/>
      <c r="P124" s="79"/>
      <c r="Q124" s="79"/>
      <c r="R124" s="79">
        <f t="shared" ref="R124:R125" si="35">SUM(J124:Q124)</f>
        <v>0</v>
      </c>
    </row>
    <row r="125" spans="1:18" ht="23.25" customHeight="1">
      <c r="B125" s="17"/>
      <c r="C125" s="18"/>
      <c r="D125" s="18"/>
      <c r="E125" s="66"/>
      <c r="F125" s="25"/>
      <c r="G125" s="14"/>
      <c r="H125" s="80"/>
      <c r="I125" s="117"/>
      <c r="J125" s="79"/>
      <c r="K125" s="79"/>
      <c r="L125" s="79"/>
      <c r="M125" s="79"/>
      <c r="N125" s="79"/>
      <c r="O125" s="79"/>
      <c r="P125" s="79"/>
      <c r="Q125" s="79"/>
      <c r="R125" s="79">
        <f t="shared" si="35"/>
        <v>0</v>
      </c>
    </row>
    <row r="126" spans="1:18" s="12" customFormat="1" ht="18.75" customHeight="1">
      <c r="B126" s="41" t="s">
        <v>82</v>
      </c>
      <c r="C126" s="42"/>
      <c r="D126" s="43"/>
      <c r="E126" s="43"/>
      <c r="F126" s="43"/>
      <c r="G126" s="43"/>
      <c r="H126" s="181"/>
      <c r="I126" s="181"/>
      <c r="J126" s="169">
        <f>SUM(J127)</f>
        <v>0</v>
      </c>
      <c r="K126" s="169">
        <f t="shared" ref="K126:R127" si="36">SUM(K127)</f>
        <v>3600</v>
      </c>
      <c r="L126" s="169">
        <f t="shared" si="36"/>
        <v>4500</v>
      </c>
      <c r="M126" s="169">
        <f t="shared" si="36"/>
        <v>15900</v>
      </c>
      <c r="N126" s="169">
        <f t="shared" si="36"/>
        <v>0</v>
      </c>
      <c r="O126" s="169">
        <f t="shared" si="36"/>
        <v>0</v>
      </c>
      <c r="P126" s="169">
        <f t="shared" si="36"/>
        <v>0</v>
      </c>
      <c r="Q126" s="169">
        <f t="shared" si="36"/>
        <v>0</v>
      </c>
      <c r="R126" s="169">
        <f t="shared" si="36"/>
        <v>24000</v>
      </c>
    </row>
    <row r="127" spans="1:18" s="12" customFormat="1" ht="33" customHeight="1">
      <c r="B127" s="1404" t="s">
        <v>83</v>
      </c>
      <c r="C127" s="1405"/>
      <c r="D127" s="1405"/>
      <c r="E127" s="1405"/>
      <c r="F127" s="1405"/>
      <c r="G127" s="1405"/>
      <c r="H127" s="1405"/>
      <c r="I127" s="1405"/>
      <c r="J127" s="82">
        <f>SUM(J128)</f>
        <v>0</v>
      </c>
      <c r="K127" s="82">
        <f t="shared" si="36"/>
        <v>3600</v>
      </c>
      <c r="L127" s="82">
        <f t="shared" si="36"/>
        <v>4500</v>
      </c>
      <c r="M127" s="82">
        <f t="shared" si="36"/>
        <v>15900</v>
      </c>
      <c r="N127" s="82">
        <f t="shared" si="36"/>
        <v>0</v>
      </c>
      <c r="O127" s="82">
        <f t="shared" si="36"/>
        <v>0</v>
      </c>
      <c r="P127" s="82">
        <f t="shared" si="36"/>
        <v>0</v>
      </c>
      <c r="Q127" s="82">
        <f t="shared" si="36"/>
        <v>0</v>
      </c>
      <c r="R127" s="82">
        <f t="shared" si="36"/>
        <v>24000</v>
      </c>
    </row>
    <row r="128" spans="1:18" ht="32.25" customHeight="1">
      <c r="B128" s="29"/>
      <c r="C128" s="1401" t="s">
        <v>31</v>
      </c>
      <c r="D128" s="1401"/>
      <c r="E128" s="1401"/>
      <c r="F128" s="1401"/>
      <c r="G128" s="1401"/>
      <c r="H128" s="1401"/>
      <c r="I128" s="1401"/>
      <c r="J128" s="73">
        <f t="shared" ref="J128:R128" si="37">SUM(J129+J136)</f>
        <v>0</v>
      </c>
      <c r="K128" s="73">
        <f t="shared" si="37"/>
        <v>3600</v>
      </c>
      <c r="L128" s="73">
        <f t="shared" si="37"/>
        <v>4500</v>
      </c>
      <c r="M128" s="73">
        <f t="shared" si="37"/>
        <v>15900</v>
      </c>
      <c r="N128" s="73">
        <f t="shared" si="37"/>
        <v>0</v>
      </c>
      <c r="O128" s="73">
        <f t="shared" si="37"/>
        <v>0</v>
      </c>
      <c r="P128" s="73">
        <f t="shared" si="37"/>
        <v>0</v>
      </c>
      <c r="Q128" s="73">
        <f t="shared" si="37"/>
        <v>0</v>
      </c>
      <c r="R128" s="73">
        <f t="shared" si="37"/>
        <v>24000</v>
      </c>
    </row>
    <row r="129" spans="1:18" ht="34.5" customHeight="1">
      <c r="B129" s="29"/>
      <c r="C129" s="31"/>
      <c r="D129" s="1401" t="s">
        <v>32</v>
      </c>
      <c r="E129" s="1401"/>
      <c r="F129" s="1401"/>
      <c r="G129" s="1401"/>
      <c r="H129" s="1401"/>
      <c r="I129" s="1401"/>
      <c r="J129" s="73">
        <f>SUM(J130)</f>
        <v>0</v>
      </c>
      <c r="K129" s="73">
        <f t="shared" ref="K129:R129" si="38">SUM(K130)</f>
        <v>3600</v>
      </c>
      <c r="L129" s="73">
        <f t="shared" si="38"/>
        <v>4500</v>
      </c>
      <c r="M129" s="73">
        <f t="shared" si="38"/>
        <v>15900</v>
      </c>
      <c r="N129" s="73">
        <f t="shared" si="38"/>
        <v>0</v>
      </c>
      <c r="O129" s="73">
        <f t="shared" si="38"/>
        <v>0</v>
      </c>
      <c r="P129" s="73">
        <f t="shared" si="38"/>
        <v>0</v>
      </c>
      <c r="Q129" s="73">
        <f t="shared" si="38"/>
        <v>0</v>
      </c>
      <c r="R129" s="73">
        <f t="shared" si="38"/>
        <v>24000</v>
      </c>
    </row>
    <row r="130" spans="1:18">
      <c r="B130" s="29"/>
      <c r="C130" s="31"/>
      <c r="D130" s="31"/>
      <c r="E130" s="30" t="s">
        <v>33</v>
      </c>
      <c r="F130" s="27"/>
      <c r="G130" s="27"/>
      <c r="H130" s="13"/>
      <c r="I130" s="47"/>
      <c r="J130" s="73">
        <f>SUM(J131:J135)</f>
        <v>0</v>
      </c>
      <c r="K130" s="73">
        <f t="shared" ref="K130:R130" si="39">SUM(K131:K135)</f>
        <v>3600</v>
      </c>
      <c r="L130" s="73">
        <f t="shared" si="39"/>
        <v>4500</v>
      </c>
      <c r="M130" s="73">
        <f t="shared" si="39"/>
        <v>15900</v>
      </c>
      <c r="N130" s="73">
        <f t="shared" si="39"/>
        <v>0</v>
      </c>
      <c r="O130" s="73">
        <f t="shared" si="39"/>
        <v>0</v>
      </c>
      <c r="P130" s="73">
        <f t="shared" si="39"/>
        <v>0</v>
      </c>
      <c r="Q130" s="73">
        <f t="shared" si="39"/>
        <v>0</v>
      </c>
      <c r="R130" s="73">
        <f t="shared" si="39"/>
        <v>24000</v>
      </c>
    </row>
    <row r="131" spans="1:18" s="248" customFormat="1" ht="32.25" customHeight="1">
      <c r="A131" s="7"/>
      <c r="B131" s="252"/>
      <c r="C131" s="251"/>
      <c r="D131" s="251"/>
      <c r="E131" s="262"/>
      <c r="F131" s="345">
        <v>69</v>
      </c>
      <c r="G131" s="268" t="s">
        <v>1056</v>
      </c>
      <c r="H131" s="256" t="s">
        <v>696</v>
      </c>
      <c r="I131" s="256" t="s">
        <v>1057</v>
      </c>
      <c r="J131" s="292"/>
      <c r="K131" s="293">
        <v>3600</v>
      </c>
      <c r="L131" s="293">
        <v>4500</v>
      </c>
      <c r="M131" s="293">
        <v>15900</v>
      </c>
      <c r="N131" s="292"/>
      <c r="O131" s="292"/>
      <c r="P131" s="292"/>
      <c r="Q131" s="292"/>
      <c r="R131" s="293">
        <f>SUM(J131:Q131)</f>
        <v>24000</v>
      </c>
    </row>
    <row r="132" spans="1:18" ht="25.5" customHeight="1">
      <c r="B132" s="24"/>
      <c r="D132" s="21"/>
      <c r="E132" s="26"/>
      <c r="F132" s="25"/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9">
        <f>SUM(J132:Q132)</f>
        <v>0</v>
      </c>
    </row>
    <row r="133" spans="1:18" ht="25.5" customHeight="1">
      <c r="B133" s="24"/>
      <c r="D133" s="21"/>
      <c r="E133" s="26"/>
      <c r="F133" s="25"/>
      <c r="G133" s="14"/>
      <c r="H133" s="15"/>
      <c r="I133" s="16"/>
      <c r="J133" s="79"/>
      <c r="K133" s="79"/>
      <c r="L133" s="79"/>
      <c r="M133" s="79"/>
      <c r="N133" s="79"/>
      <c r="O133" s="79"/>
      <c r="P133" s="79"/>
      <c r="Q133" s="79"/>
      <c r="R133" s="79">
        <f>SUM(J133:Q133)</f>
        <v>0</v>
      </c>
    </row>
    <row r="134" spans="1:18" ht="25.5" customHeight="1">
      <c r="B134" s="48"/>
      <c r="C134" s="49"/>
      <c r="D134" s="49"/>
      <c r="E134" s="50"/>
      <c r="F134" s="25"/>
      <c r="G134" s="14"/>
      <c r="H134" s="80"/>
      <c r="I134" s="117"/>
      <c r="J134" s="79"/>
      <c r="K134" s="79"/>
      <c r="L134" s="79"/>
      <c r="M134" s="79"/>
      <c r="N134" s="79"/>
      <c r="O134" s="79"/>
      <c r="P134" s="79"/>
      <c r="Q134" s="79"/>
      <c r="R134" s="79">
        <f t="shared" ref="R134" si="40">SUM(J134:Q134)</f>
        <v>0</v>
      </c>
    </row>
    <row r="135" spans="1:18" ht="25.5" customHeight="1">
      <c r="B135" s="48"/>
      <c r="C135" s="49"/>
      <c r="D135" s="49"/>
      <c r="E135" s="50"/>
      <c r="F135" s="25"/>
      <c r="G135" s="14"/>
      <c r="H135" s="80"/>
      <c r="I135" s="117"/>
      <c r="J135" s="79"/>
      <c r="K135" s="79"/>
      <c r="L135" s="79"/>
      <c r="M135" s="79"/>
      <c r="N135" s="79"/>
      <c r="O135" s="79"/>
      <c r="P135" s="79"/>
      <c r="Q135" s="79"/>
      <c r="R135" s="79">
        <f>SUM(J135:Q135)</f>
        <v>0</v>
      </c>
    </row>
    <row r="136" spans="1:18" ht="21" customHeight="1">
      <c r="B136" s="29"/>
      <c r="C136" s="31"/>
      <c r="D136" s="1419" t="s">
        <v>34</v>
      </c>
      <c r="E136" s="1419"/>
      <c r="F136" s="1419"/>
      <c r="G136" s="1419"/>
      <c r="H136" s="1419"/>
      <c r="I136" s="1419"/>
      <c r="J136" s="73">
        <f>SUM(J137)</f>
        <v>0</v>
      </c>
      <c r="K136" s="73">
        <f t="shared" ref="K136:Q136" si="41">SUM(K137)</f>
        <v>0</v>
      </c>
      <c r="L136" s="73">
        <f t="shared" si="41"/>
        <v>0</v>
      </c>
      <c r="M136" s="73">
        <f t="shared" si="41"/>
        <v>0</v>
      </c>
      <c r="N136" s="73">
        <f t="shared" si="41"/>
        <v>0</v>
      </c>
      <c r="O136" s="73">
        <f t="shared" si="41"/>
        <v>0</v>
      </c>
      <c r="P136" s="73">
        <f t="shared" si="41"/>
        <v>0</v>
      </c>
      <c r="Q136" s="73">
        <f t="shared" si="41"/>
        <v>0</v>
      </c>
      <c r="R136" s="73">
        <f>SUM(R137)</f>
        <v>0</v>
      </c>
    </row>
    <row r="137" spans="1:18" ht="21" customHeight="1">
      <c r="B137" s="29"/>
      <c r="C137" s="31"/>
      <c r="D137" s="31"/>
      <c r="E137" s="1418" t="s">
        <v>35</v>
      </c>
      <c r="F137" s="1418"/>
      <c r="G137" s="1418"/>
      <c r="H137" s="1418"/>
      <c r="I137" s="1418"/>
      <c r="J137" s="73">
        <f>SUM(J138:J143)</f>
        <v>0</v>
      </c>
      <c r="K137" s="73">
        <f t="shared" ref="K137:R137" si="42">SUM(K138:K143)</f>
        <v>0</v>
      </c>
      <c r="L137" s="73">
        <f t="shared" si="42"/>
        <v>0</v>
      </c>
      <c r="M137" s="73">
        <f t="shared" si="42"/>
        <v>0</v>
      </c>
      <c r="N137" s="73">
        <f t="shared" si="42"/>
        <v>0</v>
      </c>
      <c r="O137" s="73">
        <f t="shared" si="42"/>
        <v>0</v>
      </c>
      <c r="P137" s="73">
        <f t="shared" si="42"/>
        <v>0</v>
      </c>
      <c r="Q137" s="73">
        <f t="shared" si="42"/>
        <v>0</v>
      </c>
      <c r="R137" s="73">
        <f t="shared" si="42"/>
        <v>0</v>
      </c>
    </row>
    <row r="138" spans="1:18" ht="25.5" customHeight="1">
      <c r="B138" s="32"/>
      <c r="C138" s="33"/>
      <c r="D138" s="33"/>
      <c r="E138" s="34"/>
      <c r="F138" s="25"/>
      <c r="G138" s="14"/>
      <c r="H138" s="80"/>
      <c r="I138" s="117"/>
      <c r="J138" s="79"/>
      <c r="K138" s="79"/>
      <c r="L138" s="79"/>
      <c r="M138" s="79"/>
      <c r="N138" s="79"/>
      <c r="O138" s="79"/>
      <c r="P138" s="79"/>
      <c r="Q138" s="79"/>
      <c r="R138" s="79">
        <f>SUM(J138:Q138)</f>
        <v>0</v>
      </c>
    </row>
    <row r="139" spans="1:18" ht="25.5" customHeight="1">
      <c r="B139" s="48"/>
      <c r="C139" s="49"/>
      <c r="D139" s="49"/>
      <c r="E139" s="50"/>
      <c r="F139" s="25"/>
      <c r="G139" s="14"/>
      <c r="H139" s="80"/>
      <c r="I139" s="117"/>
      <c r="J139" s="79"/>
      <c r="K139" s="79"/>
      <c r="L139" s="79"/>
      <c r="M139" s="79"/>
      <c r="N139" s="79"/>
      <c r="O139" s="79"/>
      <c r="P139" s="79"/>
      <c r="Q139" s="79"/>
      <c r="R139" s="79">
        <f t="shared" ref="R139:R143" si="43">SUM(J139:Q139)</f>
        <v>0</v>
      </c>
    </row>
    <row r="140" spans="1:18" ht="25.5" customHeight="1">
      <c r="B140" s="48"/>
      <c r="C140" s="49"/>
      <c r="D140" s="49"/>
      <c r="E140" s="50"/>
      <c r="F140" s="25"/>
      <c r="G140" s="14"/>
      <c r="H140" s="80"/>
      <c r="I140" s="117"/>
      <c r="J140" s="79"/>
      <c r="K140" s="79"/>
      <c r="L140" s="79"/>
      <c r="M140" s="79"/>
      <c r="N140" s="79"/>
      <c r="O140" s="79"/>
      <c r="P140" s="79"/>
      <c r="Q140" s="79"/>
      <c r="R140" s="79">
        <f t="shared" si="43"/>
        <v>0</v>
      </c>
    </row>
    <row r="141" spans="1:18" ht="25.5" customHeight="1">
      <c r="B141" s="48"/>
      <c r="C141" s="49"/>
      <c r="D141" s="49"/>
      <c r="E141" s="50"/>
      <c r="F141" s="25"/>
      <c r="G141" s="14"/>
      <c r="H141" s="80"/>
      <c r="I141" s="117"/>
      <c r="J141" s="79"/>
      <c r="K141" s="79"/>
      <c r="L141" s="79"/>
      <c r="M141" s="79"/>
      <c r="N141" s="79"/>
      <c r="O141" s="79"/>
      <c r="P141" s="79"/>
      <c r="Q141" s="79"/>
      <c r="R141" s="79">
        <f t="shared" si="43"/>
        <v>0</v>
      </c>
    </row>
    <row r="142" spans="1:18" ht="25.5" customHeight="1">
      <c r="B142" s="48"/>
      <c r="C142" s="49"/>
      <c r="D142" s="49"/>
      <c r="E142" s="50"/>
      <c r="F142" s="25"/>
      <c r="G142" s="14"/>
      <c r="H142" s="80"/>
      <c r="I142" s="117"/>
      <c r="J142" s="79"/>
      <c r="K142" s="79"/>
      <c r="L142" s="79"/>
      <c r="M142" s="79"/>
      <c r="N142" s="79"/>
      <c r="O142" s="79"/>
      <c r="P142" s="79"/>
      <c r="Q142" s="79"/>
      <c r="R142" s="79">
        <f t="shared" si="43"/>
        <v>0</v>
      </c>
    </row>
    <row r="143" spans="1:18" ht="25.5" customHeight="1">
      <c r="B143" s="17"/>
      <c r="C143" s="18"/>
      <c r="D143" s="18"/>
      <c r="E143" s="66"/>
      <c r="F143" s="25"/>
      <c r="G143" s="14"/>
      <c r="H143" s="80"/>
      <c r="I143" s="117"/>
      <c r="J143" s="79"/>
      <c r="K143" s="79"/>
      <c r="L143" s="79"/>
      <c r="M143" s="79"/>
      <c r="N143" s="79"/>
      <c r="O143" s="79"/>
      <c r="P143" s="79"/>
      <c r="Q143" s="79"/>
      <c r="R143" s="79">
        <f t="shared" si="43"/>
        <v>0</v>
      </c>
    </row>
    <row r="144" spans="1:18" s="12" customFormat="1" ht="34.5" customHeight="1">
      <c r="B144" s="1402" t="s">
        <v>85</v>
      </c>
      <c r="C144" s="1403"/>
      <c r="D144" s="1403"/>
      <c r="E144" s="1403"/>
      <c r="F144" s="1403"/>
      <c r="G144" s="1403"/>
      <c r="H144" s="1403"/>
      <c r="I144" s="1403"/>
      <c r="J144" s="169">
        <f>SUM(J145)</f>
        <v>0</v>
      </c>
      <c r="K144" s="169">
        <f t="shared" ref="K144:R145" si="44">SUM(K145)</f>
        <v>3600</v>
      </c>
      <c r="L144" s="169">
        <f t="shared" si="44"/>
        <v>25200</v>
      </c>
      <c r="M144" s="169">
        <f t="shared" si="44"/>
        <v>74500</v>
      </c>
      <c r="N144" s="169">
        <f t="shared" si="44"/>
        <v>0</v>
      </c>
      <c r="O144" s="169">
        <f t="shared" si="44"/>
        <v>0</v>
      </c>
      <c r="P144" s="169">
        <f t="shared" si="44"/>
        <v>0</v>
      </c>
      <c r="Q144" s="169">
        <f t="shared" si="44"/>
        <v>0</v>
      </c>
      <c r="R144" s="169">
        <f t="shared" si="44"/>
        <v>103300</v>
      </c>
    </row>
    <row r="145" spans="1:18" s="12" customFormat="1" ht="49.5" customHeight="1">
      <c r="B145" s="1420" t="s">
        <v>86</v>
      </c>
      <c r="C145" s="1421"/>
      <c r="D145" s="1421"/>
      <c r="E145" s="1421"/>
      <c r="F145" s="1421"/>
      <c r="G145" s="1421"/>
      <c r="H145" s="1421"/>
      <c r="I145" s="1421"/>
      <c r="J145" s="82">
        <f>SUM(J146)</f>
        <v>0</v>
      </c>
      <c r="K145" s="82">
        <f t="shared" si="44"/>
        <v>3600</v>
      </c>
      <c r="L145" s="82">
        <f t="shared" si="44"/>
        <v>25200</v>
      </c>
      <c r="M145" s="82">
        <f t="shared" si="44"/>
        <v>74500</v>
      </c>
      <c r="N145" s="82">
        <f t="shared" si="44"/>
        <v>0</v>
      </c>
      <c r="O145" s="82">
        <f t="shared" si="44"/>
        <v>0</v>
      </c>
      <c r="P145" s="82">
        <f t="shared" si="44"/>
        <v>0</v>
      </c>
      <c r="Q145" s="82">
        <f t="shared" si="44"/>
        <v>0</v>
      </c>
      <c r="R145" s="82">
        <f t="shared" si="44"/>
        <v>103300</v>
      </c>
    </row>
    <row r="146" spans="1:18" ht="36.75" customHeight="1">
      <c r="B146" s="29"/>
      <c r="C146" s="1401" t="s">
        <v>36</v>
      </c>
      <c r="D146" s="1401"/>
      <c r="E146" s="1401"/>
      <c r="F146" s="1401"/>
      <c r="G146" s="1401"/>
      <c r="H146" s="1401"/>
      <c r="I146" s="1401"/>
      <c r="J146" s="73">
        <f t="shared" ref="J146:R146" si="45">SUM(J147+J151+J156)</f>
        <v>0</v>
      </c>
      <c r="K146" s="73">
        <f t="shared" si="45"/>
        <v>3600</v>
      </c>
      <c r="L146" s="73">
        <f t="shared" si="45"/>
        <v>25200</v>
      </c>
      <c r="M146" s="73">
        <f t="shared" si="45"/>
        <v>74500</v>
      </c>
      <c r="N146" s="73">
        <f t="shared" si="45"/>
        <v>0</v>
      </c>
      <c r="O146" s="73">
        <f t="shared" si="45"/>
        <v>0</v>
      </c>
      <c r="P146" s="73">
        <f t="shared" si="45"/>
        <v>0</v>
      </c>
      <c r="Q146" s="73">
        <f t="shared" si="45"/>
        <v>0</v>
      </c>
      <c r="R146" s="73">
        <f t="shared" si="45"/>
        <v>103300</v>
      </c>
    </row>
    <row r="147" spans="1:18" ht="47.25" customHeight="1">
      <c r="B147" s="29"/>
      <c r="C147" s="31"/>
      <c r="D147" s="1401" t="s">
        <v>37</v>
      </c>
      <c r="E147" s="1401"/>
      <c r="F147" s="1401"/>
      <c r="G147" s="1401"/>
      <c r="H147" s="1401"/>
      <c r="I147" s="1401"/>
      <c r="J147" s="73">
        <f>SUM(J148)</f>
        <v>0</v>
      </c>
      <c r="K147" s="73">
        <f t="shared" ref="K147:R147" si="46">SUM(K148)</f>
        <v>3600</v>
      </c>
      <c r="L147" s="73">
        <f t="shared" si="46"/>
        <v>10200</v>
      </c>
      <c r="M147" s="73">
        <f t="shared" si="46"/>
        <v>33200</v>
      </c>
      <c r="N147" s="73">
        <f t="shared" si="46"/>
        <v>0</v>
      </c>
      <c r="O147" s="73">
        <f t="shared" si="46"/>
        <v>0</v>
      </c>
      <c r="P147" s="73">
        <f t="shared" si="46"/>
        <v>0</v>
      </c>
      <c r="Q147" s="73">
        <f t="shared" si="46"/>
        <v>0</v>
      </c>
      <c r="R147" s="73">
        <f t="shared" si="46"/>
        <v>47000</v>
      </c>
    </row>
    <row r="148" spans="1:18" ht="32.25" customHeight="1">
      <c r="B148" s="29"/>
      <c r="C148" s="31"/>
      <c r="D148" s="31"/>
      <c r="E148" s="1401" t="s">
        <v>38</v>
      </c>
      <c r="F148" s="1401"/>
      <c r="G148" s="1401"/>
      <c r="H148" s="1401"/>
      <c r="I148" s="1401"/>
      <c r="J148" s="73">
        <f>SUM(J149:J150)</f>
        <v>0</v>
      </c>
      <c r="K148" s="73">
        <f t="shared" ref="K148:R148" si="47">SUM(K149:K150)</f>
        <v>3600</v>
      </c>
      <c r="L148" s="73">
        <f t="shared" si="47"/>
        <v>10200</v>
      </c>
      <c r="M148" s="73">
        <f t="shared" si="47"/>
        <v>33200</v>
      </c>
      <c r="N148" s="73">
        <f t="shared" si="47"/>
        <v>0</v>
      </c>
      <c r="O148" s="73">
        <f t="shared" si="47"/>
        <v>0</v>
      </c>
      <c r="P148" s="73">
        <f t="shared" si="47"/>
        <v>0</v>
      </c>
      <c r="Q148" s="73">
        <f t="shared" si="47"/>
        <v>0</v>
      </c>
      <c r="R148" s="73">
        <f t="shared" si="47"/>
        <v>47000</v>
      </c>
    </row>
    <row r="149" spans="1:18" s="248" customFormat="1" ht="33.75" customHeight="1">
      <c r="A149" s="7"/>
      <c r="B149" s="344"/>
      <c r="C149" s="340"/>
      <c r="D149" s="341"/>
      <c r="E149" s="342"/>
      <c r="F149" s="250">
        <v>70</v>
      </c>
      <c r="G149" s="249" t="s">
        <v>1058</v>
      </c>
      <c r="H149" s="256" t="s">
        <v>696</v>
      </c>
      <c r="I149" s="256" t="s">
        <v>998</v>
      </c>
      <c r="J149" s="292"/>
      <c r="K149" s="293">
        <v>3600</v>
      </c>
      <c r="L149" s="293">
        <v>5200</v>
      </c>
      <c r="M149" s="293">
        <v>26200</v>
      </c>
      <c r="N149" s="292"/>
      <c r="O149" s="292"/>
      <c r="P149" s="292"/>
      <c r="Q149" s="292"/>
      <c r="R149" s="293">
        <f>SUM(J149:Q149)</f>
        <v>35000</v>
      </c>
    </row>
    <row r="150" spans="1:18" s="248" customFormat="1" ht="33.75" customHeight="1">
      <c r="A150" s="7"/>
      <c r="B150" s="326"/>
      <c r="C150" s="343"/>
      <c r="D150" s="253"/>
      <c r="E150" s="253"/>
      <c r="F150" s="250">
        <v>71</v>
      </c>
      <c r="G150" s="249" t="s">
        <v>1064</v>
      </c>
      <c r="H150" s="256" t="s">
        <v>1135</v>
      </c>
      <c r="I150" s="277" t="s">
        <v>1175</v>
      </c>
      <c r="J150" s="292"/>
      <c r="K150" s="292"/>
      <c r="L150" s="294">
        <v>5000</v>
      </c>
      <c r="M150" s="294">
        <v>7000</v>
      </c>
      <c r="N150" s="292"/>
      <c r="O150" s="292"/>
      <c r="P150" s="292"/>
      <c r="Q150" s="292"/>
      <c r="R150" s="293">
        <f>SUM(J150:Q150)</f>
        <v>12000</v>
      </c>
    </row>
    <row r="151" spans="1:18" ht="47.25" customHeight="1">
      <c r="B151" s="29"/>
      <c r="C151" s="31"/>
      <c r="D151" s="1401" t="s">
        <v>39</v>
      </c>
      <c r="E151" s="1401"/>
      <c r="F151" s="1401"/>
      <c r="G151" s="1401"/>
      <c r="H151" s="1401"/>
      <c r="I151" s="1401"/>
      <c r="J151" s="73">
        <f>SUM(J152)</f>
        <v>0</v>
      </c>
      <c r="K151" s="73">
        <f t="shared" ref="K151:R151" si="48">SUM(K152)</f>
        <v>0</v>
      </c>
      <c r="L151" s="73">
        <f t="shared" si="48"/>
        <v>15000</v>
      </c>
      <c r="M151" s="73">
        <f t="shared" si="48"/>
        <v>41300</v>
      </c>
      <c r="N151" s="73">
        <f t="shared" si="48"/>
        <v>0</v>
      </c>
      <c r="O151" s="73">
        <f t="shared" si="48"/>
        <v>0</v>
      </c>
      <c r="P151" s="73">
        <f t="shared" si="48"/>
        <v>0</v>
      </c>
      <c r="Q151" s="73">
        <f t="shared" si="48"/>
        <v>0</v>
      </c>
      <c r="R151" s="73">
        <f t="shared" si="48"/>
        <v>56300</v>
      </c>
    </row>
    <row r="152" spans="1:18" ht="34.5" customHeight="1">
      <c r="B152" s="29"/>
      <c r="C152" s="31"/>
      <c r="D152" s="31"/>
      <c r="E152" s="1401" t="s">
        <v>40</v>
      </c>
      <c r="F152" s="1401"/>
      <c r="G152" s="1401"/>
      <c r="H152" s="1401"/>
      <c r="I152" s="1401"/>
      <c r="J152" s="73">
        <f>SUM(J153:J155)</f>
        <v>0</v>
      </c>
      <c r="K152" s="73">
        <f t="shared" ref="K152:R152" si="49">SUM(K153:K155)</f>
        <v>0</v>
      </c>
      <c r="L152" s="73">
        <f t="shared" si="49"/>
        <v>15000</v>
      </c>
      <c r="M152" s="73">
        <f t="shared" si="49"/>
        <v>41300</v>
      </c>
      <c r="N152" s="73">
        <f t="shared" si="49"/>
        <v>0</v>
      </c>
      <c r="O152" s="73">
        <f t="shared" si="49"/>
        <v>0</v>
      </c>
      <c r="P152" s="73">
        <f t="shared" si="49"/>
        <v>0</v>
      </c>
      <c r="Q152" s="73">
        <f t="shared" si="49"/>
        <v>0</v>
      </c>
      <c r="R152" s="73">
        <f t="shared" si="49"/>
        <v>56300</v>
      </c>
    </row>
    <row r="153" spans="1:18" s="248" customFormat="1" ht="108">
      <c r="A153" s="7"/>
      <c r="B153" s="327"/>
      <c r="C153" s="324"/>
      <c r="D153" s="324"/>
      <c r="E153" s="325"/>
      <c r="F153" s="319">
        <v>72</v>
      </c>
      <c r="G153" s="320" t="s">
        <v>1059</v>
      </c>
      <c r="H153" s="256" t="s">
        <v>960</v>
      </c>
      <c r="I153" s="256" t="s">
        <v>1060</v>
      </c>
      <c r="J153" s="292"/>
      <c r="K153" s="292"/>
      <c r="L153" s="293">
        <v>10000</v>
      </c>
      <c r="M153" s="293">
        <v>20300</v>
      </c>
      <c r="N153" s="292"/>
      <c r="O153" s="292"/>
      <c r="P153" s="292"/>
      <c r="Q153" s="292"/>
      <c r="R153" s="293">
        <f>SUM(J153:Q153)</f>
        <v>30300</v>
      </c>
    </row>
    <row r="154" spans="1:18" s="248" customFormat="1" ht="90">
      <c r="A154" s="7"/>
      <c r="B154" s="261"/>
      <c r="C154" s="253"/>
      <c r="D154" s="253"/>
      <c r="E154" s="260"/>
      <c r="F154" s="276">
        <v>73</v>
      </c>
      <c r="G154" s="268" t="s">
        <v>1061</v>
      </c>
      <c r="H154" s="282" t="s">
        <v>973</v>
      </c>
      <c r="I154" s="283" t="s">
        <v>1176</v>
      </c>
      <c r="J154" s="293"/>
      <c r="K154" s="293"/>
      <c r="L154" s="293"/>
      <c r="M154" s="293">
        <v>5000</v>
      </c>
      <c r="N154" s="293"/>
      <c r="O154" s="293"/>
      <c r="P154" s="293"/>
      <c r="Q154" s="293"/>
      <c r="R154" s="293">
        <f>SUM(J154:Q154)</f>
        <v>5000</v>
      </c>
    </row>
    <row r="155" spans="1:18" s="248" customFormat="1" ht="36" customHeight="1">
      <c r="A155" s="7"/>
      <c r="B155" s="261"/>
      <c r="C155" s="253"/>
      <c r="D155" s="253"/>
      <c r="E155" s="253"/>
      <c r="F155" s="319">
        <v>74</v>
      </c>
      <c r="G155" s="339" t="s">
        <v>1062</v>
      </c>
      <c r="H155" s="256" t="s">
        <v>958</v>
      </c>
      <c r="I155" s="256" t="s">
        <v>1063</v>
      </c>
      <c r="J155" s="292"/>
      <c r="K155" s="292"/>
      <c r="L155" s="294">
        <v>5000</v>
      </c>
      <c r="M155" s="294">
        <v>16000</v>
      </c>
      <c r="N155" s="292"/>
      <c r="O155" s="292"/>
      <c r="P155" s="292"/>
      <c r="Q155" s="292"/>
      <c r="R155" s="293">
        <f>SUM(J155:Q155)</f>
        <v>21000</v>
      </c>
    </row>
    <row r="156" spans="1:18" ht="31.5" customHeight="1">
      <c r="B156" s="29"/>
      <c r="C156" s="31"/>
      <c r="D156" s="1401" t="s">
        <v>41</v>
      </c>
      <c r="E156" s="1401"/>
      <c r="F156" s="1401"/>
      <c r="G156" s="1401"/>
      <c r="H156" s="1401"/>
      <c r="I156" s="1401"/>
      <c r="J156" s="73">
        <f>SUM(J157)</f>
        <v>0</v>
      </c>
      <c r="K156" s="73">
        <f t="shared" ref="K156:R156" si="50">SUM(K157)</f>
        <v>0</v>
      </c>
      <c r="L156" s="73">
        <f t="shared" si="50"/>
        <v>0</v>
      </c>
      <c r="M156" s="73">
        <f t="shared" si="50"/>
        <v>0</v>
      </c>
      <c r="N156" s="73">
        <f t="shared" si="50"/>
        <v>0</v>
      </c>
      <c r="O156" s="73">
        <f t="shared" si="50"/>
        <v>0</v>
      </c>
      <c r="P156" s="73">
        <f t="shared" si="50"/>
        <v>0</v>
      </c>
      <c r="Q156" s="73">
        <f t="shared" si="50"/>
        <v>0</v>
      </c>
      <c r="R156" s="73">
        <f t="shared" si="50"/>
        <v>0</v>
      </c>
    </row>
    <row r="157" spans="1:18" ht="34.5" customHeight="1">
      <c r="B157" s="29"/>
      <c r="C157" s="31"/>
      <c r="D157" s="31"/>
      <c r="E157" s="1401" t="s">
        <v>42</v>
      </c>
      <c r="F157" s="1401"/>
      <c r="G157" s="1401"/>
      <c r="H157" s="1401"/>
      <c r="I157" s="1401"/>
      <c r="J157" s="73">
        <f>SUM(J158:J160)</f>
        <v>0</v>
      </c>
      <c r="K157" s="73">
        <f t="shared" ref="K157:R157" si="51">SUM(K158:K160)</f>
        <v>0</v>
      </c>
      <c r="L157" s="73">
        <f t="shared" si="51"/>
        <v>0</v>
      </c>
      <c r="M157" s="73">
        <f t="shared" si="51"/>
        <v>0</v>
      </c>
      <c r="N157" s="73">
        <f t="shared" si="51"/>
        <v>0</v>
      </c>
      <c r="O157" s="73">
        <f t="shared" si="51"/>
        <v>0</v>
      </c>
      <c r="P157" s="73">
        <f t="shared" si="51"/>
        <v>0</v>
      </c>
      <c r="Q157" s="73">
        <f t="shared" si="51"/>
        <v>0</v>
      </c>
      <c r="R157" s="73">
        <f t="shared" si="51"/>
        <v>0</v>
      </c>
    </row>
    <row r="158" spans="1:18" ht="20.25" customHeight="1">
      <c r="B158" s="32"/>
      <c r="C158" s="33"/>
      <c r="D158" s="33"/>
      <c r="E158" s="34"/>
      <c r="F158" s="25"/>
      <c r="G158" s="14"/>
      <c r="H158" s="80"/>
      <c r="I158" s="117"/>
      <c r="J158" s="79"/>
      <c r="K158" s="79"/>
      <c r="L158" s="79"/>
      <c r="M158" s="79"/>
      <c r="N158" s="79"/>
      <c r="O158" s="79"/>
      <c r="P158" s="79"/>
      <c r="Q158" s="79"/>
      <c r="R158" s="79">
        <f t="shared" ref="R158:R159" si="52">SUM(J158:Q158)</f>
        <v>0</v>
      </c>
    </row>
    <row r="159" spans="1:18" ht="20.25" customHeight="1">
      <c r="B159" s="24"/>
      <c r="D159" s="21"/>
      <c r="E159" s="26"/>
      <c r="F159" s="25"/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9">
        <f t="shared" si="52"/>
        <v>0</v>
      </c>
    </row>
    <row r="160" spans="1:18" ht="20.25" customHeight="1">
      <c r="B160" s="24"/>
      <c r="D160" s="21"/>
      <c r="E160" s="26"/>
      <c r="F160" s="25"/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9">
        <f>SUM(J160:Q160)</f>
        <v>0</v>
      </c>
    </row>
    <row r="161" spans="1:18" s="12" customFormat="1" ht="33" customHeight="1">
      <c r="B161" s="1402" t="s">
        <v>87</v>
      </c>
      <c r="C161" s="1403"/>
      <c r="D161" s="1403"/>
      <c r="E161" s="1403"/>
      <c r="F161" s="1403"/>
      <c r="G161" s="1403"/>
      <c r="H161" s="1403"/>
      <c r="I161" s="1403"/>
      <c r="J161" s="169">
        <f>SUM(J162)</f>
        <v>0</v>
      </c>
      <c r="K161" s="169">
        <f t="shared" ref="K161:Q162" si="53">SUM(K162)</f>
        <v>2400</v>
      </c>
      <c r="L161" s="169">
        <f t="shared" si="53"/>
        <v>11800</v>
      </c>
      <c r="M161" s="169">
        <f t="shared" si="53"/>
        <v>15800</v>
      </c>
      <c r="N161" s="169">
        <f t="shared" si="53"/>
        <v>0</v>
      </c>
      <c r="O161" s="169">
        <f t="shared" si="53"/>
        <v>0</v>
      </c>
      <c r="P161" s="169">
        <f t="shared" si="53"/>
        <v>0</v>
      </c>
      <c r="Q161" s="169">
        <f t="shared" si="53"/>
        <v>0</v>
      </c>
      <c r="R161" s="169">
        <f>SUM(R162)</f>
        <v>30000</v>
      </c>
    </row>
    <row r="162" spans="1:18" s="12" customFormat="1" ht="32.25" customHeight="1">
      <c r="B162" s="1422" t="s">
        <v>88</v>
      </c>
      <c r="C162" s="1423"/>
      <c r="D162" s="1423"/>
      <c r="E162" s="1423"/>
      <c r="F162" s="1423"/>
      <c r="G162" s="1423"/>
      <c r="H162" s="1423"/>
      <c r="I162" s="1423"/>
      <c r="J162" s="82">
        <f>SUM(J163)</f>
        <v>0</v>
      </c>
      <c r="K162" s="82">
        <f>SUM(K163)</f>
        <v>2400</v>
      </c>
      <c r="L162" s="82">
        <f t="shared" si="53"/>
        <v>11800</v>
      </c>
      <c r="M162" s="82">
        <f t="shared" si="53"/>
        <v>15800</v>
      </c>
      <c r="N162" s="82">
        <f t="shared" si="53"/>
        <v>0</v>
      </c>
      <c r="O162" s="82">
        <f t="shared" si="53"/>
        <v>0</v>
      </c>
      <c r="P162" s="82">
        <f t="shared" si="53"/>
        <v>0</v>
      </c>
      <c r="Q162" s="82">
        <f t="shared" si="53"/>
        <v>0</v>
      </c>
      <c r="R162" s="82">
        <f>SUM(R163)</f>
        <v>30000</v>
      </c>
    </row>
    <row r="163" spans="1:18" ht="48.75" customHeight="1">
      <c r="B163" s="29"/>
      <c r="C163" s="1401" t="s">
        <v>43</v>
      </c>
      <c r="D163" s="1401"/>
      <c r="E163" s="1401"/>
      <c r="F163" s="1401"/>
      <c r="G163" s="1401"/>
      <c r="H163" s="1401"/>
      <c r="I163" s="1401"/>
      <c r="J163" s="73">
        <f t="shared" ref="J163:R163" si="54">SUM(J164+J174)</f>
        <v>0</v>
      </c>
      <c r="K163" s="73">
        <f t="shared" si="54"/>
        <v>2400</v>
      </c>
      <c r="L163" s="73">
        <f t="shared" si="54"/>
        <v>11800</v>
      </c>
      <c r="M163" s="73">
        <f t="shared" si="54"/>
        <v>15800</v>
      </c>
      <c r="N163" s="73">
        <f t="shared" si="54"/>
        <v>0</v>
      </c>
      <c r="O163" s="73">
        <f t="shared" si="54"/>
        <v>0</v>
      </c>
      <c r="P163" s="73">
        <f t="shared" si="54"/>
        <v>0</v>
      </c>
      <c r="Q163" s="73">
        <f t="shared" si="54"/>
        <v>0</v>
      </c>
      <c r="R163" s="73">
        <f t="shared" si="54"/>
        <v>30000</v>
      </c>
    </row>
    <row r="164" spans="1:18" ht="32.25" customHeight="1">
      <c r="B164" s="29"/>
      <c r="C164" s="31"/>
      <c r="D164" s="1401" t="s">
        <v>44</v>
      </c>
      <c r="E164" s="1401"/>
      <c r="F164" s="1401"/>
      <c r="G164" s="1401"/>
      <c r="H164" s="1401"/>
      <c r="I164" s="1401"/>
      <c r="J164" s="73">
        <f t="shared" ref="J164:R164" si="55">SUM(J165+J170)</f>
        <v>0</v>
      </c>
      <c r="K164" s="73">
        <f t="shared" si="55"/>
        <v>2400</v>
      </c>
      <c r="L164" s="73">
        <f t="shared" si="55"/>
        <v>11800</v>
      </c>
      <c r="M164" s="73">
        <f t="shared" si="55"/>
        <v>15800</v>
      </c>
      <c r="N164" s="73">
        <f t="shared" si="55"/>
        <v>0</v>
      </c>
      <c r="O164" s="73">
        <f t="shared" si="55"/>
        <v>0</v>
      </c>
      <c r="P164" s="73">
        <f t="shared" si="55"/>
        <v>0</v>
      </c>
      <c r="Q164" s="73">
        <f t="shared" si="55"/>
        <v>0</v>
      </c>
      <c r="R164" s="73">
        <f t="shared" si="55"/>
        <v>30000</v>
      </c>
    </row>
    <row r="165" spans="1:18" ht="35.25" customHeight="1">
      <c r="B165" s="29"/>
      <c r="C165" s="31"/>
      <c r="D165" s="31"/>
      <c r="E165" s="1401" t="s">
        <v>45</v>
      </c>
      <c r="F165" s="1401"/>
      <c r="G165" s="1401"/>
      <c r="H165" s="1401"/>
      <c r="I165" s="1401"/>
      <c r="J165" s="73">
        <f>SUM(J166:J169)</f>
        <v>0</v>
      </c>
      <c r="K165" s="73">
        <f t="shared" ref="K165:R165" si="56">SUM(K166:K169)</f>
        <v>2400</v>
      </c>
      <c r="L165" s="73">
        <f t="shared" si="56"/>
        <v>11800</v>
      </c>
      <c r="M165" s="73">
        <f t="shared" si="56"/>
        <v>15800</v>
      </c>
      <c r="N165" s="73">
        <f t="shared" si="56"/>
        <v>0</v>
      </c>
      <c r="O165" s="73">
        <f t="shared" si="56"/>
        <v>0</v>
      </c>
      <c r="P165" s="73">
        <f t="shared" si="56"/>
        <v>0</v>
      </c>
      <c r="Q165" s="73">
        <f t="shared" si="56"/>
        <v>0</v>
      </c>
      <c r="R165" s="73">
        <f t="shared" si="56"/>
        <v>30000</v>
      </c>
    </row>
    <row r="166" spans="1:18" s="248" customFormat="1" ht="53.25" customHeight="1">
      <c r="A166" s="7"/>
      <c r="B166" s="259"/>
      <c r="C166" s="258"/>
      <c r="D166" s="254"/>
      <c r="E166" s="257"/>
      <c r="F166" s="250">
        <v>75</v>
      </c>
      <c r="G166" s="249" t="s">
        <v>1067</v>
      </c>
      <c r="H166" s="256" t="s">
        <v>955</v>
      </c>
      <c r="I166" s="266" t="s">
        <v>1178</v>
      </c>
      <c r="J166" s="292"/>
      <c r="K166" s="293">
        <v>2400</v>
      </c>
      <c r="L166" s="293">
        <v>6800</v>
      </c>
      <c r="M166" s="293">
        <v>5800</v>
      </c>
      <c r="N166" s="292"/>
      <c r="O166" s="292"/>
      <c r="P166" s="292"/>
      <c r="Q166" s="292"/>
      <c r="R166" s="293">
        <f>SUM(J166:Q166)</f>
        <v>15000</v>
      </c>
    </row>
    <row r="167" spans="1:18" s="248" customFormat="1" ht="144">
      <c r="A167" s="7"/>
      <c r="B167" s="269"/>
      <c r="C167" s="270"/>
      <c r="D167" s="271"/>
      <c r="E167" s="271"/>
      <c r="F167" s="250">
        <v>76</v>
      </c>
      <c r="G167" s="249" t="s">
        <v>1069</v>
      </c>
      <c r="H167" s="256" t="s">
        <v>1135</v>
      </c>
      <c r="I167" s="275" t="s">
        <v>1177</v>
      </c>
      <c r="J167" s="292"/>
      <c r="K167" s="292"/>
      <c r="L167" s="293">
        <v>5000</v>
      </c>
      <c r="M167" s="293">
        <v>10000</v>
      </c>
      <c r="N167" s="292"/>
      <c r="O167" s="292"/>
      <c r="P167" s="292"/>
      <c r="Q167" s="292"/>
      <c r="R167" s="293">
        <f>SUM(J167:Q167)</f>
        <v>15000</v>
      </c>
    </row>
    <row r="168" spans="1:18" ht="19.5" customHeight="1">
      <c r="B168" s="24"/>
      <c r="D168" s="21"/>
      <c r="E168" s="26"/>
      <c r="F168" s="25"/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9">
        <f t="shared" ref="R168" si="57">SUM(J168:Q168)</f>
        <v>0</v>
      </c>
    </row>
    <row r="169" spans="1:18" ht="19.5" customHeight="1">
      <c r="B169" s="58"/>
      <c r="C169" s="59"/>
      <c r="D169" s="53"/>
      <c r="E169" s="19"/>
      <c r="F169" s="25"/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9">
        <f>SUM(J169:Q169)</f>
        <v>0</v>
      </c>
    </row>
    <row r="170" spans="1:18" ht="34.5" customHeight="1">
      <c r="B170" s="29"/>
      <c r="C170" s="31"/>
      <c r="D170" s="31"/>
      <c r="E170" s="1401" t="s">
        <v>46</v>
      </c>
      <c r="F170" s="1401"/>
      <c r="G170" s="1401"/>
      <c r="H170" s="1401"/>
      <c r="I170" s="1401"/>
      <c r="J170" s="73">
        <f>SUM(J171:J173)</f>
        <v>0</v>
      </c>
      <c r="K170" s="73">
        <f t="shared" ref="K170:R170" si="58">SUM(K171:K173)</f>
        <v>0</v>
      </c>
      <c r="L170" s="73">
        <f t="shared" si="58"/>
        <v>0</v>
      </c>
      <c r="M170" s="73">
        <f t="shared" si="58"/>
        <v>0</v>
      </c>
      <c r="N170" s="73">
        <f t="shared" si="58"/>
        <v>0</v>
      </c>
      <c r="O170" s="73">
        <f t="shared" si="58"/>
        <v>0</v>
      </c>
      <c r="P170" s="73">
        <f t="shared" si="58"/>
        <v>0</v>
      </c>
      <c r="Q170" s="73">
        <f t="shared" si="58"/>
        <v>0</v>
      </c>
      <c r="R170" s="73">
        <f t="shared" si="58"/>
        <v>0</v>
      </c>
    </row>
    <row r="171" spans="1:18" ht="19.5" customHeight="1">
      <c r="B171" s="32"/>
      <c r="C171" s="33"/>
      <c r="D171" s="33"/>
      <c r="E171" s="34"/>
      <c r="F171" s="25"/>
      <c r="G171" s="14"/>
      <c r="H171" s="80"/>
      <c r="I171" s="117"/>
      <c r="J171" s="79"/>
      <c r="K171" s="79"/>
      <c r="L171" s="79"/>
      <c r="M171" s="79"/>
      <c r="N171" s="79"/>
      <c r="O171" s="79"/>
      <c r="P171" s="79"/>
      <c r="Q171" s="79"/>
      <c r="R171" s="79">
        <f t="shared" ref="R171:R172" si="59">SUM(J171:Q171)</f>
        <v>0</v>
      </c>
    </row>
    <row r="172" spans="1:18" ht="19.5" customHeight="1">
      <c r="B172" s="24"/>
      <c r="D172" s="21"/>
      <c r="E172" s="26"/>
      <c r="F172" s="25"/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9">
        <f t="shared" si="59"/>
        <v>0</v>
      </c>
    </row>
    <row r="173" spans="1:18" ht="19.5" customHeight="1">
      <c r="B173" s="58"/>
      <c r="C173" s="59"/>
      <c r="D173" s="53"/>
      <c r="E173" s="19"/>
      <c r="F173" s="25"/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9">
        <f>SUM(J173:Q173)</f>
        <v>0</v>
      </c>
    </row>
    <row r="174" spans="1:18" ht="34.5" customHeight="1">
      <c r="B174" s="29"/>
      <c r="C174" s="31"/>
      <c r="D174" s="1418" t="s">
        <v>47</v>
      </c>
      <c r="E174" s="1418"/>
      <c r="F174" s="1418"/>
      <c r="G174" s="1418"/>
      <c r="H174" s="1418"/>
      <c r="I174" s="1418"/>
      <c r="J174" s="73">
        <f>SUM(J175)</f>
        <v>0</v>
      </c>
      <c r="K174" s="73">
        <f t="shared" ref="K174:R174" si="60">SUM(K175)</f>
        <v>0</v>
      </c>
      <c r="L174" s="73">
        <f t="shared" si="60"/>
        <v>0</v>
      </c>
      <c r="M174" s="73">
        <f t="shared" si="60"/>
        <v>0</v>
      </c>
      <c r="N174" s="73">
        <f t="shared" si="60"/>
        <v>0</v>
      </c>
      <c r="O174" s="73">
        <f t="shared" si="60"/>
        <v>0</v>
      </c>
      <c r="P174" s="73">
        <f t="shared" si="60"/>
        <v>0</v>
      </c>
      <c r="Q174" s="73">
        <f t="shared" si="60"/>
        <v>0</v>
      </c>
      <c r="R174" s="73">
        <f t="shared" si="60"/>
        <v>0</v>
      </c>
    </row>
    <row r="175" spans="1:18" ht="49.5" customHeight="1">
      <c r="B175" s="29"/>
      <c r="C175" s="31"/>
      <c r="D175" s="31"/>
      <c r="E175" s="1401" t="s">
        <v>48</v>
      </c>
      <c r="F175" s="1401"/>
      <c r="G175" s="1401"/>
      <c r="H175" s="1401"/>
      <c r="I175" s="1401"/>
      <c r="J175" s="73">
        <f>SUM(J176:J178)</f>
        <v>0</v>
      </c>
      <c r="K175" s="73">
        <f t="shared" ref="K175:P175" si="61">SUM(K176:K178)</f>
        <v>0</v>
      </c>
      <c r="L175" s="73">
        <f t="shared" si="61"/>
        <v>0</v>
      </c>
      <c r="M175" s="73">
        <f t="shared" si="61"/>
        <v>0</v>
      </c>
      <c r="N175" s="73">
        <f t="shared" si="61"/>
        <v>0</v>
      </c>
      <c r="O175" s="73">
        <f t="shared" si="61"/>
        <v>0</v>
      </c>
      <c r="P175" s="73">
        <f t="shared" si="61"/>
        <v>0</v>
      </c>
      <c r="Q175" s="73">
        <f>SUM(Q176:Q178)</f>
        <v>0</v>
      </c>
      <c r="R175" s="73">
        <f>SUM(R176:R178)</f>
        <v>0</v>
      </c>
    </row>
    <row r="176" spans="1:18" ht="21.75" customHeight="1">
      <c r="B176" s="32"/>
      <c r="C176" s="33"/>
      <c r="D176" s="33"/>
      <c r="E176" s="34"/>
      <c r="F176" s="25"/>
      <c r="G176" s="14"/>
      <c r="H176" s="80"/>
      <c r="I176" s="117"/>
      <c r="J176" s="79"/>
      <c r="K176" s="79"/>
      <c r="L176" s="79"/>
      <c r="M176" s="79"/>
      <c r="N176" s="79"/>
      <c r="O176" s="79"/>
      <c r="P176" s="79"/>
      <c r="Q176" s="79"/>
      <c r="R176" s="79">
        <f t="shared" ref="R176:R177" si="62">SUM(J176:Q176)</f>
        <v>0</v>
      </c>
    </row>
    <row r="177" spans="1:18" ht="21.75" customHeight="1">
      <c r="B177" s="24"/>
      <c r="D177" s="21"/>
      <c r="E177" s="26"/>
      <c r="F177" s="25"/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9">
        <f t="shared" si="62"/>
        <v>0</v>
      </c>
    </row>
    <row r="178" spans="1:18" ht="21.75" customHeight="1">
      <c r="B178" s="24"/>
      <c r="D178" s="21"/>
      <c r="E178" s="26"/>
      <c r="F178" s="25"/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9">
        <f>SUM(J178:Q178)</f>
        <v>0</v>
      </c>
    </row>
    <row r="179" spans="1:18" s="12" customFormat="1" ht="34.5" customHeight="1">
      <c r="B179" s="1402" t="s">
        <v>90</v>
      </c>
      <c r="C179" s="1403"/>
      <c r="D179" s="1403"/>
      <c r="E179" s="1403"/>
      <c r="F179" s="1403"/>
      <c r="G179" s="1403"/>
      <c r="H179" s="1403"/>
      <c r="I179" s="1403"/>
      <c r="J179" s="169">
        <f>SUM(J180)</f>
        <v>0</v>
      </c>
      <c r="K179" s="169">
        <f t="shared" ref="K179:R180" si="63">SUM(K180)</f>
        <v>13200</v>
      </c>
      <c r="L179" s="169">
        <f t="shared" si="63"/>
        <v>28000</v>
      </c>
      <c r="M179" s="169">
        <f t="shared" si="63"/>
        <v>46200</v>
      </c>
      <c r="N179" s="169">
        <f t="shared" si="63"/>
        <v>0</v>
      </c>
      <c r="O179" s="169">
        <f t="shared" si="63"/>
        <v>0</v>
      </c>
      <c r="P179" s="169">
        <f t="shared" si="63"/>
        <v>0</v>
      </c>
      <c r="Q179" s="169">
        <f t="shared" si="63"/>
        <v>0</v>
      </c>
      <c r="R179" s="169">
        <f t="shared" si="63"/>
        <v>87400</v>
      </c>
    </row>
    <row r="180" spans="1:18" s="12" customFormat="1" ht="48" customHeight="1">
      <c r="B180" s="1404" t="s">
        <v>91</v>
      </c>
      <c r="C180" s="1405"/>
      <c r="D180" s="1405"/>
      <c r="E180" s="1405"/>
      <c r="F180" s="1405"/>
      <c r="G180" s="1405"/>
      <c r="H180" s="1405"/>
      <c r="I180" s="1405"/>
      <c r="J180" s="82">
        <f>SUM(J181)</f>
        <v>0</v>
      </c>
      <c r="K180" s="82">
        <f t="shared" si="63"/>
        <v>13200</v>
      </c>
      <c r="L180" s="82">
        <f t="shared" si="63"/>
        <v>28000</v>
      </c>
      <c r="M180" s="82">
        <f t="shared" si="63"/>
        <v>46200</v>
      </c>
      <c r="N180" s="82">
        <f t="shared" si="63"/>
        <v>0</v>
      </c>
      <c r="O180" s="82">
        <f t="shared" si="63"/>
        <v>0</v>
      </c>
      <c r="P180" s="82">
        <f t="shared" si="63"/>
        <v>0</v>
      </c>
      <c r="Q180" s="82">
        <f t="shared" si="63"/>
        <v>0</v>
      </c>
      <c r="R180" s="82">
        <f>SUM(R181)</f>
        <v>87400</v>
      </c>
    </row>
    <row r="181" spans="1:18" ht="49.5" customHeight="1">
      <c r="B181" s="29"/>
      <c r="C181" s="1401" t="s">
        <v>49</v>
      </c>
      <c r="D181" s="1401"/>
      <c r="E181" s="1401"/>
      <c r="F181" s="1401"/>
      <c r="G181" s="1401"/>
      <c r="H181" s="1401"/>
      <c r="I181" s="1401"/>
      <c r="J181" s="73">
        <f t="shared" ref="J181:R181" si="64">SUM(J182+J192)</f>
        <v>0</v>
      </c>
      <c r="K181" s="73">
        <f t="shared" si="64"/>
        <v>13200</v>
      </c>
      <c r="L181" s="73">
        <f t="shared" si="64"/>
        <v>28000</v>
      </c>
      <c r="M181" s="73">
        <f t="shared" si="64"/>
        <v>46200</v>
      </c>
      <c r="N181" s="73">
        <f t="shared" si="64"/>
        <v>0</v>
      </c>
      <c r="O181" s="73">
        <f t="shared" si="64"/>
        <v>0</v>
      </c>
      <c r="P181" s="73">
        <f t="shared" si="64"/>
        <v>0</v>
      </c>
      <c r="Q181" s="73">
        <f t="shared" si="64"/>
        <v>0</v>
      </c>
      <c r="R181" s="73">
        <f t="shared" si="64"/>
        <v>87400</v>
      </c>
    </row>
    <row r="182" spans="1:18" ht="36" customHeight="1">
      <c r="B182" s="29"/>
      <c r="C182" s="31"/>
      <c r="D182" s="1418" t="s">
        <v>50</v>
      </c>
      <c r="E182" s="1418"/>
      <c r="F182" s="1418"/>
      <c r="G182" s="1418"/>
      <c r="H182" s="1418"/>
      <c r="I182" s="1418"/>
      <c r="J182" s="73">
        <f>SUM(J183)</f>
        <v>0</v>
      </c>
      <c r="K182" s="73">
        <f t="shared" ref="K182:R182" si="65">SUM(K183)</f>
        <v>13200</v>
      </c>
      <c r="L182" s="73">
        <f t="shared" si="65"/>
        <v>28000</v>
      </c>
      <c r="M182" s="73">
        <f t="shared" si="65"/>
        <v>46200</v>
      </c>
      <c r="N182" s="73">
        <f t="shared" si="65"/>
        <v>0</v>
      </c>
      <c r="O182" s="73">
        <f t="shared" si="65"/>
        <v>0</v>
      </c>
      <c r="P182" s="73">
        <f t="shared" si="65"/>
        <v>0</v>
      </c>
      <c r="Q182" s="73">
        <f t="shared" si="65"/>
        <v>0</v>
      </c>
      <c r="R182" s="73">
        <f t="shared" si="65"/>
        <v>87400</v>
      </c>
    </row>
    <row r="183" spans="1:18" ht="32.25" customHeight="1">
      <c r="B183" s="29"/>
      <c r="C183" s="31"/>
      <c r="D183" s="31"/>
      <c r="E183" s="1418" t="s">
        <v>51</v>
      </c>
      <c r="F183" s="1418"/>
      <c r="G183" s="1418"/>
      <c r="H183" s="1418"/>
      <c r="I183" s="1418"/>
      <c r="J183" s="73">
        <f>SUM(J184:J191)</f>
        <v>0</v>
      </c>
      <c r="K183" s="73">
        <f t="shared" ref="K183:R183" si="66">SUM(K184:K191)</f>
        <v>13200</v>
      </c>
      <c r="L183" s="73">
        <f t="shared" si="66"/>
        <v>28000</v>
      </c>
      <c r="M183" s="73">
        <f t="shared" si="66"/>
        <v>46200</v>
      </c>
      <c r="N183" s="73">
        <f t="shared" si="66"/>
        <v>0</v>
      </c>
      <c r="O183" s="73">
        <f t="shared" si="66"/>
        <v>0</v>
      </c>
      <c r="P183" s="73">
        <f t="shared" si="66"/>
        <v>0</v>
      </c>
      <c r="Q183" s="73">
        <f t="shared" si="66"/>
        <v>0</v>
      </c>
      <c r="R183" s="73">
        <f t="shared" si="66"/>
        <v>87400</v>
      </c>
    </row>
    <row r="184" spans="1:18" s="248" customFormat="1" ht="90">
      <c r="A184" s="7"/>
      <c r="B184" s="327"/>
      <c r="C184" s="324"/>
      <c r="D184" s="324"/>
      <c r="E184" s="325"/>
      <c r="F184" s="250">
        <v>77</v>
      </c>
      <c r="G184" s="249" t="s">
        <v>1071</v>
      </c>
      <c r="H184" s="256" t="s">
        <v>960</v>
      </c>
      <c r="I184" s="256" t="s">
        <v>1072</v>
      </c>
      <c r="J184" s="292"/>
      <c r="K184" s="293">
        <v>3600</v>
      </c>
      <c r="L184" s="292"/>
      <c r="M184" s="293">
        <v>6400</v>
      </c>
      <c r="N184" s="292"/>
      <c r="O184" s="292"/>
      <c r="P184" s="292"/>
      <c r="Q184" s="292"/>
      <c r="R184" s="293">
        <f t="shared" ref="R184:R189" si="67">SUM(J184:Q184)</f>
        <v>10000</v>
      </c>
    </row>
    <row r="185" spans="1:18" s="248" customFormat="1" ht="108">
      <c r="A185" s="7"/>
      <c r="B185" s="261"/>
      <c r="C185" s="253"/>
      <c r="D185" s="253"/>
      <c r="E185" s="260"/>
      <c r="F185" s="250">
        <v>78</v>
      </c>
      <c r="G185" s="249" t="s">
        <v>1073</v>
      </c>
      <c r="H185" s="280" t="s">
        <v>960</v>
      </c>
      <c r="I185" s="256" t="s">
        <v>1074</v>
      </c>
      <c r="J185" s="292"/>
      <c r="K185" s="294">
        <v>7200</v>
      </c>
      <c r="L185" s="294">
        <v>10000</v>
      </c>
      <c r="M185" s="294">
        <v>12800</v>
      </c>
      <c r="N185" s="294"/>
      <c r="O185" s="294"/>
      <c r="P185" s="294"/>
      <c r="Q185" s="294"/>
      <c r="R185" s="293">
        <f t="shared" si="67"/>
        <v>30000</v>
      </c>
    </row>
    <row r="186" spans="1:18" s="248" customFormat="1" ht="72">
      <c r="A186" s="7"/>
      <c r="B186" s="261"/>
      <c r="C186" s="253"/>
      <c r="D186" s="253"/>
      <c r="E186" s="260"/>
      <c r="F186" s="250">
        <v>79</v>
      </c>
      <c r="G186" s="249" t="s">
        <v>1075</v>
      </c>
      <c r="H186" s="256" t="s">
        <v>1153</v>
      </c>
      <c r="I186" s="256" t="s">
        <v>1076</v>
      </c>
      <c r="J186" s="293"/>
      <c r="K186" s="293"/>
      <c r="L186" s="293">
        <v>5000</v>
      </c>
      <c r="M186" s="293">
        <v>5000</v>
      </c>
      <c r="N186" s="293"/>
      <c r="O186" s="293"/>
      <c r="P186" s="293"/>
      <c r="Q186" s="293"/>
      <c r="R186" s="293">
        <f t="shared" si="67"/>
        <v>10000</v>
      </c>
    </row>
    <row r="187" spans="1:18" s="248" customFormat="1" ht="90">
      <c r="A187" s="7"/>
      <c r="B187" s="259"/>
      <c r="C187" s="258"/>
      <c r="D187" s="254"/>
      <c r="E187" s="257"/>
      <c r="F187" s="250">
        <v>80</v>
      </c>
      <c r="G187" s="249" t="s">
        <v>1077</v>
      </c>
      <c r="H187" s="256" t="s">
        <v>1153</v>
      </c>
      <c r="I187" s="256" t="s">
        <v>1076</v>
      </c>
      <c r="J187" s="292"/>
      <c r="K187" s="294"/>
      <c r="L187" s="294">
        <v>5000</v>
      </c>
      <c r="M187" s="294">
        <v>5000</v>
      </c>
      <c r="N187" s="294"/>
      <c r="O187" s="294"/>
      <c r="P187" s="294"/>
      <c r="Q187" s="294"/>
      <c r="R187" s="293">
        <f t="shared" si="67"/>
        <v>10000</v>
      </c>
    </row>
    <row r="188" spans="1:18" s="248" customFormat="1" ht="72">
      <c r="A188" s="7"/>
      <c r="B188" s="259"/>
      <c r="C188" s="258"/>
      <c r="D188" s="254"/>
      <c r="E188" s="257"/>
      <c r="F188" s="250">
        <v>81</v>
      </c>
      <c r="G188" s="249" t="s">
        <v>1078</v>
      </c>
      <c r="H188" s="256" t="s">
        <v>953</v>
      </c>
      <c r="I188" s="256" t="s">
        <v>1179</v>
      </c>
      <c r="J188" s="292"/>
      <c r="K188" s="292"/>
      <c r="L188" s="293">
        <v>8000</v>
      </c>
      <c r="M188" s="293">
        <v>7000</v>
      </c>
      <c r="N188" s="292"/>
      <c r="O188" s="292"/>
      <c r="P188" s="292"/>
      <c r="Q188" s="292"/>
      <c r="R188" s="293">
        <f t="shared" si="67"/>
        <v>15000</v>
      </c>
    </row>
    <row r="189" spans="1:18" s="248" customFormat="1" ht="126">
      <c r="A189" s="37"/>
      <c r="B189" s="273"/>
      <c r="C189" s="274"/>
      <c r="D189" s="271"/>
      <c r="E189" s="272"/>
      <c r="F189" s="250">
        <v>82</v>
      </c>
      <c r="G189" s="249" t="s">
        <v>1192</v>
      </c>
      <c r="H189" s="256" t="s">
        <v>955</v>
      </c>
      <c r="I189" s="285">
        <v>24074</v>
      </c>
      <c r="J189" s="294"/>
      <c r="K189" s="293">
        <v>2400</v>
      </c>
      <c r="L189" s="293"/>
      <c r="M189" s="293">
        <v>10000</v>
      </c>
      <c r="N189" s="294"/>
      <c r="O189" s="294"/>
      <c r="P189" s="294"/>
      <c r="Q189" s="294"/>
      <c r="R189" s="293">
        <f t="shared" si="67"/>
        <v>12400</v>
      </c>
    </row>
    <row r="190" spans="1:18">
      <c r="B190" s="24"/>
      <c r="D190" s="21"/>
      <c r="E190" s="26"/>
      <c r="F190" s="25"/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9">
        <f t="shared" ref="R190" si="68">SUM(J190:Q190)</f>
        <v>0</v>
      </c>
    </row>
    <row r="191" spans="1:18" ht="33.75" customHeight="1">
      <c r="B191" s="58"/>
      <c r="C191" s="59"/>
      <c r="D191" s="53"/>
      <c r="E191" s="19"/>
      <c r="F191" s="25"/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9">
        <f>SUM(J191:Q191)</f>
        <v>0</v>
      </c>
    </row>
    <row r="192" spans="1:18" ht="46.5" customHeight="1">
      <c r="B192" s="29"/>
      <c r="C192" s="31"/>
      <c r="D192" s="1418" t="s">
        <v>52</v>
      </c>
      <c r="E192" s="1418"/>
      <c r="F192" s="1418"/>
      <c r="G192" s="1418"/>
      <c r="H192" s="1418"/>
      <c r="I192" s="1418"/>
      <c r="J192" s="73">
        <f t="shared" ref="J192:R192" si="69">SUM(J193+J199+J205)</f>
        <v>0</v>
      </c>
      <c r="K192" s="73">
        <f t="shared" si="69"/>
        <v>0</v>
      </c>
      <c r="L192" s="73">
        <f t="shared" si="69"/>
        <v>0</v>
      </c>
      <c r="M192" s="73">
        <f t="shared" si="69"/>
        <v>0</v>
      </c>
      <c r="N192" s="73">
        <f t="shared" si="69"/>
        <v>0</v>
      </c>
      <c r="O192" s="73">
        <f t="shared" si="69"/>
        <v>0</v>
      </c>
      <c r="P192" s="73">
        <f t="shared" si="69"/>
        <v>0</v>
      </c>
      <c r="Q192" s="73">
        <f t="shared" si="69"/>
        <v>0</v>
      </c>
      <c r="R192" s="73">
        <f t="shared" si="69"/>
        <v>0</v>
      </c>
    </row>
    <row r="193" spans="2:18">
      <c r="B193" s="29"/>
      <c r="C193" s="31"/>
      <c r="D193" s="31"/>
      <c r="E193" s="30" t="s">
        <v>53</v>
      </c>
      <c r="F193" s="27"/>
      <c r="G193" s="27"/>
      <c r="H193" s="13"/>
      <c r="I193" s="47"/>
      <c r="J193" s="73">
        <f>SUM(J194:J198)</f>
        <v>0</v>
      </c>
      <c r="K193" s="73">
        <f>SUM(K194:K198)</f>
        <v>0</v>
      </c>
      <c r="L193" s="73">
        <f t="shared" ref="L193:Q193" si="70">SUM(L194:L198)</f>
        <v>0</v>
      </c>
      <c r="M193" s="73">
        <f t="shared" si="70"/>
        <v>0</v>
      </c>
      <c r="N193" s="73">
        <f t="shared" si="70"/>
        <v>0</v>
      </c>
      <c r="O193" s="73">
        <f t="shared" si="70"/>
        <v>0</v>
      </c>
      <c r="P193" s="73">
        <f t="shared" si="70"/>
        <v>0</v>
      </c>
      <c r="Q193" s="73">
        <f t="shared" si="70"/>
        <v>0</v>
      </c>
      <c r="R193" s="73">
        <f>SUM(R194:R198)</f>
        <v>0</v>
      </c>
    </row>
    <row r="194" spans="2:18" ht="19.5" customHeight="1">
      <c r="B194" s="32"/>
      <c r="C194" s="33"/>
      <c r="D194" s="33"/>
      <c r="E194" s="34"/>
      <c r="F194" s="25"/>
      <c r="G194" s="14"/>
      <c r="H194" s="80"/>
      <c r="I194" s="117"/>
      <c r="J194" s="79"/>
      <c r="K194" s="79"/>
      <c r="L194" s="79"/>
      <c r="M194" s="79"/>
      <c r="N194" s="79"/>
      <c r="O194" s="79"/>
      <c r="P194" s="79"/>
      <c r="Q194" s="79"/>
      <c r="R194" s="79">
        <f t="shared" ref="R194:R197" si="71">SUM(J194:Q194)</f>
        <v>0</v>
      </c>
    </row>
    <row r="195" spans="2:18" ht="19.5" customHeight="1">
      <c r="B195" s="24"/>
      <c r="D195" s="21"/>
      <c r="E195" s="26"/>
      <c r="F195" s="25"/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9">
        <f t="shared" si="71"/>
        <v>0</v>
      </c>
    </row>
    <row r="196" spans="2:18" ht="19.5" customHeight="1">
      <c r="B196" s="24"/>
      <c r="D196" s="21"/>
      <c r="E196" s="26"/>
      <c r="F196" s="25"/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9">
        <f t="shared" si="71"/>
        <v>0</v>
      </c>
    </row>
    <row r="197" spans="2:18" ht="22.5" customHeight="1">
      <c r="B197" s="48"/>
      <c r="C197" s="49"/>
      <c r="D197" s="49"/>
      <c r="E197" s="50"/>
      <c r="F197" s="25"/>
      <c r="G197" s="14"/>
      <c r="H197" s="80"/>
      <c r="I197" s="117"/>
      <c r="J197" s="79"/>
      <c r="K197" s="79"/>
      <c r="L197" s="79"/>
      <c r="M197" s="79"/>
      <c r="N197" s="79"/>
      <c r="O197" s="79"/>
      <c r="P197" s="79"/>
      <c r="Q197" s="79"/>
      <c r="R197" s="79">
        <f t="shared" si="71"/>
        <v>0</v>
      </c>
    </row>
    <row r="198" spans="2:18" ht="22.5" customHeight="1">
      <c r="B198" s="24"/>
      <c r="D198" s="21"/>
      <c r="E198" s="26"/>
      <c r="F198" s="25"/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9">
        <f>SUM(J198:Q198)</f>
        <v>0</v>
      </c>
    </row>
    <row r="199" spans="2:18">
      <c r="B199" s="29"/>
      <c r="C199" s="31"/>
      <c r="D199" s="31"/>
      <c r="E199" s="30" t="s">
        <v>54</v>
      </c>
      <c r="F199" s="27"/>
      <c r="G199" s="27"/>
      <c r="H199" s="13"/>
      <c r="I199" s="47"/>
      <c r="J199" s="73">
        <f>SUM(J200:J204)</f>
        <v>0</v>
      </c>
      <c r="K199" s="73">
        <f t="shared" ref="K199:R199" si="72">SUM(K200:K204)</f>
        <v>0</v>
      </c>
      <c r="L199" s="73">
        <f t="shared" si="72"/>
        <v>0</v>
      </c>
      <c r="M199" s="73">
        <f t="shared" si="72"/>
        <v>0</v>
      </c>
      <c r="N199" s="73">
        <f t="shared" si="72"/>
        <v>0</v>
      </c>
      <c r="O199" s="73">
        <f t="shared" si="72"/>
        <v>0</v>
      </c>
      <c r="P199" s="73">
        <f t="shared" si="72"/>
        <v>0</v>
      </c>
      <c r="Q199" s="73">
        <f t="shared" si="72"/>
        <v>0</v>
      </c>
      <c r="R199" s="73">
        <f t="shared" si="72"/>
        <v>0</v>
      </c>
    </row>
    <row r="200" spans="2:18" ht="22.5" customHeight="1">
      <c r="B200" s="32"/>
      <c r="C200" s="33"/>
      <c r="D200" s="33"/>
      <c r="E200" s="34"/>
      <c r="F200" s="25"/>
      <c r="G200" s="14"/>
      <c r="H200" s="80"/>
      <c r="I200" s="117"/>
      <c r="J200" s="79"/>
      <c r="K200" s="79"/>
      <c r="L200" s="79"/>
      <c r="M200" s="79"/>
      <c r="N200" s="79"/>
      <c r="O200" s="79"/>
      <c r="P200" s="79"/>
      <c r="Q200" s="79"/>
      <c r="R200" s="79">
        <f t="shared" ref="R200:R203" si="73">SUM(J200:Q200)</f>
        <v>0</v>
      </c>
    </row>
    <row r="201" spans="2:18" ht="22.5" customHeight="1">
      <c r="B201" s="24"/>
      <c r="D201" s="21"/>
      <c r="E201" s="26"/>
      <c r="F201" s="25"/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9">
        <f t="shared" si="73"/>
        <v>0</v>
      </c>
    </row>
    <row r="202" spans="2:18" ht="22.5" customHeight="1">
      <c r="B202" s="24"/>
      <c r="D202" s="21"/>
      <c r="E202" s="26"/>
      <c r="F202" s="25"/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9">
        <f t="shared" si="73"/>
        <v>0</v>
      </c>
    </row>
    <row r="203" spans="2:18" ht="22.5" customHeight="1">
      <c r="B203" s="48"/>
      <c r="C203" s="49"/>
      <c r="D203" s="49"/>
      <c r="E203" s="50"/>
      <c r="F203" s="25"/>
      <c r="G203" s="14"/>
      <c r="H203" s="80"/>
      <c r="I203" s="117"/>
      <c r="J203" s="79"/>
      <c r="K203" s="79"/>
      <c r="L203" s="79"/>
      <c r="M203" s="79"/>
      <c r="N203" s="79"/>
      <c r="O203" s="79"/>
      <c r="P203" s="79"/>
      <c r="Q203" s="79"/>
      <c r="R203" s="79">
        <f t="shared" si="73"/>
        <v>0</v>
      </c>
    </row>
    <row r="204" spans="2:18" ht="22.5" customHeight="1">
      <c r="B204" s="24"/>
      <c r="D204" s="21"/>
      <c r="E204" s="26"/>
      <c r="F204" s="25"/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9">
        <f>SUM(J204:Q204)</f>
        <v>0</v>
      </c>
    </row>
    <row r="205" spans="2:18" ht="30.75" customHeight="1">
      <c r="B205" s="29"/>
      <c r="C205" s="31"/>
      <c r="D205" s="31"/>
      <c r="E205" s="1401" t="s">
        <v>89</v>
      </c>
      <c r="F205" s="1401"/>
      <c r="G205" s="1401"/>
      <c r="H205" s="1401"/>
      <c r="I205" s="1401"/>
      <c r="J205" s="73">
        <f t="shared" ref="J205:R205" si="74">SUM(J206:J210)</f>
        <v>0</v>
      </c>
      <c r="K205" s="73">
        <f t="shared" si="74"/>
        <v>0</v>
      </c>
      <c r="L205" s="73">
        <f t="shared" si="74"/>
        <v>0</v>
      </c>
      <c r="M205" s="73">
        <f t="shared" si="74"/>
        <v>0</v>
      </c>
      <c r="N205" s="73">
        <f t="shared" si="74"/>
        <v>0</v>
      </c>
      <c r="O205" s="73">
        <f t="shared" si="74"/>
        <v>0</v>
      </c>
      <c r="P205" s="73">
        <f t="shared" si="74"/>
        <v>0</v>
      </c>
      <c r="Q205" s="73">
        <f t="shared" si="74"/>
        <v>0</v>
      </c>
      <c r="R205" s="73">
        <f t="shared" si="74"/>
        <v>0</v>
      </c>
    </row>
    <row r="206" spans="2:18" ht="22.5" customHeight="1">
      <c r="B206" s="32"/>
      <c r="C206" s="33"/>
      <c r="D206" s="33"/>
      <c r="E206" s="34"/>
      <c r="F206" s="25"/>
      <c r="G206" s="14"/>
      <c r="H206" s="80"/>
      <c r="I206" s="117"/>
      <c r="J206" s="79"/>
      <c r="K206" s="79"/>
      <c r="L206" s="79"/>
      <c r="M206" s="79"/>
      <c r="N206" s="79"/>
      <c r="O206" s="79"/>
      <c r="P206" s="79"/>
      <c r="Q206" s="79"/>
      <c r="R206" s="79">
        <f t="shared" ref="R206:R209" si="75">SUM(J206:Q206)</f>
        <v>0</v>
      </c>
    </row>
    <row r="207" spans="2:18" ht="22.5" customHeight="1">
      <c r="B207" s="24"/>
      <c r="D207" s="21"/>
      <c r="E207" s="26"/>
      <c r="F207" s="25"/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9">
        <f t="shared" si="75"/>
        <v>0</v>
      </c>
    </row>
    <row r="208" spans="2:18" ht="22.5" customHeight="1">
      <c r="B208" s="24"/>
      <c r="D208" s="21"/>
      <c r="E208" s="26"/>
      <c r="F208" s="25"/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9">
        <f t="shared" si="75"/>
        <v>0</v>
      </c>
    </row>
    <row r="209" spans="1:18" ht="22.5" customHeight="1">
      <c r="B209" s="48"/>
      <c r="C209" s="49"/>
      <c r="D209" s="49"/>
      <c r="E209" s="50"/>
      <c r="F209" s="25"/>
      <c r="G209" s="14"/>
      <c r="H209" s="80"/>
      <c r="I209" s="117"/>
      <c r="J209" s="79"/>
      <c r="K209" s="79"/>
      <c r="L209" s="79"/>
      <c r="M209" s="79"/>
      <c r="N209" s="79"/>
      <c r="O209" s="79"/>
      <c r="P209" s="79"/>
      <c r="Q209" s="79"/>
      <c r="R209" s="79">
        <f t="shared" si="75"/>
        <v>0</v>
      </c>
    </row>
    <row r="210" spans="1:18" ht="22.5" customHeight="1">
      <c r="B210" s="58"/>
      <c r="C210" s="59"/>
      <c r="D210" s="53"/>
      <c r="E210" s="19"/>
      <c r="F210" s="25"/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9">
        <f>SUM(J210:Q210)</f>
        <v>0</v>
      </c>
    </row>
    <row r="211" spans="1:18" s="12" customFormat="1" ht="33.75" customHeight="1">
      <c r="B211" s="1402" t="s">
        <v>92</v>
      </c>
      <c r="C211" s="1403"/>
      <c r="D211" s="1403"/>
      <c r="E211" s="1403"/>
      <c r="F211" s="1403"/>
      <c r="G211" s="1403"/>
      <c r="H211" s="1403"/>
      <c r="I211" s="1403"/>
      <c r="J211" s="169">
        <f>SUM(J212)</f>
        <v>0</v>
      </c>
      <c r="K211" s="169">
        <f t="shared" ref="K211:R212" si="76">SUM(K212)</f>
        <v>36000</v>
      </c>
      <c r="L211" s="169">
        <f t="shared" si="76"/>
        <v>53500</v>
      </c>
      <c r="M211" s="169">
        <f t="shared" si="76"/>
        <v>63479</v>
      </c>
      <c r="N211" s="169">
        <f t="shared" si="76"/>
        <v>0</v>
      </c>
      <c r="O211" s="169">
        <f t="shared" si="76"/>
        <v>0</v>
      </c>
      <c r="P211" s="169">
        <f t="shared" si="76"/>
        <v>0</v>
      </c>
      <c r="Q211" s="169">
        <f t="shared" si="76"/>
        <v>0</v>
      </c>
      <c r="R211" s="169">
        <f t="shared" si="76"/>
        <v>152979</v>
      </c>
    </row>
    <row r="212" spans="1:18" s="12" customFormat="1" ht="48.75" customHeight="1">
      <c r="B212" s="1404" t="s">
        <v>93</v>
      </c>
      <c r="C212" s="1405"/>
      <c r="D212" s="1405"/>
      <c r="E212" s="1405"/>
      <c r="F212" s="1405"/>
      <c r="G212" s="1405"/>
      <c r="H212" s="1405"/>
      <c r="I212" s="1405"/>
      <c r="J212" s="82">
        <f>SUM(J213)</f>
        <v>0</v>
      </c>
      <c r="K212" s="82">
        <f t="shared" si="76"/>
        <v>36000</v>
      </c>
      <c r="L212" s="82">
        <f t="shared" si="76"/>
        <v>53500</v>
      </c>
      <c r="M212" s="82">
        <f t="shared" si="76"/>
        <v>63479</v>
      </c>
      <c r="N212" s="82">
        <f t="shared" si="76"/>
        <v>0</v>
      </c>
      <c r="O212" s="82">
        <f t="shared" si="76"/>
        <v>0</v>
      </c>
      <c r="P212" s="82">
        <f t="shared" si="76"/>
        <v>0</v>
      </c>
      <c r="Q212" s="82">
        <f t="shared" si="76"/>
        <v>0</v>
      </c>
      <c r="R212" s="82">
        <f>SUM(R213)</f>
        <v>152979</v>
      </c>
    </row>
    <row r="213" spans="1:18" ht="32.25" customHeight="1">
      <c r="B213" s="29"/>
      <c r="C213" s="1401" t="s">
        <v>55</v>
      </c>
      <c r="D213" s="1401"/>
      <c r="E213" s="1401"/>
      <c r="F213" s="1401"/>
      <c r="G213" s="1401"/>
      <c r="H213" s="1401"/>
      <c r="I213" s="1401"/>
      <c r="J213" s="73">
        <f t="shared" ref="J213:R213" si="77">SUM(J214+J231)</f>
        <v>0</v>
      </c>
      <c r="K213" s="73">
        <f t="shared" si="77"/>
        <v>36000</v>
      </c>
      <c r="L213" s="73">
        <f t="shared" si="77"/>
        <v>53500</v>
      </c>
      <c r="M213" s="73">
        <f t="shared" si="77"/>
        <v>63479</v>
      </c>
      <c r="N213" s="73">
        <f t="shared" si="77"/>
        <v>0</v>
      </c>
      <c r="O213" s="73">
        <f t="shared" si="77"/>
        <v>0</v>
      </c>
      <c r="P213" s="73">
        <f t="shared" si="77"/>
        <v>0</v>
      </c>
      <c r="Q213" s="73">
        <f t="shared" si="77"/>
        <v>0</v>
      </c>
      <c r="R213" s="73">
        <f t="shared" si="77"/>
        <v>152979</v>
      </c>
    </row>
    <row r="214" spans="1:18" ht="50.25" customHeight="1">
      <c r="B214" s="29"/>
      <c r="C214" s="31"/>
      <c r="D214" s="1401" t="s">
        <v>77</v>
      </c>
      <c r="E214" s="1401"/>
      <c r="F214" s="1401"/>
      <c r="G214" s="1401"/>
      <c r="H214" s="1401"/>
      <c r="I214" s="1401"/>
      <c r="J214" s="73">
        <f t="shared" ref="J214:R214" si="78">SUM(J215+J218+J223+J227)</f>
        <v>0</v>
      </c>
      <c r="K214" s="73">
        <f t="shared" si="78"/>
        <v>36000</v>
      </c>
      <c r="L214" s="73">
        <f t="shared" si="78"/>
        <v>53500</v>
      </c>
      <c r="M214" s="73">
        <f t="shared" si="78"/>
        <v>63479</v>
      </c>
      <c r="N214" s="73">
        <f t="shared" si="78"/>
        <v>0</v>
      </c>
      <c r="O214" s="73">
        <f t="shared" si="78"/>
        <v>0</v>
      </c>
      <c r="P214" s="73">
        <f t="shared" si="78"/>
        <v>0</v>
      </c>
      <c r="Q214" s="73">
        <f t="shared" si="78"/>
        <v>0</v>
      </c>
      <c r="R214" s="73">
        <f t="shared" si="78"/>
        <v>152979</v>
      </c>
    </row>
    <row r="215" spans="1:18" ht="32.25" customHeight="1">
      <c r="B215" s="29"/>
      <c r="C215" s="31"/>
      <c r="D215" s="31"/>
      <c r="E215" s="1401" t="s">
        <v>56</v>
      </c>
      <c r="F215" s="1401"/>
      <c r="G215" s="1401"/>
      <c r="H215" s="1401"/>
      <c r="I215" s="1401"/>
      <c r="J215" s="73">
        <f>SUM(J216:J217)</f>
        <v>0</v>
      </c>
      <c r="K215" s="73">
        <f t="shared" ref="K215:R215" si="79">SUM(K216:K217)</f>
        <v>6000</v>
      </c>
      <c r="L215" s="73">
        <f t="shared" si="79"/>
        <v>13500</v>
      </c>
      <c r="M215" s="73">
        <f t="shared" si="79"/>
        <v>33479</v>
      </c>
      <c r="N215" s="73">
        <f t="shared" si="79"/>
        <v>0</v>
      </c>
      <c r="O215" s="73">
        <f t="shared" si="79"/>
        <v>0</v>
      </c>
      <c r="P215" s="73">
        <f t="shared" si="79"/>
        <v>0</v>
      </c>
      <c r="Q215" s="73">
        <f t="shared" si="79"/>
        <v>0</v>
      </c>
      <c r="R215" s="73">
        <f t="shared" si="79"/>
        <v>52979</v>
      </c>
    </row>
    <row r="216" spans="1:18" s="248" customFormat="1" ht="72">
      <c r="A216" s="7"/>
      <c r="B216" s="259"/>
      <c r="C216" s="258"/>
      <c r="D216" s="254"/>
      <c r="E216" s="257"/>
      <c r="F216" s="323">
        <v>83</v>
      </c>
      <c r="G216" s="268" t="s">
        <v>1082</v>
      </c>
      <c r="H216" s="256" t="s">
        <v>955</v>
      </c>
      <c r="I216" s="256" t="s">
        <v>1180</v>
      </c>
      <c r="J216" s="294"/>
      <c r="K216" s="294">
        <v>3600</v>
      </c>
      <c r="L216" s="294">
        <v>13500</v>
      </c>
      <c r="M216" s="294">
        <v>23479</v>
      </c>
      <c r="N216" s="294"/>
      <c r="O216" s="294"/>
      <c r="P216" s="294"/>
      <c r="Q216" s="294"/>
      <c r="R216" s="293">
        <f>SUM(J216:Q216)</f>
        <v>40579</v>
      </c>
    </row>
    <row r="217" spans="1:18" s="248" customFormat="1" ht="72">
      <c r="A217" s="37"/>
      <c r="B217" s="273"/>
      <c r="C217" s="274"/>
      <c r="D217" s="271"/>
      <c r="E217" s="272"/>
      <c r="F217" s="321">
        <v>84</v>
      </c>
      <c r="G217" s="268" t="s">
        <v>1083</v>
      </c>
      <c r="H217" s="281" t="s">
        <v>955</v>
      </c>
      <c r="I217" s="285">
        <v>24073</v>
      </c>
      <c r="J217" s="294"/>
      <c r="K217" s="294">
        <v>2400</v>
      </c>
      <c r="L217" s="294"/>
      <c r="M217" s="294">
        <v>10000</v>
      </c>
      <c r="N217" s="294"/>
      <c r="O217" s="294"/>
      <c r="P217" s="294"/>
      <c r="Q217" s="294"/>
      <c r="R217" s="293">
        <f>SUM(J217:Q217)</f>
        <v>12400</v>
      </c>
    </row>
    <row r="218" spans="1:18" ht="33.75" customHeight="1">
      <c r="B218" s="29"/>
      <c r="C218" s="31"/>
      <c r="D218" s="31"/>
      <c r="E218" s="1401" t="s">
        <v>57</v>
      </c>
      <c r="F218" s="1401"/>
      <c r="G218" s="1401"/>
      <c r="H218" s="1401"/>
      <c r="I218" s="1401"/>
      <c r="J218" s="73">
        <f>SUM(J219:J222)</f>
        <v>0</v>
      </c>
      <c r="K218" s="73">
        <f t="shared" ref="K218:R218" si="80">SUM(K219:K222)</f>
        <v>30000</v>
      </c>
      <c r="L218" s="73">
        <f t="shared" si="80"/>
        <v>40000</v>
      </c>
      <c r="M218" s="73">
        <f t="shared" si="80"/>
        <v>30000</v>
      </c>
      <c r="N218" s="73">
        <f t="shared" si="80"/>
        <v>0</v>
      </c>
      <c r="O218" s="73">
        <f t="shared" si="80"/>
        <v>0</v>
      </c>
      <c r="P218" s="73">
        <f t="shared" si="80"/>
        <v>0</v>
      </c>
      <c r="Q218" s="73">
        <f t="shared" si="80"/>
        <v>0</v>
      </c>
      <c r="R218" s="73">
        <f t="shared" si="80"/>
        <v>100000</v>
      </c>
    </row>
    <row r="219" spans="1:18" s="248" customFormat="1" ht="90">
      <c r="A219" s="7"/>
      <c r="B219" s="297"/>
      <c r="C219" s="33"/>
      <c r="D219" s="33"/>
      <c r="E219" s="338"/>
      <c r="F219" s="354">
        <v>85</v>
      </c>
      <c r="G219" s="304" t="s">
        <v>1088</v>
      </c>
      <c r="H219" s="155" t="s">
        <v>696</v>
      </c>
      <c r="I219" s="155" t="s">
        <v>1085</v>
      </c>
      <c r="J219" s="302"/>
      <c r="K219" s="303">
        <v>10000</v>
      </c>
      <c r="L219" s="303">
        <v>20000</v>
      </c>
      <c r="M219" s="303">
        <v>10000</v>
      </c>
      <c r="N219" s="302"/>
      <c r="O219" s="302"/>
      <c r="P219" s="302"/>
      <c r="Q219" s="302"/>
      <c r="R219" s="303">
        <f>SUM(J219:Q219)</f>
        <v>40000</v>
      </c>
    </row>
    <row r="220" spans="1:18" s="248" customFormat="1" ht="72">
      <c r="A220" s="7"/>
      <c r="B220" s="335"/>
      <c r="C220" s="49"/>
      <c r="D220" s="49"/>
      <c r="E220" s="49"/>
      <c r="F220" s="355">
        <v>86</v>
      </c>
      <c r="G220" s="304" t="s">
        <v>1084</v>
      </c>
      <c r="H220" s="155" t="s">
        <v>696</v>
      </c>
      <c r="I220" s="155" t="s">
        <v>1085</v>
      </c>
      <c r="J220" s="302"/>
      <c r="K220" s="303">
        <v>20000</v>
      </c>
      <c r="L220" s="303">
        <v>20000</v>
      </c>
      <c r="M220" s="303">
        <v>20000</v>
      </c>
      <c r="N220" s="302"/>
      <c r="O220" s="302"/>
      <c r="P220" s="302"/>
      <c r="Q220" s="302"/>
      <c r="R220" s="303">
        <f>SUM(J220:Q220)</f>
        <v>60000</v>
      </c>
    </row>
    <row r="221" spans="1:18" ht="21" customHeight="1">
      <c r="B221" s="24"/>
      <c r="D221" s="21"/>
      <c r="E221" s="26"/>
      <c r="F221" s="25"/>
      <c r="G221" s="14"/>
      <c r="H221" s="15"/>
      <c r="I221" s="16"/>
      <c r="J221" s="23"/>
      <c r="K221" s="23"/>
      <c r="L221" s="23"/>
      <c r="M221" s="23"/>
      <c r="N221" s="23"/>
      <c r="O221" s="23"/>
      <c r="P221" s="23"/>
      <c r="Q221" s="23"/>
      <c r="R221" s="79">
        <f t="shared" ref="R221" si="81">SUM(J221:Q221)</f>
        <v>0</v>
      </c>
    </row>
    <row r="222" spans="1:18" ht="21" customHeight="1">
      <c r="B222" s="24"/>
      <c r="D222" s="21"/>
      <c r="E222" s="26"/>
      <c r="F222" s="25"/>
      <c r="G222" s="14"/>
      <c r="H222" s="15"/>
      <c r="I222" s="16"/>
      <c r="J222" s="23"/>
      <c r="K222" s="23"/>
      <c r="L222" s="23"/>
      <c r="M222" s="23"/>
      <c r="N222" s="23"/>
      <c r="O222" s="23"/>
      <c r="P222" s="23"/>
      <c r="Q222" s="23"/>
      <c r="R222" s="79">
        <f>SUM(J222:Q222)</f>
        <v>0</v>
      </c>
    </row>
    <row r="223" spans="1:18">
      <c r="B223" s="29"/>
      <c r="C223" s="31"/>
      <c r="D223" s="31"/>
      <c r="E223" s="30" t="s">
        <v>58</v>
      </c>
      <c r="F223" s="27"/>
      <c r="G223" s="27"/>
      <c r="H223" s="13"/>
      <c r="I223" s="47"/>
      <c r="J223" s="73">
        <f>SUM(J224:J226)</f>
        <v>0</v>
      </c>
      <c r="K223" s="73">
        <f t="shared" ref="K223:R223" si="82">SUM(K224:K226)</f>
        <v>0</v>
      </c>
      <c r="L223" s="73">
        <f t="shared" si="82"/>
        <v>0</v>
      </c>
      <c r="M223" s="73">
        <f t="shared" si="82"/>
        <v>0</v>
      </c>
      <c r="N223" s="73">
        <f t="shared" si="82"/>
        <v>0</v>
      </c>
      <c r="O223" s="73">
        <f t="shared" si="82"/>
        <v>0</v>
      </c>
      <c r="P223" s="73">
        <f t="shared" si="82"/>
        <v>0</v>
      </c>
      <c r="Q223" s="73">
        <f t="shared" si="82"/>
        <v>0</v>
      </c>
      <c r="R223" s="73">
        <f t="shared" si="82"/>
        <v>0</v>
      </c>
    </row>
    <row r="224" spans="1:18" ht="24.75" customHeight="1">
      <c r="B224" s="32"/>
      <c r="C224" s="33"/>
      <c r="D224" s="33"/>
      <c r="E224" s="34"/>
      <c r="F224" s="25"/>
      <c r="G224" s="14"/>
      <c r="H224" s="80"/>
      <c r="I224" s="117"/>
      <c r="J224" s="79"/>
      <c r="K224" s="79"/>
      <c r="L224" s="79"/>
      <c r="M224" s="79"/>
      <c r="N224" s="79"/>
      <c r="O224" s="79"/>
      <c r="P224" s="79"/>
      <c r="Q224" s="79"/>
      <c r="R224" s="79">
        <f t="shared" ref="R224:R225" si="83">SUM(J224:Q224)</f>
        <v>0</v>
      </c>
    </row>
    <row r="225" spans="2:21" ht="24.75" customHeight="1">
      <c r="B225" s="24"/>
      <c r="D225" s="21"/>
      <c r="E225" s="26"/>
      <c r="F225" s="25"/>
      <c r="G225" s="14"/>
      <c r="H225" s="15"/>
      <c r="I225" s="16"/>
      <c r="J225" s="23"/>
      <c r="K225" s="23"/>
      <c r="L225" s="23"/>
      <c r="M225" s="23"/>
      <c r="N225" s="23"/>
      <c r="O225" s="23"/>
      <c r="P225" s="23"/>
      <c r="Q225" s="23"/>
      <c r="R225" s="79">
        <f t="shared" si="83"/>
        <v>0</v>
      </c>
    </row>
    <row r="226" spans="2:21" ht="24.75" customHeight="1">
      <c r="B226" s="58"/>
      <c r="C226" s="59"/>
      <c r="D226" s="53"/>
      <c r="E226" s="19"/>
      <c r="F226" s="25"/>
      <c r="G226" s="14"/>
      <c r="H226" s="15"/>
      <c r="I226" s="16"/>
      <c r="J226" s="23"/>
      <c r="K226" s="23"/>
      <c r="L226" s="23"/>
      <c r="M226" s="23"/>
      <c r="N226" s="23"/>
      <c r="O226" s="23"/>
      <c r="P226" s="23"/>
      <c r="Q226" s="23"/>
      <c r="R226" s="79">
        <f>SUM(J226:Q226)</f>
        <v>0</v>
      </c>
    </row>
    <row r="227" spans="2:21" ht="30.75" customHeight="1">
      <c r="B227" s="29"/>
      <c r="C227" s="31"/>
      <c r="D227" s="31"/>
      <c r="E227" s="1418" t="s">
        <v>59</v>
      </c>
      <c r="F227" s="1418"/>
      <c r="G227" s="1418"/>
      <c r="H227" s="1418"/>
      <c r="I227" s="1418"/>
      <c r="J227" s="73">
        <f>SUM(J228:J230)</f>
        <v>0</v>
      </c>
      <c r="K227" s="73">
        <f t="shared" ref="K227:R227" si="84">SUM(K228:K230)</f>
        <v>0</v>
      </c>
      <c r="L227" s="73">
        <f t="shared" si="84"/>
        <v>0</v>
      </c>
      <c r="M227" s="73">
        <f t="shared" si="84"/>
        <v>0</v>
      </c>
      <c r="N227" s="73">
        <f t="shared" si="84"/>
        <v>0</v>
      </c>
      <c r="O227" s="73">
        <f t="shared" si="84"/>
        <v>0</v>
      </c>
      <c r="P227" s="73">
        <f t="shared" si="84"/>
        <v>0</v>
      </c>
      <c r="Q227" s="73">
        <f t="shared" si="84"/>
        <v>0</v>
      </c>
      <c r="R227" s="73">
        <f t="shared" si="84"/>
        <v>0</v>
      </c>
    </row>
    <row r="228" spans="2:21" ht="22.5" customHeight="1">
      <c r="B228" s="32"/>
      <c r="C228" s="33"/>
      <c r="D228" s="33"/>
      <c r="E228" s="34"/>
      <c r="F228" s="25"/>
      <c r="G228" s="14"/>
      <c r="H228" s="80"/>
      <c r="I228" s="117"/>
      <c r="J228" s="79"/>
      <c r="K228" s="79"/>
      <c r="L228" s="79"/>
      <c r="M228" s="79"/>
      <c r="N228" s="79"/>
      <c r="O228" s="79"/>
      <c r="P228" s="79"/>
      <c r="Q228" s="79"/>
      <c r="R228" s="79">
        <f t="shared" ref="R228:R229" si="85">SUM(J228:Q228)</f>
        <v>0</v>
      </c>
    </row>
    <row r="229" spans="2:21" ht="22.5" customHeight="1">
      <c r="B229" s="24"/>
      <c r="D229" s="21"/>
      <c r="E229" s="26"/>
      <c r="F229" s="25"/>
      <c r="G229" s="14"/>
      <c r="H229" s="15"/>
      <c r="I229" s="16"/>
      <c r="J229" s="23"/>
      <c r="K229" s="23"/>
      <c r="L229" s="23"/>
      <c r="M229" s="23"/>
      <c r="N229" s="23"/>
      <c r="O229" s="23"/>
      <c r="P229" s="23"/>
      <c r="Q229" s="23"/>
      <c r="R229" s="79">
        <f t="shared" si="85"/>
        <v>0</v>
      </c>
    </row>
    <row r="230" spans="2:21" ht="22.5" customHeight="1">
      <c r="B230" s="24"/>
      <c r="D230" s="21"/>
      <c r="E230" s="26"/>
      <c r="F230" s="25"/>
      <c r="G230" s="14"/>
      <c r="H230" s="15"/>
      <c r="I230" s="16"/>
      <c r="J230" s="23"/>
      <c r="K230" s="23"/>
      <c r="L230" s="23"/>
      <c r="M230" s="23"/>
      <c r="N230" s="23"/>
      <c r="O230" s="23"/>
      <c r="P230" s="23"/>
      <c r="Q230" s="23"/>
      <c r="R230" s="79">
        <f>SUM(J230:Q230)</f>
        <v>0</v>
      </c>
    </row>
    <row r="231" spans="2:21" ht="33.75" customHeight="1">
      <c r="B231" s="29"/>
      <c r="C231" s="31"/>
      <c r="D231" s="1401" t="s">
        <v>60</v>
      </c>
      <c r="E231" s="1401"/>
      <c r="F231" s="1401"/>
      <c r="G231" s="1401"/>
      <c r="H231" s="1401"/>
      <c r="I231" s="1401"/>
      <c r="J231" s="73">
        <f>SUM(J232)</f>
        <v>0</v>
      </c>
      <c r="K231" s="73">
        <f t="shared" ref="K231:R231" si="86">SUM(K232)</f>
        <v>0</v>
      </c>
      <c r="L231" s="73">
        <f t="shared" si="86"/>
        <v>0</v>
      </c>
      <c r="M231" s="73">
        <f t="shared" si="86"/>
        <v>0</v>
      </c>
      <c r="N231" s="73">
        <f t="shared" si="86"/>
        <v>0</v>
      </c>
      <c r="O231" s="73">
        <f t="shared" si="86"/>
        <v>0</v>
      </c>
      <c r="P231" s="73">
        <f t="shared" si="86"/>
        <v>0</v>
      </c>
      <c r="Q231" s="73">
        <f t="shared" si="86"/>
        <v>0</v>
      </c>
      <c r="R231" s="73">
        <f t="shared" si="86"/>
        <v>0</v>
      </c>
    </row>
    <row r="232" spans="2:21">
      <c r="B232" s="29"/>
      <c r="C232" s="31"/>
      <c r="D232" s="31"/>
      <c r="E232" s="30" t="s">
        <v>61</v>
      </c>
      <c r="F232" s="27"/>
      <c r="G232" s="27"/>
      <c r="H232" s="13"/>
      <c r="I232" s="47"/>
      <c r="J232" s="73">
        <f>SUM(J233:J235)</f>
        <v>0</v>
      </c>
      <c r="K232" s="73">
        <f t="shared" ref="K232:Q232" si="87">SUM(K233:K235)</f>
        <v>0</v>
      </c>
      <c r="L232" s="73">
        <f t="shared" si="87"/>
        <v>0</v>
      </c>
      <c r="M232" s="73">
        <f t="shared" si="87"/>
        <v>0</v>
      </c>
      <c r="N232" s="73">
        <f t="shared" si="87"/>
        <v>0</v>
      </c>
      <c r="O232" s="73">
        <f t="shared" si="87"/>
        <v>0</v>
      </c>
      <c r="P232" s="73">
        <f t="shared" si="87"/>
        <v>0</v>
      </c>
      <c r="Q232" s="73">
        <f t="shared" si="87"/>
        <v>0</v>
      </c>
      <c r="R232" s="73">
        <f>SUM(R233:R235)</f>
        <v>0</v>
      </c>
    </row>
    <row r="233" spans="2:21" ht="22.5" customHeight="1">
      <c r="B233" s="32"/>
      <c r="C233" s="33"/>
      <c r="D233" s="33"/>
      <c r="E233" s="34"/>
      <c r="F233" s="25"/>
      <c r="G233" s="14"/>
      <c r="H233" s="80"/>
      <c r="I233" s="117"/>
      <c r="J233" s="79"/>
      <c r="K233" s="79"/>
      <c r="L233" s="79"/>
      <c r="M233" s="79"/>
      <c r="N233" s="79"/>
      <c r="O233" s="79"/>
      <c r="P233" s="79"/>
      <c r="Q233" s="79"/>
      <c r="R233" s="79">
        <f>SUM(J233:Q233)</f>
        <v>0</v>
      </c>
    </row>
    <row r="234" spans="2:21" ht="22.5" customHeight="1">
      <c r="B234" s="24"/>
      <c r="D234" s="21"/>
      <c r="E234" s="26"/>
      <c r="F234" s="25"/>
      <c r="G234" s="14"/>
      <c r="H234" s="15"/>
      <c r="I234" s="16"/>
      <c r="J234" s="23"/>
      <c r="K234" s="23"/>
      <c r="L234" s="23"/>
      <c r="M234" s="23"/>
      <c r="N234" s="23"/>
      <c r="O234" s="23"/>
      <c r="P234" s="23"/>
      <c r="Q234" s="23"/>
      <c r="R234" s="79">
        <f>SUM(J234:Q234)</f>
        <v>0</v>
      </c>
    </row>
    <row r="235" spans="2:21" ht="21" customHeight="1">
      <c r="B235" s="24"/>
      <c r="D235" s="21"/>
      <c r="E235" s="26"/>
      <c r="F235" s="25"/>
      <c r="G235" s="14"/>
      <c r="H235" s="15"/>
      <c r="I235" s="16"/>
      <c r="J235" s="23"/>
      <c r="K235" s="23"/>
      <c r="L235" s="23"/>
      <c r="M235" s="23"/>
      <c r="N235" s="23"/>
      <c r="O235" s="23"/>
      <c r="P235" s="23"/>
      <c r="Q235" s="23"/>
      <c r="R235" s="79">
        <f>SUM(J235:Q235)</f>
        <v>0</v>
      </c>
    </row>
    <row r="236" spans="2:21" s="12" customFormat="1" ht="18.75" customHeight="1">
      <c r="B236" s="41" t="s">
        <v>94</v>
      </c>
      <c r="C236" s="42"/>
      <c r="D236" s="43"/>
      <c r="E236" s="43"/>
      <c r="F236" s="43"/>
      <c r="G236" s="43"/>
      <c r="H236" s="181"/>
      <c r="I236" s="181"/>
      <c r="J236" s="169">
        <f>SUM(J237)</f>
        <v>388000</v>
      </c>
      <c r="K236" s="169">
        <f t="shared" ref="K236:R237" si="88">SUM(K237)</f>
        <v>33000</v>
      </c>
      <c r="L236" s="169">
        <f t="shared" si="88"/>
        <v>192470</v>
      </c>
      <c r="M236" s="169">
        <f t="shared" si="88"/>
        <v>69530</v>
      </c>
      <c r="N236" s="169">
        <f t="shared" si="88"/>
        <v>0</v>
      </c>
      <c r="O236" s="169">
        <f t="shared" si="88"/>
        <v>0</v>
      </c>
      <c r="P236" s="169">
        <f t="shared" si="88"/>
        <v>0</v>
      </c>
      <c r="Q236" s="169">
        <f t="shared" si="88"/>
        <v>0</v>
      </c>
      <c r="R236" s="169">
        <f t="shared" si="88"/>
        <v>683000</v>
      </c>
    </row>
    <row r="237" spans="2:21" s="12" customFormat="1" ht="46.5" customHeight="1">
      <c r="B237" s="1404" t="s">
        <v>95</v>
      </c>
      <c r="C237" s="1405"/>
      <c r="D237" s="1405"/>
      <c r="E237" s="1405"/>
      <c r="F237" s="1405"/>
      <c r="G237" s="1405"/>
      <c r="H237" s="1405"/>
      <c r="I237" s="1405"/>
      <c r="J237" s="82">
        <f>SUM(J238)</f>
        <v>388000</v>
      </c>
      <c r="K237" s="82">
        <f t="shared" si="88"/>
        <v>33000</v>
      </c>
      <c r="L237" s="82">
        <f t="shared" si="88"/>
        <v>192470</v>
      </c>
      <c r="M237" s="82">
        <f t="shared" si="88"/>
        <v>69530</v>
      </c>
      <c r="N237" s="82">
        <f t="shared" si="88"/>
        <v>0</v>
      </c>
      <c r="O237" s="82">
        <f t="shared" si="88"/>
        <v>0</v>
      </c>
      <c r="P237" s="82">
        <f t="shared" si="88"/>
        <v>0</v>
      </c>
      <c r="Q237" s="82">
        <f t="shared" si="88"/>
        <v>0</v>
      </c>
      <c r="R237" s="82">
        <f t="shared" si="88"/>
        <v>683000</v>
      </c>
    </row>
    <row r="238" spans="2:21" ht="36" customHeight="1">
      <c r="B238" s="29"/>
      <c r="C238" s="1401" t="s">
        <v>62</v>
      </c>
      <c r="D238" s="1401"/>
      <c r="E238" s="1401"/>
      <c r="F238" s="1401"/>
      <c r="G238" s="1401"/>
      <c r="H238" s="1401"/>
      <c r="I238" s="1401"/>
      <c r="J238" s="73">
        <f t="shared" ref="J238:R238" si="89">SUM(J239+J254)</f>
        <v>388000</v>
      </c>
      <c r="K238" s="73">
        <f t="shared" si="89"/>
        <v>33000</v>
      </c>
      <c r="L238" s="73">
        <f t="shared" si="89"/>
        <v>192470</v>
      </c>
      <c r="M238" s="73">
        <f t="shared" si="89"/>
        <v>69530</v>
      </c>
      <c r="N238" s="73">
        <f t="shared" si="89"/>
        <v>0</v>
      </c>
      <c r="O238" s="73">
        <f t="shared" si="89"/>
        <v>0</v>
      </c>
      <c r="P238" s="73">
        <f t="shared" si="89"/>
        <v>0</v>
      </c>
      <c r="Q238" s="73">
        <f t="shared" si="89"/>
        <v>0</v>
      </c>
      <c r="R238" s="73">
        <f t="shared" si="89"/>
        <v>683000</v>
      </c>
    </row>
    <row r="239" spans="2:21">
      <c r="B239" s="29"/>
      <c r="C239" s="31"/>
      <c r="D239" s="30" t="s">
        <v>63</v>
      </c>
      <c r="E239" s="28"/>
      <c r="F239" s="27"/>
      <c r="G239" s="27"/>
      <c r="H239" s="13"/>
      <c r="I239" s="47"/>
      <c r="J239" s="73">
        <f>SUM(J240)</f>
        <v>388000</v>
      </c>
      <c r="K239" s="73">
        <f t="shared" ref="K239:R239" si="90">SUM(K240)</f>
        <v>7200</v>
      </c>
      <c r="L239" s="73">
        <f t="shared" si="90"/>
        <v>105500</v>
      </c>
      <c r="M239" s="73">
        <f t="shared" si="90"/>
        <v>22300</v>
      </c>
      <c r="N239" s="73">
        <f t="shared" si="90"/>
        <v>0</v>
      </c>
      <c r="O239" s="73">
        <f t="shared" si="90"/>
        <v>0</v>
      </c>
      <c r="P239" s="73">
        <f t="shared" si="90"/>
        <v>0</v>
      </c>
      <c r="Q239" s="73">
        <f t="shared" si="90"/>
        <v>0</v>
      </c>
      <c r="R239" s="73">
        <f t="shared" si="90"/>
        <v>523000</v>
      </c>
    </row>
    <row r="240" spans="2:21" ht="31.5" customHeight="1">
      <c r="B240" s="29"/>
      <c r="C240" s="31"/>
      <c r="D240" s="31"/>
      <c r="E240" s="1418" t="s">
        <v>64</v>
      </c>
      <c r="F240" s="1418"/>
      <c r="G240" s="1418"/>
      <c r="H240" s="1418"/>
      <c r="I240" s="1418"/>
      <c r="J240" s="73">
        <f>SUM(J241:J253)</f>
        <v>388000</v>
      </c>
      <c r="K240" s="73">
        <f t="shared" ref="K240:R240" si="91">SUM(K241:K253)</f>
        <v>7200</v>
      </c>
      <c r="L240" s="73">
        <f t="shared" si="91"/>
        <v>105500</v>
      </c>
      <c r="M240" s="73">
        <f t="shared" si="91"/>
        <v>22300</v>
      </c>
      <c r="N240" s="73">
        <f t="shared" si="91"/>
        <v>0</v>
      </c>
      <c r="O240" s="73">
        <f t="shared" si="91"/>
        <v>0</v>
      </c>
      <c r="P240" s="73">
        <f t="shared" si="91"/>
        <v>0</v>
      </c>
      <c r="Q240" s="73">
        <f t="shared" si="91"/>
        <v>0</v>
      </c>
      <c r="R240" s="73">
        <f t="shared" si="91"/>
        <v>523000</v>
      </c>
      <c r="U240" s="359"/>
    </row>
    <row r="241" spans="1:18" s="248" customFormat="1" ht="162">
      <c r="A241" s="7"/>
      <c r="B241" s="337"/>
      <c r="C241" s="33"/>
      <c r="D241" s="33"/>
      <c r="E241" s="338"/>
      <c r="F241" s="300">
        <v>87</v>
      </c>
      <c r="G241" s="301" t="s">
        <v>1094</v>
      </c>
      <c r="H241" s="155" t="s">
        <v>696</v>
      </c>
      <c r="I241" s="155" t="s">
        <v>1181</v>
      </c>
      <c r="J241" s="302"/>
      <c r="K241" s="303">
        <v>7200</v>
      </c>
      <c r="L241" s="303">
        <v>15500</v>
      </c>
      <c r="M241" s="303">
        <v>17300</v>
      </c>
      <c r="N241" s="302"/>
      <c r="O241" s="302"/>
      <c r="P241" s="302"/>
      <c r="Q241" s="302"/>
      <c r="R241" s="303">
        <f>SUM(J241:Q241)</f>
        <v>40000</v>
      </c>
    </row>
    <row r="242" spans="1:18" s="248" customFormat="1" ht="126">
      <c r="A242" s="7"/>
      <c r="B242" s="335"/>
      <c r="C242" s="49"/>
      <c r="D242" s="49"/>
      <c r="E242" s="336"/>
      <c r="F242" s="300">
        <v>88</v>
      </c>
      <c r="G242" s="301" t="s">
        <v>1095</v>
      </c>
      <c r="H242" s="155" t="s">
        <v>696</v>
      </c>
      <c r="I242" s="256" t="s">
        <v>214</v>
      </c>
      <c r="J242" s="311">
        <v>18000</v>
      </c>
      <c r="K242" s="302"/>
      <c r="L242" s="302" t="s">
        <v>1252</v>
      </c>
      <c r="M242" s="302"/>
      <c r="N242" s="302"/>
      <c r="O242" s="302"/>
      <c r="P242" s="302"/>
      <c r="Q242" s="302"/>
      <c r="R242" s="303">
        <f t="shared" ref="R242:R253" si="92">SUM(J242:Q242)</f>
        <v>18000</v>
      </c>
    </row>
    <row r="243" spans="1:18" s="248" customFormat="1" ht="90">
      <c r="A243" s="7"/>
      <c r="B243" s="335"/>
      <c r="C243" s="49"/>
      <c r="D243" s="49"/>
      <c r="E243" s="336"/>
      <c r="F243" s="300">
        <v>89</v>
      </c>
      <c r="G243" s="301" t="s">
        <v>1096</v>
      </c>
      <c r="H243" s="155" t="s">
        <v>960</v>
      </c>
      <c r="I243" s="155" t="s">
        <v>1097</v>
      </c>
      <c r="J243" s="311">
        <v>105000</v>
      </c>
      <c r="K243" s="302"/>
      <c r="L243" s="302"/>
      <c r="M243" s="302"/>
      <c r="N243" s="302"/>
      <c r="O243" s="302"/>
      <c r="P243" s="302"/>
      <c r="Q243" s="302"/>
      <c r="R243" s="303">
        <f t="shared" si="92"/>
        <v>105000</v>
      </c>
    </row>
    <row r="244" spans="1:18" s="248" customFormat="1" ht="90">
      <c r="A244" s="7"/>
      <c r="B244" s="335"/>
      <c r="C244" s="49"/>
      <c r="D244" s="49"/>
      <c r="E244" s="336"/>
      <c r="F244" s="300">
        <v>90</v>
      </c>
      <c r="G244" s="304" t="s">
        <v>1098</v>
      </c>
      <c r="H244" s="305" t="s">
        <v>973</v>
      </c>
      <c r="I244" s="256" t="s">
        <v>214</v>
      </c>
      <c r="J244" s="311"/>
      <c r="K244" s="303"/>
      <c r="L244" s="303">
        <v>80000</v>
      </c>
      <c r="M244" s="303"/>
      <c r="N244" s="303"/>
      <c r="O244" s="303"/>
      <c r="P244" s="303"/>
      <c r="Q244" s="303"/>
      <c r="R244" s="303">
        <f t="shared" si="92"/>
        <v>80000</v>
      </c>
    </row>
    <row r="245" spans="1:18" s="248" customFormat="1" ht="72">
      <c r="A245" s="7"/>
      <c r="B245" s="306"/>
      <c r="C245" s="20"/>
      <c r="D245" s="21"/>
      <c r="E245" s="307"/>
      <c r="F245" s="300">
        <v>91</v>
      </c>
      <c r="G245" s="301" t="s">
        <v>1099</v>
      </c>
      <c r="H245" s="155" t="s">
        <v>949</v>
      </c>
      <c r="I245" s="256" t="s">
        <v>214</v>
      </c>
      <c r="J245" s="311">
        <v>70000</v>
      </c>
      <c r="K245" s="302"/>
      <c r="L245" s="302"/>
      <c r="M245" s="302"/>
      <c r="N245" s="302"/>
      <c r="O245" s="302"/>
      <c r="P245" s="302"/>
      <c r="Q245" s="302"/>
      <c r="R245" s="303">
        <f t="shared" si="92"/>
        <v>70000</v>
      </c>
    </row>
    <row r="246" spans="1:18" s="248" customFormat="1" ht="54">
      <c r="A246" s="7"/>
      <c r="B246" s="306"/>
      <c r="C246" s="20"/>
      <c r="D246" s="21"/>
      <c r="E246" s="307"/>
      <c r="F246" s="300">
        <v>92</v>
      </c>
      <c r="G246" s="301" t="s">
        <v>1101</v>
      </c>
      <c r="H246" s="155" t="s">
        <v>951</v>
      </c>
      <c r="I246" s="256" t="s">
        <v>214</v>
      </c>
      <c r="J246" s="311">
        <v>35000</v>
      </c>
      <c r="K246" s="302"/>
      <c r="L246" s="302"/>
      <c r="M246" s="302"/>
      <c r="N246" s="302"/>
      <c r="O246" s="302"/>
      <c r="P246" s="302"/>
      <c r="Q246" s="302"/>
      <c r="R246" s="303">
        <f t="shared" si="92"/>
        <v>35000</v>
      </c>
    </row>
    <row r="247" spans="1:18" s="248" customFormat="1" ht="90">
      <c r="A247" s="7"/>
      <c r="B247" s="332"/>
      <c r="C247" s="7"/>
      <c r="D247" s="333"/>
      <c r="E247" s="334"/>
      <c r="F247" s="300">
        <v>93</v>
      </c>
      <c r="G247" s="301" t="s">
        <v>1102</v>
      </c>
      <c r="H247" s="155" t="s">
        <v>1153</v>
      </c>
      <c r="I247" s="256" t="s">
        <v>214</v>
      </c>
      <c r="J247" s="311">
        <v>25000</v>
      </c>
      <c r="K247" s="302"/>
      <c r="L247" s="302"/>
      <c r="M247" s="302"/>
      <c r="N247" s="302"/>
      <c r="O247" s="302"/>
      <c r="P247" s="302"/>
      <c r="Q247" s="302"/>
      <c r="R247" s="303">
        <f t="shared" si="92"/>
        <v>25000</v>
      </c>
    </row>
    <row r="248" spans="1:18" s="248" customFormat="1" ht="36">
      <c r="A248" s="7"/>
      <c r="B248" s="332"/>
      <c r="C248" s="7"/>
      <c r="D248" s="333"/>
      <c r="E248" s="334"/>
      <c r="F248" s="300">
        <v>94</v>
      </c>
      <c r="G248" s="301" t="s">
        <v>1103</v>
      </c>
      <c r="H248" s="155" t="s">
        <v>958</v>
      </c>
      <c r="I248" s="155" t="s">
        <v>1104</v>
      </c>
      <c r="J248" s="311">
        <v>25000</v>
      </c>
      <c r="K248" s="302"/>
      <c r="L248" s="303"/>
      <c r="M248" s="302"/>
      <c r="N248" s="302"/>
      <c r="O248" s="302"/>
      <c r="P248" s="302"/>
      <c r="Q248" s="302"/>
      <c r="R248" s="303">
        <f t="shared" si="92"/>
        <v>25000</v>
      </c>
    </row>
    <row r="249" spans="1:18" s="248" customFormat="1" ht="72">
      <c r="A249" s="7"/>
      <c r="B249" s="332"/>
      <c r="C249" s="7"/>
      <c r="D249" s="333"/>
      <c r="E249" s="334"/>
      <c r="F249" s="300">
        <v>95</v>
      </c>
      <c r="G249" s="301" t="s">
        <v>1105</v>
      </c>
      <c r="H249" s="155" t="s">
        <v>955</v>
      </c>
      <c r="I249" s="256" t="s">
        <v>214</v>
      </c>
      <c r="J249" s="311">
        <v>50000</v>
      </c>
      <c r="K249" s="312"/>
      <c r="L249" s="312"/>
      <c r="M249" s="312"/>
      <c r="N249" s="312"/>
      <c r="O249" s="312"/>
      <c r="P249" s="302"/>
      <c r="Q249" s="302"/>
      <c r="R249" s="303">
        <f t="shared" si="92"/>
        <v>50000</v>
      </c>
    </row>
    <row r="250" spans="1:18" s="248" customFormat="1" ht="72">
      <c r="A250" s="7"/>
      <c r="B250" s="332"/>
      <c r="C250" s="7"/>
      <c r="D250" s="333"/>
      <c r="E250" s="334"/>
      <c r="F250" s="300">
        <v>96</v>
      </c>
      <c r="G250" s="301" t="s">
        <v>1106</v>
      </c>
      <c r="H250" s="155" t="s">
        <v>953</v>
      </c>
      <c r="I250" s="256" t="s">
        <v>214</v>
      </c>
      <c r="J250" s="311">
        <v>45000</v>
      </c>
      <c r="K250" s="312"/>
      <c r="L250" s="312"/>
      <c r="M250" s="312"/>
      <c r="N250" s="312"/>
      <c r="O250" s="312"/>
      <c r="P250" s="302"/>
      <c r="Q250" s="302"/>
      <c r="R250" s="303">
        <f t="shared" si="92"/>
        <v>45000</v>
      </c>
    </row>
    <row r="251" spans="1:18" s="248" customFormat="1" ht="90">
      <c r="A251" s="7"/>
      <c r="B251" s="308"/>
      <c r="C251" s="309"/>
      <c r="D251" s="310"/>
      <c r="E251" s="310"/>
      <c r="F251" s="300">
        <v>97</v>
      </c>
      <c r="G251" s="301" t="s">
        <v>1107</v>
      </c>
      <c r="H251" s="155" t="s">
        <v>1108</v>
      </c>
      <c r="I251" s="256" t="s">
        <v>214</v>
      </c>
      <c r="J251" s="311">
        <v>10000</v>
      </c>
      <c r="K251" s="312"/>
      <c r="L251" s="312"/>
      <c r="M251" s="303"/>
      <c r="N251" s="312"/>
      <c r="O251" s="312"/>
      <c r="P251" s="302"/>
      <c r="Q251" s="302"/>
      <c r="R251" s="303">
        <f t="shared" si="92"/>
        <v>10000</v>
      </c>
    </row>
    <row r="252" spans="1:18" s="248" customFormat="1" ht="72">
      <c r="A252" s="7"/>
      <c r="B252" s="328"/>
      <c r="C252" s="329"/>
      <c r="D252" s="330"/>
      <c r="E252" s="331"/>
      <c r="F252" s="300">
        <v>98</v>
      </c>
      <c r="G252" s="301" t="s">
        <v>1109</v>
      </c>
      <c r="H252" s="155" t="s">
        <v>1110</v>
      </c>
      <c r="I252" s="256" t="s">
        <v>214</v>
      </c>
      <c r="J252" s="313">
        <v>5000</v>
      </c>
      <c r="K252" s="312"/>
      <c r="L252" s="312"/>
      <c r="M252" s="303"/>
      <c r="N252" s="312"/>
      <c r="O252" s="312"/>
      <c r="P252" s="302"/>
      <c r="Q252" s="302"/>
      <c r="R252" s="303">
        <f t="shared" si="92"/>
        <v>5000</v>
      </c>
    </row>
    <row r="253" spans="1:18" s="248" customFormat="1" ht="90">
      <c r="A253" s="7"/>
      <c r="B253" s="308"/>
      <c r="C253" s="309"/>
      <c r="D253" s="310"/>
      <c r="E253" s="310"/>
      <c r="F253" s="300">
        <v>99</v>
      </c>
      <c r="G253" s="301" t="s">
        <v>1111</v>
      </c>
      <c r="H253" s="155" t="s">
        <v>967</v>
      </c>
      <c r="I253" s="256" t="s">
        <v>214</v>
      </c>
      <c r="J253" s="303"/>
      <c r="K253" s="312"/>
      <c r="L253" s="312">
        <v>10000</v>
      </c>
      <c r="M253" s="303">
        <v>5000</v>
      </c>
      <c r="N253" s="312"/>
      <c r="O253" s="312"/>
      <c r="P253" s="302"/>
      <c r="Q253" s="302"/>
      <c r="R253" s="303">
        <f t="shared" si="92"/>
        <v>15000</v>
      </c>
    </row>
    <row r="254" spans="1:18" ht="36" customHeight="1">
      <c r="B254" s="29"/>
      <c r="C254" s="31"/>
      <c r="D254" s="1401" t="s">
        <v>65</v>
      </c>
      <c r="E254" s="1401"/>
      <c r="F254" s="1401"/>
      <c r="G254" s="1401"/>
      <c r="H254" s="1401"/>
      <c r="I254" s="1401"/>
      <c r="J254" s="73">
        <f t="shared" ref="J254:R254" si="93">SUM(J255+J260)</f>
        <v>0</v>
      </c>
      <c r="K254" s="73">
        <f t="shared" si="93"/>
        <v>25800</v>
      </c>
      <c r="L254" s="73">
        <f t="shared" si="93"/>
        <v>86970</v>
      </c>
      <c r="M254" s="73">
        <f t="shared" si="93"/>
        <v>47230</v>
      </c>
      <c r="N254" s="73">
        <f t="shared" si="93"/>
        <v>0</v>
      </c>
      <c r="O254" s="73">
        <f t="shared" si="93"/>
        <v>0</v>
      </c>
      <c r="P254" s="73">
        <f t="shared" si="93"/>
        <v>0</v>
      </c>
      <c r="Q254" s="73">
        <f t="shared" si="93"/>
        <v>0</v>
      </c>
      <c r="R254" s="73">
        <f t="shared" si="93"/>
        <v>160000</v>
      </c>
    </row>
    <row r="255" spans="1:18">
      <c r="B255" s="29"/>
      <c r="C255" s="31"/>
      <c r="D255" s="31"/>
      <c r="E255" s="30" t="s">
        <v>66</v>
      </c>
      <c r="F255" s="27"/>
      <c r="G255" s="27"/>
      <c r="H255" s="13"/>
      <c r="I255" s="47"/>
      <c r="J255" s="73">
        <f>SUM(J256:J259)</f>
        <v>0</v>
      </c>
      <c r="K255" s="73">
        <f t="shared" ref="K255:R255" si="94">SUM(K256:K259)</f>
        <v>25800</v>
      </c>
      <c r="L255" s="73">
        <f t="shared" si="94"/>
        <v>86970</v>
      </c>
      <c r="M255" s="73">
        <f t="shared" si="94"/>
        <v>47230</v>
      </c>
      <c r="N255" s="73">
        <f t="shared" si="94"/>
        <v>0</v>
      </c>
      <c r="O255" s="73">
        <f t="shared" si="94"/>
        <v>0</v>
      </c>
      <c r="P255" s="73">
        <f t="shared" si="94"/>
        <v>0</v>
      </c>
      <c r="Q255" s="73">
        <f t="shared" si="94"/>
        <v>0</v>
      </c>
      <c r="R255" s="73">
        <f t="shared" si="94"/>
        <v>160000</v>
      </c>
    </row>
    <row r="256" spans="1:18" s="248" customFormat="1" ht="108">
      <c r="A256" s="7"/>
      <c r="B256" s="327"/>
      <c r="C256" s="324"/>
      <c r="D256" s="324"/>
      <c r="E256" s="325"/>
      <c r="F256" s="319">
        <v>100</v>
      </c>
      <c r="G256" s="320" t="s">
        <v>1112</v>
      </c>
      <c r="H256" s="256" t="s">
        <v>696</v>
      </c>
      <c r="I256" s="256" t="s">
        <v>214</v>
      </c>
      <c r="J256" s="292"/>
      <c r="K256" s="293">
        <v>15000</v>
      </c>
      <c r="L256" s="293">
        <v>25000</v>
      </c>
      <c r="M256" s="293">
        <v>20000</v>
      </c>
      <c r="N256" s="292"/>
      <c r="O256" s="292"/>
      <c r="P256" s="292"/>
      <c r="Q256" s="292"/>
      <c r="R256" s="293">
        <f>SUM(J256:Q256)</f>
        <v>60000</v>
      </c>
    </row>
    <row r="257" spans="1:18" s="248" customFormat="1" ht="126">
      <c r="A257" s="7"/>
      <c r="B257" s="261"/>
      <c r="C257" s="253"/>
      <c r="D257" s="253"/>
      <c r="E257" s="260"/>
      <c r="F257" s="276">
        <v>101</v>
      </c>
      <c r="G257" s="268" t="s">
        <v>1113</v>
      </c>
      <c r="H257" s="282" t="s">
        <v>960</v>
      </c>
      <c r="I257" s="283" t="s">
        <v>1182</v>
      </c>
      <c r="J257" s="293"/>
      <c r="K257" s="293">
        <v>3600</v>
      </c>
      <c r="L257" s="293">
        <v>3990</v>
      </c>
      <c r="M257" s="293">
        <v>12410</v>
      </c>
      <c r="N257" s="293"/>
      <c r="O257" s="293"/>
      <c r="P257" s="293"/>
      <c r="Q257" s="293"/>
      <c r="R257" s="293">
        <f>SUM(J257:Q257)</f>
        <v>20000</v>
      </c>
    </row>
    <row r="258" spans="1:18" s="248" customFormat="1" ht="144">
      <c r="A258" s="7"/>
      <c r="B258" s="261"/>
      <c r="C258" s="253"/>
      <c r="D258" s="253"/>
      <c r="E258" s="260"/>
      <c r="F258" s="319">
        <v>102</v>
      </c>
      <c r="G258" s="268" t="s">
        <v>1114</v>
      </c>
      <c r="H258" s="281" t="s">
        <v>960</v>
      </c>
      <c r="I258" s="256" t="s">
        <v>530</v>
      </c>
      <c r="J258" s="292"/>
      <c r="K258" s="294">
        <v>7200</v>
      </c>
      <c r="L258" s="294">
        <v>7980</v>
      </c>
      <c r="M258" s="294">
        <v>14820</v>
      </c>
      <c r="N258" s="294"/>
      <c r="O258" s="294"/>
      <c r="P258" s="294"/>
      <c r="Q258" s="294"/>
      <c r="R258" s="293">
        <f>SUM(J258:Q258)</f>
        <v>30000</v>
      </c>
    </row>
    <row r="259" spans="1:18" s="248" customFormat="1" ht="108">
      <c r="A259" s="7"/>
      <c r="B259" s="326"/>
      <c r="C259" s="253"/>
      <c r="D259" s="253"/>
      <c r="E259" s="260"/>
      <c r="F259" s="321">
        <v>103</v>
      </c>
      <c r="G259" s="268" t="s">
        <v>1115</v>
      </c>
      <c r="H259" s="286" t="s">
        <v>1135</v>
      </c>
      <c r="I259" s="256" t="s">
        <v>214</v>
      </c>
      <c r="J259" s="292"/>
      <c r="K259" s="292"/>
      <c r="L259" s="293">
        <v>50000</v>
      </c>
      <c r="M259" s="292"/>
      <c r="N259" s="292"/>
      <c r="O259" s="292"/>
      <c r="P259" s="292"/>
      <c r="Q259" s="292"/>
      <c r="R259" s="293">
        <f>SUM(J259:Q259)</f>
        <v>50000</v>
      </c>
    </row>
    <row r="260" spans="1:18">
      <c r="B260" s="29"/>
      <c r="C260" s="31"/>
      <c r="D260" s="31"/>
      <c r="E260" s="30" t="s">
        <v>67</v>
      </c>
      <c r="F260" s="27"/>
      <c r="G260" s="27"/>
      <c r="H260" s="13"/>
      <c r="I260" s="47"/>
      <c r="J260" s="73">
        <f>SUM(J261:J263)</f>
        <v>0</v>
      </c>
      <c r="K260" s="73">
        <f t="shared" ref="K260:Q260" si="95">SUM(K261:K263)</f>
        <v>0</v>
      </c>
      <c r="L260" s="73">
        <f t="shared" si="95"/>
        <v>0</v>
      </c>
      <c r="M260" s="73">
        <f t="shared" si="95"/>
        <v>0</v>
      </c>
      <c r="N260" s="73">
        <f t="shared" si="95"/>
        <v>0</v>
      </c>
      <c r="O260" s="73">
        <f t="shared" si="95"/>
        <v>0</v>
      </c>
      <c r="P260" s="73">
        <f t="shared" si="95"/>
        <v>0</v>
      </c>
      <c r="Q260" s="73">
        <f t="shared" si="95"/>
        <v>0</v>
      </c>
      <c r="R260" s="73">
        <f>SUM(R261:R263)</f>
        <v>0</v>
      </c>
    </row>
    <row r="261" spans="1:18" ht="21" customHeight="1">
      <c r="B261" s="32"/>
      <c r="C261" s="33"/>
      <c r="D261" s="33"/>
      <c r="E261" s="34"/>
      <c r="F261" s="25"/>
      <c r="G261" s="14"/>
      <c r="H261" s="80"/>
      <c r="I261" s="117"/>
      <c r="J261" s="79"/>
      <c r="K261" s="79"/>
      <c r="L261" s="79"/>
      <c r="M261" s="79"/>
      <c r="N261" s="79"/>
      <c r="O261" s="79"/>
      <c r="P261" s="79"/>
      <c r="Q261" s="79"/>
      <c r="R261" s="79">
        <f t="shared" ref="R261:R262" si="96">SUM(J261:Q261)</f>
        <v>0</v>
      </c>
    </row>
    <row r="262" spans="1:18" ht="21" customHeight="1">
      <c r="B262" s="24"/>
      <c r="D262" s="21"/>
      <c r="E262" s="26"/>
      <c r="F262" s="25"/>
      <c r="G262" s="14"/>
      <c r="H262" s="15"/>
      <c r="I262" s="16"/>
      <c r="J262" s="23"/>
      <c r="K262" s="23"/>
      <c r="L262" s="23"/>
      <c r="M262" s="23"/>
      <c r="N262" s="23"/>
      <c r="O262" s="23"/>
      <c r="P262" s="23"/>
      <c r="Q262" s="23"/>
      <c r="R262" s="79">
        <f t="shared" si="96"/>
        <v>0</v>
      </c>
    </row>
    <row r="263" spans="1:18" ht="21" customHeight="1">
      <c r="B263" s="24"/>
      <c r="D263" s="21"/>
      <c r="E263" s="26"/>
      <c r="F263" s="25"/>
      <c r="G263" s="14"/>
      <c r="H263" s="15"/>
      <c r="I263" s="16"/>
      <c r="J263" s="23"/>
      <c r="K263" s="23"/>
      <c r="L263" s="23"/>
      <c r="M263" s="23"/>
      <c r="N263" s="23"/>
      <c r="O263" s="23"/>
      <c r="P263" s="23"/>
      <c r="Q263" s="23"/>
      <c r="R263" s="79">
        <f>SUM(J263:Q263)</f>
        <v>0</v>
      </c>
    </row>
    <row r="264" spans="1:18" s="12" customFormat="1" ht="18.75" customHeight="1">
      <c r="B264" s="41" t="s">
        <v>96</v>
      </c>
      <c r="C264" s="42"/>
      <c r="D264" s="43"/>
      <c r="E264" s="43"/>
      <c r="F264" s="43"/>
      <c r="G264" s="43"/>
      <c r="H264" s="181"/>
      <c r="I264" s="181"/>
      <c r="J264" s="169">
        <f>SUM(J265)</f>
        <v>111600</v>
      </c>
      <c r="K264" s="169">
        <f t="shared" ref="K264:R265" si="97">SUM(K265)</f>
        <v>6000</v>
      </c>
      <c r="L264" s="169">
        <f t="shared" si="97"/>
        <v>75000</v>
      </c>
      <c r="M264" s="169">
        <f t="shared" si="97"/>
        <v>1373072</v>
      </c>
      <c r="N264" s="169">
        <f t="shared" si="97"/>
        <v>517692</v>
      </c>
      <c r="O264" s="169">
        <f t="shared" si="97"/>
        <v>0</v>
      </c>
      <c r="P264" s="169">
        <f t="shared" si="97"/>
        <v>0</v>
      </c>
      <c r="Q264" s="169">
        <f t="shared" si="97"/>
        <v>0</v>
      </c>
      <c r="R264" s="169">
        <f t="shared" si="97"/>
        <v>2083364</v>
      </c>
    </row>
    <row r="265" spans="1:18" s="12" customFormat="1" ht="48.75" customHeight="1">
      <c r="B265" s="1404" t="s">
        <v>97</v>
      </c>
      <c r="C265" s="1405"/>
      <c r="D265" s="1405"/>
      <c r="E265" s="1405"/>
      <c r="F265" s="1405"/>
      <c r="G265" s="1405"/>
      <c r="H265" s="1405"/>
      <c r="I265" s="1405"/>
      <c r="J265" s="82">
        <f>SUM(J266)</f>
        <v>111600</v>
      </c>
      <c r="K265" s="82">
        <f t="shared" si="97"/>
        <v>6000</v>
      </c>
      <c r="L265" s="82">
        <f t="shared" si="97"/>
        <v>75000</v>
      </c>
      <c r="M265" s="82">
        <f t="shared" si="97"/>
        <v>1373072</v>
      </c>
      <c r="N265" s="82">
        <f t="shared" si="97"/>
        <v>517692</v>
      </c>
      <c r="O265" s="82">
        <f t="shared" si="97"/>
        <v>0</v>
      </c>
      <c r="P265" s="82">
        <f t="shared" si="97"/>
        <v>0</v>
      </c>
      <c r="Q265" s="82">
        <f t="shared" si="97"/>
        <v>0</v>
      </c>
      <c r="R265" s="82">
        <f t="shared" si="97"/>
        <v>2083364</v>
      </c>
    </row>
    <row r="266" spans="1:18" ht="33" customHeight="1">
      <c r="B266" s="29"/>
      <c r="C266" s="1401" t="s">
        <v>68</v>
      </c>
      <c r="D266" s="1401"/>
      <c r="E266" s="1401"/>
      <c r="F266" s="1401"/>
      <c r="G266" s="1401"/>
      <c r="H266" s="1401"/>
      <c r="I266" s="1401"/>
      <c r="J266" s="73">
        <f t="shared" ref="J266:R266" si="98">SUM(J267+J274+J291)</f>
        <v>111600</v>
      </c>
      <c r="K266" s="73">
        <f t="shared" si="98"/>
        <v>6000</v>
      </c>
      <c r="L266" s="73">
        <f t="shared" si="98"/>
        <v>75000</v>
      </c>
      <c r="M266" s="73">
        <f t="shared" si="98"/>
        <v>1373072</v>
      </c>
      <c r="N266" s="73">
        <f t="shared" si="98"/>
        <v>517692</v>
      </c>
      <c r="O266" s="73">
        <f t="shared" si="98"/>
        <v>0</v>
      </c>
      <c r="P266" s="73">
        <f t="shared" si="98"/>
        <v>0</v>
      </c>
      <c r="Q266" s="73">
        <f t="shared" si="98"/>
        <v>0</v>
      </c>
      <c r="R266" s="73">
        <f t="shared" si="98"/>
        <v>2083364</v>
      </c>
    </row>
    <row r="267" spans="1:18">
      <c r="B267" s="29"/>
      <c r="C267" s="31"/>
      <c r="D267" s="30" t="s">
        <v>69</v>
      </c>
      <c r="E267" s="28"/>
      <c r="F267" s="27"/>
      <c r="G267" s="27"/>
      <c r="H267" s="13"/>
      <c r="I267" s="47"/>
      <c r="J267" s="73">
        <f>SUM(J268)</f>
        <v>0</v>
      </c>
      <c r="K267" s="73">
        <f t="shared" ref="K267:R267" si="99">SUM(K268)</f>
        <v>0</v>
      </c>
      <c r="L267" s="73">
        <f t="shared" si="99"/>
        <v>0</v>
      </c>
      <c r="M267" s="73">
        <f t="shared" si="99"/>
        <v>0</v>
      </c>
      <c r="N267" s="73">
        <f t="shared" si="99"/>
        <v>0</v>
      </c>
      <c r="O267" s="73">
        <f t="shared" si="99"/>
        <v>0</v>
      </c>
      <c r="P267" s="73">
        <f t="shared" si="99"/>
        <v>0</v>
      </c>
      <c r="Q267" s="73">
        <f t="shared" si="99"/>
        <v>0</v>
      </c>
      <c r="R267" s="73">
        <f t="shared" si="99"/>
        <v>0</v>
      </c>
    </row>
    <row r="268" spans="1:18">
      <c r="B268" s="29"/>
      <c r="C268" s="31"/>
      <c r="D268" s="31"/>
      <c r="E268" s="30" t="s">
        <v>70</v>
      </c>
      <c r="F268" s="60"/>
      <c r="G268" s="55"/>
      <c r="H268" s="190"/>
      <c r="I268" s="190"/>
      <c r="J268" s="73">
        <f>SUM(J269:J273)</f>
        <v>0</v>
      </c>
      <c r="K268" s="73">
        <f t="shared" ref="K268:R268" si="100">SUM(K269:K273)</f>
        <v>0</v>
      </c>
      <c r="L268" s="73">
        <f t="shared" si="100"/>
        <v>0</v>
      </c>
      <c r="M268" s="73">
        <f t="shared" si="100"/>
        <v>0</v>
      </c>
      <c r="N268" s="73">
        <f t="shared" si="100"/>
        <v>0</v>
      </c>
      <c r="O268" s="73">
        <f t="shared" si="100"/>
        <v>0</v>
      </c>
      <c r="P268" s="73">
        <f t="shared" si="100"/>
        <v>0</v>
      </c>
      <c r="Q268" s="73">
        <f t="shared" si="100"/>
        <v>0</v>
      </c>
      <c r="R268" s="73">
        <f t="shared" si="100"/>
        <v>0</v>
      </c>
    </row>
    <row r="269" spans="1:18" ht="24.75" customHeight="1">
      <c r="B269" s="32"/>
      <c r="C269" s="33"/>
      <c r="D269" s="33"/>
      <c r="E269" s="34"/>
      <c r="F269" s="25"/>
      <c r="G269" s="14"/>
      <c r="H269" s="80"/>
      <c r="I269" s="117"/>
      <c r="J269" s="79"/>
      <c r="K269" s="79"/>
      <c r="L269" s="79"/>
      <c r="M269" s="79"/>
      <c r="N269" s="79"/>
      <c r="O269" s="79"/>
      <c r="P269" s="79"/>
      <c r="Q269" s="79"/>
      <c r="R269" s="79">
        <f t="shared" ref="R269:R272" si="101">SUM(J269:Q269)</f>
        <v>0</v>
      </c>
    </row>
    <row r="270" spans="1:18" ht="24.75" customHeight="1">
      <c r="B270" s="24"/>
      <c r="D270" s="21"/>
      <c r="E270" s="26"/>
      <c r="F270" s="25"/>
      <c r="G270" s="14"/>
      <c r="H270" s="15"/>
      <c r="I270" s="16"/>
      <c r="J270" s="23"/>
      <c r="K270" s="23"/>
      <c r="L270" s="23"/>
      <c r="M270" s="23"/>
      <c r="N270" s="23"/>
      <c r="O270" s="23"/>
      <c r="P270" s="23"/>
      <c r="Q270" s="23"/>
      <c r="R270" s="79">
        <f t="shared" si="101"/>
        <v>0</v>
      </c>
    </row>
    <row r="271" spans="1:18" ht="25.5" customHeight="1">
      <c r="B271" s="24"/>
      <c r="D271" s="21"/>
      <c r="E271" s="26"/>
      <c r="F271" s="25"/>
      <c r="G271" s="14"/>
      <c r="H271" s="15"/>
      <c r="I271" s="16"/>
      <c r="J271" s="23"/>
      <c r="K271" s="23"/>
      <c r="L271" s="23"/>
      <c r="M271" s="23"/>
      <c r="N271" s="23"/>
      <c r="O271" s="23"/>
      <c r="P271" s="23"/>
      <c r="Q271" s="23"/>
      <c r="R271" s="79">
        <f t="shared" si="101"/>
        <v>0</v>
      </c>
    </row>
    <row r="272" spans="1:18" ht="24.75" customHeight="1">
      <c r="B272" s="24"/>
      <c r="D272" s="21"/>
      <c r="E272" s="26"/>
      <c r="F272" s="25"/>
      <c r="G272" s="14"/>
      <c r="H272" s="15"/>
      <c r="I272" s="16"/>
      <c r="J272" s="23"/>
      <c r="K272" s="23"/>
      <c r="L272" s="23"/>
      <c r="M272" s="23"/>
      <c r="N272" s="23"/>
      <c r="O272" s="23"/>
      <c r="P272" s="23"/>
      <c r="Q272" s="23"/>
      <c r="R272" s="79">
        <f t="shared" si="101"/>
        <v>0</v>
      </c>
    </row>
    <row r="273" spans="1:18" ht="25.5" customHeight="1">
      <c r="B273" s="58"/>
      <c r="C273" s="59"/>
      <c r="D273" s="53"/>
      <c r="E273" s="19"/>
      <c r="F273" s="25"/>
      <c r="G273" s="14"/>
      <c r="H273" s="15"/>
      <c r="I273" s="16"/>
      <c r="J273" s="23"/>
      <c r="K273" s="23"/>
      <c r="L273" s="23"/>
      <c r="M273" s="23"/>
      <c r="N273" s="23"/>
      <c r="O273" s="23"/>
      <c r="P273" s="23"/>
      <c r="Q273" s="23"/>
      <c r="R273" s="79">
        <f>SUM(J273:Q273)</f>
        <v>0</v>
      </c>
    </row>
    <row r="274" spans="1:18" ht="33" customHeight="1">
      <c r="B274" s="29"/>
      <c r="C274" s="31"/>
      <c r="D274" s="1401" t="s">
        <v>71</v>
      </c>
      <c r="E274" s="1401"/>
      <c r="F274" s="1401"/>
      <c r="G274" s="1401"/>
      <c r="H274" s="1401"/>
      <c r="I274" s="1401"/>
      <c r="J274" s="73">
        <f>SUM(J275+J279+J283+J287)</f>
        <v>0</v>
      </c>
      <c r="K274" s="73">
        <f t="shared" ref="K274:R274" si="102">SUM(K275+K279+K283+K287)</f>
        <v>6000</v>
      </c>
      <c r="L274" s="73">
        <f t="shared" si="102"/>
        <v>15000</v>
      </c>
      <c r="M274" s="73">
        <f t="shared" si="102"/>
        <v>9000</v>
      </c>
      <c r="N274" s="73">
        <f t="shared" si="102"/>
        <v>0</v>
      </c>
      <c r="O274" s="73">
        <f t="shared" si="102"/>
        <v>0</v>
      </c>
      <c r="P274" s="73">
        <f t="shared" si="102"/>
        <v>0</v>
      </c>
      <c r="Q274" s="73">
        <f t="shared" si="102"/>
        <v>0</v>
      </c>
      <c r="R274" s="73">
        <f t="shared" si="102"/>
        <v>30000</v>
      </c>
    </row>
    <row r="275" spans="1:18" ht="30.75" customHeight="1">
      <c r="B275" s="29"/>
      <c r="C275" s="31"/>
      <c r="D275" s="31"/>
      <c r="E275" s="1418" t="s">
        <v>72</v>
      </c>
      <c r="F275" s="1418"/>
      <c r="G275" s="1418"/>
      <c r="H275" s="1418"/>
      <c r="I275" s="1418"/>
      <c r="J275" s="73">
        <f>SUM(J276:J278)</f>
        <v>0</v>
      </c>
      <c r="K275" s="73">
        <f t="shared" ref="K275:R275" si="103">SUM(K276:K278)</f>
        <v>0</v>
      </c>
      <c r="L275" s="73">
        <f t="shared" si="103"/>
        <v>0</v>
      </c>
      <c r="M275" s="73">
        <f t="shared" si="103"/>
        <v>0</v>
      </c>
      <c r="N275" s="73">
        <f t="shared" si="103"/>
        <v>0</v>
      </c>
      <c r="O275" s="73">
        <f t="shared" si="103"/>
        <v>0</v>
      </c>
      <c r="P275" s="73">
        <f t="shared" si="103"/>
        <v>0</v>
      </c>
      <c r="Q275" s="73">
        <f t="shared" si="103"/>
        <v>0</v>
      </c>
      <c r="R275" s="73">
        <f t="shared" si="103"/>
        <v>0</v>
      </c>
    </row>
    <row r="276" spans="1:18" ht="24.75" customHeight="1">
      <c r="B276" s="32"/>
      <c r="C276" s="33"/>
      <c r="D276" s="33"/>
      <c r="E276" s="34"/>
      <c r="F276" s="25"/>
      <c r="G276" s="14"/>
      <c r="H276" s="80"/>
      <c r="I276" s="117"/>
      <c r="J276" s="79"/>
      <c r="K276" s="79"/>
      <c r="L276" s="79"/>
      <c r="M276" s="79"/>
      <c r="N276" s="79"/>
      <c r="O276" s="79"/>
      <c r="P276" s="79"/>
      <c r="Q276" s="79"/>
      <c r="R276" s="79">
        <f t="shared" ref="R276:R277" si="104">SUM(J276:Q276)</f>
        <v>0</v>
      </c>
    </row>
    <row r="277" spans="1:18" ht="24.75" customHeight="1">
      <c r="B277" s="24"/>
      <c r="D277" s="21"/>
      <c r="E277" s="26"/>
      <c r="F277" s="25"/>
      <c r="G277" s="14"/>
      <c r="H277" s="15"/>
      <c r="I277" s="16"/>
      <c r="J277" s="23"/>
      <c r="K277" s="23"/>
      <c r="L277" s="23"/>
      <c r="M277" s="23"/>
      <c r="N277" s="23"/>
      <c r="O277" s="23"/>
      <c r="P277" s="23"/>
      <c r="Q277" s="23"/>
      <c r="R277" s="79">
        <f t="shared" si="104"/>
        <v>0</v>
      </c>
    </row>
    <row r="278" spans="1:18" ht="24.75" customHeight="1">
      <c r="B278" s="24"/>
      <c r="D278" s="21"/>
      <c r="E278" s="26"/>
      <c r="F278" s="25"/>
      <c r="G278" s="14"/>
      <c r="H278" s="15"/>
      <c r="I278" s="16"/>
      <c r="J278" s="23"/>
      <c r="K278" s="23"/>
      <c r="L278" s="23"/>
      <c r="M278" s="23"/>
      <c r="N278" s="23"/>
      <c r="O278" s="23"/>
      <c r="P278" s="23"/>
      <c r="Q278" s="23"/>
      <c r="R278" s="79">
        <f>SUM(J278:Q278)</f>
        <v>0</v>
      </c>
    </row>
    <row r="279" spans="1:18">
      <c r="B279" s="29"/>
      <c r="C279" s="31"/>
      <c r="D279" s="31"/>
      <c r="E279" s="1419" t="s">
        <v>73</v>
      </c>
      <c r="F279" s="1419"/>
      <c r="G279" s="1419"/>
      <c r="H279" s="1419"/>
      <c r="I279" s="1419"/>
      <c r="J279" s="73">
        <f>SUM(J280:J282)</f>
        <v>0</v>
      </c>
      <c r="K279" s="73">
        <f t="shared" ref="K279:R279" si="105">SUM(K280:K282)</f>
        <v>0</v>
      </c>
      <c r="L279" s="73">
        <f t="shared" si="105"/>
        <v>0</v>
      </c>
      <c r="M279" s="73">
        <f t="shared" si="105"/>
        <v>0</v>
      </c>
      <c r="N279" s="73">
        <f t="shared" si="105"/>
        <v>0</v>
      </c>
      <c r="O279" s="73">
        <f t="shared" si="105"/>
        <v>0</v>
      </c>
      <c r="P279" s="73">
        <f t="shared" si="105"/>
        <v>0</v>
      </c>
      <c r="Q279" s="73">
        <f t="shared" si="105"/>
        <v>0</v>
      </c>
      <c r="R279" s="73">
        <f t="shared" si="105"/>
        <v>0</v>
      </c>
    </row>
    <row r="280" spans="1:18" ht="23.25" customHeight="1">
      <c r="B280" s="32"/>
      <c r="C280" s="33"/>
      <c r="D280" s="33"/>
      <c r="E280" s="34"/>
      <c r="F280" s="25"/>
      <c r="G280" s="14"/>
      <c r="H280" s="80"/>
      <c r="I280" s="117"/>
      <c r="J280" s="79"/>
      <c r="K280" s="79"/>
      <c r="L280" s="79"/>
      <c r="M280" s="79"/>
      <c r="N280" s="79"/>
      <c r="O280" s="79"/>
      <c r="P280" s="79"/>
      <c r="Q280" s="79"/>
      <c r="R280" s="79">
        <f t="shared" ref="R280:R281" si="106">SUM(J280:Q280)</f>
        <v>0</v>
      </c>
    </row>
    <row r="281" spans="1:18" ht="23.25" customHeight="1">
      <c r="B281" s="24"/>
      <c r="D281" s="21"/>
      <c r="E281" s="26"/>
      <c r="F281" s="25"/>
      <c r="G281" s="14"/>
      <c r="H281" s="15"/>
      <c r="I281" s="16"/>
      <c r="J281" s="23"/>
      <c r="K281" s="23"/>
      <c r="L281" s="23"/>
      <c r="M281" s="23"/>
      <c r="N281" s="23"/>
      <c r="O281" s="23"/>
      <c r="P281" s="23"/>
      <c r="Q281" s="23"/>
      <c r="R281" s="79">
        <f t="shared" si="106"/>
        <v>0</v>
      </c>
    </row>
    <row r="282" spans="1:18" ht="23.25" customHeight="1">
      <c r="B282" s="24"/>
      <c r="D282" s="21"/>
      <c r="E282" s="26"/>
      <c r="F282" s="25"/>
      <c r="G282" s="14"/>
      <c r="H282" s="15"/>
      <c r="I282" s="16"/>
      <c r="J282" s="23"/>
      <c r="K282" s="23"/>
      <c r="L282" s="23"/>
      <c r="M282" s="23"/>
      <c r="N282" s="23"/>
      <c r="O282" s="23"/>
      <c r="P282" s="23"/>
      <c r="Q282" s="23"/>
      <c r="R282" s="79">
        <f>SUM(J282:Q282)</f>
        <v>0</v>
      </c>
    </row>
    <row r="283" spans="1:18">
      <c r="B283" s="29"/>
      <c r="C283" s="31"/>
      <c r="D283" s="31"/>
      <c r="E283" s="30" t="s">
        <v>74</v>
      </c>
      <c r="F283" s="27"/>
      <c r="G283" s="27"/>
      <c r="H283" s="13"/>
      <c r="I283" s="47"/>
      <c r="J283" s="73">
        <f>SUM(J284:J286)</f>
        <v>0</v>
      </c>
      <c r="K283" s="73">
        <f t="shared" ref="K283:R283" si="107">SUM(K284:K286)</f>
        <v>6000</v>
      </c>
      <c r="L283" s="73">
        <f t="shared" si="107"/>
        <v>15000</v>
      </c>
      <c r="M283" s="73">
        <f t="shared" si="107"/>
        <v>9000</v>
      </c>
      <c r="N283" s="73">
        <f t="shared" si="107"/>
        <v>0</v>
      </c>
      <c r="O283" s="73">
        <f t="shared" si="107"/>
        <v>0</v>
      </c>
      <c r="P283" s="73">
        <f t="shared" si="107"/>
        <v>0</v>
      </c>
      <c r="Q283" s="73">
        <f t="shared" si="107"/>
        <v>0</v>
      </c>
      <c r="R283" s="73">
        <f t="shared" si="107"/>
        <v>30000</v>
      </c>
    </row>
    <row r="284" spans="1:18" s="248" customFormat="1" ht="38.25" customHeight="1">
      <c r="A284" s="7"/>
      <c r="B284" s="297"/>
      <c r="C284" s="298"/>
      <c r="D284" s="298"/>
      <c r="E284" s="299"/>
      <c r="F284" s="322">
        <v>104</v>
      </c>
      <c r="G284" s="304" t="s">
        <v>1116</v>
      </c>
      <c r="H284" s="155" t="s">
        <v>696</v>
      </c>
      <c r="I284" s="155" t="s">
        <v>1117</v>
      </c>
      <c r="J284" s="302"/>
      <c r="K284" s="303">
        <v>6000</v>
      </c>
      <c r="L284" s="303">
        <v>15000</v>
      </c>
      <c r="M284" s="303">
        <v>9000</v>
      </c>
      <c r="N284" s="302"/>
      <c r="O284" s="302"/>
      <c r="P284" s="302"/>
      <c r="Q284" s="302"/>
      <c r="R284" s="303">
        <f>SUM(J284:Q284)</f>
        <v>30000</v>
      </c>
    </row>
    <row r="285" spans="1:18" ht="23.25" customHeight="1">
      <c r="B285" s="24"/>
      <c r="D285" s="21"/>
      <c r="E285" s="26"/>
      <c r="F285" s="25"/>
      <c r="G285" s="14"/>
      <c r="H285" s="15"/>
      <c r="I285" s="16"/>
      <c r="J285" s="23"/>
      <c r="K285" s="23"/>
      <c r="L285" s="23"/>
      <c r="M285" s="23"/>
      <c r="N285" s="23"/>
      <c r="O285" s="23"/>
      <c r="P285" s="23"/>
      <c r="Q285" s="23"/>
      <c r="R285" s="79">
        <f t="shared" ref="R285" si="108">SUM(J285:Q285)</f>
        <v>0</v>
      </c>
    </row>
    <row r="286" spans="1:18" ht="23.25" customHeight="1">
      <c r="B286" s="24"/>
      <c r="D286" s="21"/>
      <c r="E286" s="26"/>
      <c r="F286" s="25"/>
      <c r="G286" s="14"/>
      <c r="H286" s="15"/>
      <c r="I286" s="16"/>
      <c r="J286" s="23"/>
      <c r="K286" s="23"/>
      <c r="L286" s="23"/>
      <c r="M286" s="23"/>
      <c r="N286" s="23"/>
      <c r="O286" s="23"/>
      <c r="P286" s="23"/>
      <c r="Q286" s="23"/>
      <c r="R286" s="79">
        <f>SUM(J286:Q286)</f>
        <v>0</v>
      </c>
    </row>
    <row r="287" spans="1:18">
      <c r="B287" s="29"/>
      <c r="C287" s="31"/>
      <c r="D287" s="31"/>
      <c r="E287" s="30" t="s">
        <v>75</v>
      </c>
      <c r="F287" s="27"/>
      <c r="G287" s="27"/>
      <c r="H287" s="13"/>
      <c r="I287" s="47"/>
      <c r="J287" s="73">
        <f>SUM(J288:J290)</f>
        <v>0</v>
      </c>
      <c r="K287" s="73">
        <f t="shared" ref="K287:Q287" si="109">SUM(K288:K290)</f>
        <v>0</v>
      </c>
      <c r="L287" s="73">
        <f t="shared" si="109"/>
        <v>0</v>
      </c>
      <c r="M287" s="73">
        <f t="shared" si="109"/>
        <v>0</v>
      </c>
      <c r="N287" s="73">
        <f t="shared" si="109"/>
        <v>0</v>
      </c>
      <c r="O287" s="73">
        <f t="shared" si="109"/>
        <v>0</v>
      </c>
      <c r="P287" s="73">
        <f t="shared" si="109"/>
        <v>0</v>
      </c>
      <c r="Q287" s="73">
        <f t="shared" si="109"/>
        <v>0</v>
      </c>
      <c r="R287" s="73">
        <f>SUM(R288:R290)</f>
        <v>0</v>
      </c>
    </row>
    <row r="288" spans="1:18" ht="21.75" customHeight="1">
      <c r="B288" s="32"/>
      <c r="C288" s="33"/>
      <c r="D288" s="33"/>
      <c r="E288" s="34"/>
      <c r="F288" s="25"/>
      <c r="G288" s="14"/>
      <c r="H288" s="80"/>
      <c r="I288" s="117"/>
      <c r="J288" s="79"/>
      <c r="K288" s="79"/>
      <c r="L288" s="79"/>
      <c r="M288" s="79"/>
      <c r="N288" s="79"/>
      <c r="O288" s="79"/>
      <c r="P288" s="79"/>
      <c r="Q288" s="79"/>
      <c r="R288" s="79">
        <f t="shared" ref="R288:R289" si="110">SUM(J288:Q288)</f>
        <v>0</v>
      </c>
    </row>
    <row r="289" spans="1:18" ht="21.75" customHeight="1">
      <c r="B289" s="24"/>
      <c r="D289" s="21"/>
      <c r="E289" s="26"/>
      <c r="F289" s="25"/>
      <c r="G289" s="14"/>
      <c r="H289" s="15"/>
      <c r="I289" s="16"/>
      <c r="J289" s="23"/>
      <c r="K289" s="23"/>
      <c r="L289" s="23"/>
      <c r="M289" s="23"/>
      <c r="N289" s="23"/>
      <c r="O289" s="23"/>
      <c r="P289" s="23"/>
      <c r="Q289" s="23"/>
      <c r="R289" s="79">
        <f t="shared" si="110"/>
        <v>0</v>
      </c>
    </row>
    <row r="290" spans="1:18" ht="21.75" customHeight="1">
      <c r="B290" s="58"/>
      <c r="C290" s="59"/>
      <c r="D290" s="53"/>
      <c r="E290" s="19"/>
      <c r="F290" s="25"/>
      <c r="G290" s="14"/>
      <c r="H290" s="15"/>
      <c r="I290" s="16"/>
      <c r="J290" s="23"/>
      <c r="K290" s="23"/>
      <c r="L290" s="23"/>
      <c r="M290" s="23"/>
      <c r="N290" s="23"/>
      <c r="O290" s="23"/>
      <c r="P290" s="23"/>
      <c r="Q290" s="23"/>
      <c r="R290" s="79">
        <f>SUM(J290:Q290)</f>
        <v>0</v>
      </c>
    </row>
    <row r="291" spans="1:18" s="20" customFormat="1" ht="18">
      <c r="B291" s="204"/>
      <c r="C291" s="209"/>
      <c r="D291" s="209"/>
      <c r="E291" s="40" t="s">
        <v>103</v>
      </c>
      <c r="F291" s="60"/>
      <c r="G291" s="55"/>
      <c r="H291" s="190"/>
      <c r="I291" s="190"/>
      <c r="J291" s="73">
        <f>SUM(J292:J321)</f>
        <v>111600</v>
      </c>
      <c r="K291" s="73">
        <f t="shared" ref="K291:R291" si="111">SUM(K292:K321)</f>
        <v>0</v>
      </c>
      <c r="L291" s="73">
        <f t="shared" si="111"/>
        <v>60000</v>
      </c>
      <c r="M291" s="73">
        <f t="shared" si="111"/>
        <v>1364072</v>
      </c>
      <c r="N291" s="73">
        <f t="shared" si="111"/>
        <v>517692</v>
      </c>
      <c r="O291" s="73">
        <f t="shared" si="111"/>
        <v>0</v>
      </c>
      <c r="P291" s="73">
        <f t="shared" si="111"/>
        <v>0</v>
      </c>
      <c r="Q291" s="73">
        <f t="shared" si="111"/>
        <v>0</v>
      </c>
      <c r="R291" s="73">
        <f t="shared" si="111"/>
        <v>2053364</v>
      </c>
    </row>
    <row r="292" spans="1:18" s="20" customFormat="1" ht="72">
      <c r="B292" s="252"/>
      <c r="C292" s="324"/>
      <c r="D292" s="324"/>
      <c r="E292" s="325"/>
      <c r="F292" s="323">
        <v>105</v>
      </c>
      <c r="G292" s="268" t="s">
        <v>1118</v>
      </c>
      <c r="H292" s="256" t="s">
        <v>696</v>
      </c>
      <c r="I292" s="256" t="s">
        <v>1183</v>
      </c>
      <c r="J292" s="294"/>
      <c r="K292" s="294"/>
      <c r="L292" s="294"/>
      <c r="M292" s="293">
        <v>20000</v>
      </c>
      <c r="N292" s="294"/>
      <c r="O292" s="294"/>
      <c r="P292" s="294"/>
      <c r="Q292" s="294"/>
      <c r="R292" s="293">
        <f>SUM(J292:Q292)</f>
        <v>20000</v>
      </c>
    </row>
    <row r="293" spans="1:18" s="20" customFormat="1" ht="90">
      <c r="B293" s="261"/>
      <c r="C293" s="253"/>
      <c r="D293" s="253"/>
      <c r="E293" s="260"/>
      <c r="F293" s="319">
        <v>106</v>
      </c>
      <c r="G293" s="268" t="s">
        <v>1119</v>
      </c>
      <c r="H293" s="256" t="s">
        <v>696</v>
      </c>
      <c r="I293" s="256" t="s">
        <v>214</v>
      </c>
      <c r="J293" s="294"/>
      <c r="K293" s="294"/>
      <c r="L293" s="293">
        <v>50000</v>
      </c>
      <c r="M293" s="293">
        <v>150000</v>
      </c>
      <c r="N293" s="294"/>
      <c r="O293" s="294"/>
      <c r="P293" s="294"/>
      <c r="Q293" s="294"/>
      <c r="R293" s="293">
        <f t="shared" ref="R293:R321" si="112">SUM(J293:Q293)</f>
        <v>200000</v>
      </c>
    </row>
    <row r="294" spans="1:18" s="20" customFormat="1" ht="90">
      <c r="B294" s="261"/>
      <c r="C294" s="253"/>
      <c r="D294" s="253"/>
      <c r="E294" s="260"/>
      <c r="F294" s="319">
        <v>107</v>
      </c>
      <c r="G294" s="268" t="s">
        <v>1120</v>
      </c>
      <c r="H294" s="256" t="s">
        <v>960</v>
      </c>
      <c r="I294" s="256" t="s">
        <v>1121</v>
      </c>
      <c r="J294" s="294"/>
      <c r="K294" s="294"/>
      <c r="L294" s="294"/>
      <c r="M294" s="293">
        <v>160000</v>
      </c>
      <c r="N294" s="294"/>
      <c r="O294" s="294"/>
      <c r="P294" s="294"/>
      <c r="Q294" s="294"/>
      <c r="R294" s="293">
        <f t="shared" si="112"/>
        <v>160000</v>
      </c>
    </row>
    <row r="295" spans="1:18" s="20" customFormat="1" ht="90">
      <c r="B295" s="261"/>
      <c r="C295" s="253"/>
      <c r="D295" s="253"/>
      <c r="E295" s="260"/>
      <c r="F295" s="319">
        <v>108</v>
      </c>
      <c r="G295" s="268" t="s">
        <v>1122</v>
      </c>
      <c r="H295" s="282" t="s">
        <v>973</v>
      </c>
      <c r="I295" s="283" t="s">
        <v>1123</v>
      </c>
      <c r="J295" s="293"/>
      <c r="K295" s="293"/>
      <c r="L295" s="293"/>
      <c r="M295" s="293">
        <v>160000</v>
      </c>
      <c r="N295" s="293"/>
      <c r="O295" s="293"/>
      <c r="P295" s="293"/>
      <c r="Q295" s="293"/>
      <c r="R295" s="293">
        <f t="shared" si="112"/>
        <v>160000</v>
      </c>
    </row>
    <row r="296" spans="1:18" s="20" customFormat="1" ht="36">
      <c r="B296" s="259"/>
      <c r="C296" s="258"/>
      <c r="D296" s="254"/>
      <c r="E296" s="257"/>
      <c r="F296" s="319">
        <v>109</v>
      </c>
      <c r="G296" s="268" t="s">
        <v>1124</v>
      </c>
      <c r="H296" s="256" t="s">
        <v>958</v>
      </c>
      <c r="I296" s="256" t="s">
        <v>411</v>
      </c>
      <c r="J296" s="293"/>
      <c r="K296" s="293"/>
      <c r="L296" s="293"/>
      <c r="M296" s="293">
        <v>45875</v>
      </c>
      <c r="N296" s="293"/>
      <c r="O296" s="293"/>
      <c r="P296" s="293"/>
      <c r="Q296" s="293"/>
      <c r="R296" s="293">
        <f t="shared" si="112"/>
        <v>45875</v>
      </c>
    </row>
    <row r="297" spans="1:18" s="20" customFormat="1" ht="72">
      <c r="B297" s="259"/>
      <c r="C297" s="258"/>
      <c r="D297" s="254"/>
      <c r="E297" s="257"/>
      <c r="F297" s="319">
        <v>110</v>
      </c>
      <c r="G297" s="268" t="s">
        <v>1125</v>
      </c>
      <c r="H297" s="256" t="s">
        <v>955</v>
      </c>
      <c r="J297" s="294"/>
      <c r="K297" s="294"/>
      <c r="L297" s="294"/>
      <c r="M297" s="294">
        <v>74359</v>
      </c>
      <c r="N297" s="294"/>
      <c r="O297" s="294"/>
      <c r="P297" s="294"/>
      <c r="Q297" s="294"/>
      <c r="R297" s="293">
        <f t="shared" si="112"/>
        <v>74359</v>
      </c>
    </row>
    <row r="298" spans="1:18" s="20" customFormat="1" ht="72">
      <c r="B298" s="261"/>
      <c r="C298" s="253"/>
      <c r="D298" s="253"/>
      <c r="E298" s="260"/>
      <c r="F298" s="319">
        <v>111</v>
      </c>
      <c r="G298" s="268" t="s">
        <v>1126</v>
      </c>
      <c r="H298" s="256" t="s">
        <v>1135</v>
      </c>
      <c r="I298" s="275" t="s">
        <v>214</v>
      </c>
      <c r="J298" s="294"/>
      <c r="K298" s="294"/>
      <c r="L298" s="294"/>
      <c r="M298" s="293">
        <v>47776</v>
      </c>
      <c r="N298" s="294"/>
      <c r="O298" s="294"/>
      <c r="P298" s="294"/>
      <c r="Q298" s="294"/>
      <c r="R298" s="293">
        <f t="shared" si="112"/>
        <v>47776</v>
      </c>
    </row>
    <row r="299" spans="1:18" s="20" customFormat="1" ht="72">
      <c r="B299" s="259"/>
      <c r="C299" s="258"/>
      <c r="D299" s="254"/>
      <c r="E299" s="257"/>
      <c r="F299" s="319">
        <v>112</v>
      </c>
      <c r="G299" s="268" t="s">
        <v>1127</v>
      </c>
      <c r="H299" s="256" t="s">
        <v>1135</v>
      </c>
      <c r="I299" s="275" t="s">
        <v>1184</v>
      </c>
      <c r="J299" s="293">
        <v>111600</v>
      </c>
      <c r="K299" s="293"/>
      <c r="L299" s="294"/>
      <c r="M299" s="294"/>
      <c r="N299" s="294"/>
      <c r="O299" s="294"/>
      <c r="P299" s="294"/>
      <c r="Q299" s="294"/>
      <c r="R299" s="293">
        <f t="shared" si="112"/>
        <v>111600</v>
      </c>
    </row>
    <row r="300" spans="1:18" s="20" customFormat="1" ht="90">
      <c r="A300" s="357"/>
      <c r="B300" s="258"/>
      <c r="C300" s="258"/>
      <c r="D300" s="258"/>
      <c r="E300" s="258"/>
      <c r="F300" s="319">
        <v>113</v>
      </c>
      <c r="G300" s="268" t="s">
        <v>1128</v>
      </c>
      <c r="H300" s="256" t="s">
        <v>953</v>
      </c>
      <c r="I300" s="256" t="s">
        <v>214</v>
      </c>
      <c r="J300" s="294"/>
      <c r="K300" s="294"/>
      <c r="L300" s="294"/>
      <c r="M300" s="293">
        <v>51458</v>
      </c>
      <c r="N300" s="294"/>
      <c r="O300" s="294"/>
      <c r="P300" s="294"/>
      <c r="Q300" s="294"/>
      <c r="R300" s="293">
        <f t="shared" si="112"/>
        <v>51458</v>
      </c>
    </row>
    <row r="301" spans="1:18" s="20" customFormat="1" ht="90">
      <c r="A301" s="357"/>
      <c r="B301" s="258"/>
      <c r="C301" s="258"/>
      <c r="D301" s="258"/>
      <c r="E301" s="258"/>
      <c r="F301" s="319">
        <v>114</v>
      </c>
      <c r="G301" s="268" t="s">
        <v>1129</v>
      </c>
      <c r="H301" s="256" t="s">
        <v>1108</v>
      </c>
      <c r="I301" s="275" t="s">
        <v>214</v>
      </c>
      <c r="J301" s="294"/>
      <c r="K301" s="294"/>
      <c r="L301" s="294"/>
      <c r="M301" s="293">
        <v>26028</v>
      </c>
      <c r="N301" s="294"/>
      <c r="O301" s="294"/>
      <c r="P301" s="294"/>
      <c r="Q301" s="294"/>
      <c r="R301" s="293">
        <f t="shared" si="112"/>
        <v>26028</v>
      </c>
    </row>
    <row r="302" spans="1:18" s="20" customFormat="1" ht="72">
      <c r="A302" s="357"/>
      <c r="B302" s="258"/>
      <c r="C302" s="258"/>
      <c r="D302" s="258"/>
      <c r="E302" s="258"/>
      <c r="F302" s="319">
        <v>115</v>
      </c>
      <c r="G302" s="268" t="s">
        <v>1130</v>
      </c>
      <c r="H302" s="256" t="s">
        <v>1110</v>
      </c>
      <c r="I302" s="275" t="s">
        <v>214</v>
      </c>
      <c r="J302" s="293"/>
      <c r="K302" s="294"/>
      <c r="L302" s="294"/>
      <c r="M302" s="294">
        <v>14359</v>
      </c>
      <c r="N302" s="294"/>
      <c r="O302" s="294"/>
      <c r="P302" s="294"/>
      <c r="Q302" s="294"/>
      <c r="R302" s="293">
        <f t="shared" si="112"/>
        <v>14359</v>
      </c>
    </row>
    <row r="303" spans="1:18" s="20" customFormat="1" ht="72">
      <c r="A303" s="357"/>
      <c r="B303" s="253"/>
      <c r="C303" s="253"/>
      <c r="D303" s="253"/>
      <c r="E303" s="253"/>
      <c r="F303" s="356">
        <v>116</v>
      </c>
      <c r="G303" s="268" t="s">
        <v>943</v>
      </c>
      <c r="H303" s="256" t="s">
        <v>696</v>
      </c>
      <c r="I303" s="256" t="s">
        <v>944</v>
      </c>
      <c r="J303" s="294"/>
      <c r="K303" s="294"/>
      <c r="L303" s="294"/>
      <c r="M303" s="293">
        <v>10000</v>
      </c>
      <c r="N303" s="294"/>
      <c r="O303" s="294"/>
      <c r="P303" s="294"/>
      <c r="Q303" s="294"/>
      <c r="R303" s="293">
        <f t="shared" si="112"/>
        <v>10000</v>
      </c>
    </row>
    <row r="304" spans="1:18" s="20" customFormat="1" ht="108">
      <c r="B304" s="261"/>
      <c r="C304" s="253"/>
      <c r="D304" s="253"/>
      <c r="E304" s="260"/>
      <c r="F304" s="319">
        <v>117</v>
      </c>
      <c r="G304" s="268" t="s">
        <v>950</v>
      </c>
      <c r="H304" s="256" t="s">
        <v>696</v>
      </c>
      <c r="I304" s="275" t="s">
        <v>214</v>
      </c>
      <c r="J304" s="294"/>
      <c r="K304" s="294"/>
      <c r="L304" s="294"/>
      <c r="M304" s="294"/>
      <c r="N304" s="293">
        <v>517692</v>
      </c>
      <c r="O304" s="294"/>
      <c r="P304" s="294"/>
      <c r="Q304" s="294"/>
      <c r="R304" s="293">
        <f t="shared" si="112"/>
        <v>517692</v>
      </c>
    </row>
    <row r="305" spans="2:18" s="20" customFormat="1" ht="90">
      <c r="B305" s="261"/>
      <c r="C305" s="253"/>
      <c r="D305" s="253"/>
      <c r="E305" s="260"/>
      <c r="F305" s="319">
        <v>118</v>
      </c>
      <c r="G305" s="268" t="s">
        <v>952</v>
      </c>
      <c r="H305" s="256" t="s">
        <v>696</v>
      </c>
      <c r="I305" s="275" t="s">
        <v>214</v>
      </c>
      <c r="J305" s="294"/>
      <c r="K305" s="294"/>
      <c r="L305" s="294"/>
      <c r="M305" s="293">
        <v>312425</v>
      </c>
      <c r="N305" s="294"/>
      <c r="O305" s="294"/>
      <c r="P305" s="294"/>
      <c r="Q305" s="294"/>
      <c r="R305" s="293">
        <f t="shared" si="112"/>
        <v>312425</v>
      </c>
    </row>
    <row r="306" spans="2:18" s="20" customFormat="1" ht="90">
      <c r="B306" s="261"/>
      <c r="C306" s="253"/>
      <c r="D306" s="253"/>
      <c r="E306" s="260"/>
      <c r="F306" s="319">
        <v>119</v>
      </c>
      <c r="G306" s="268" t="s">
        <v>959</v>
      </c>
      <c r="H306" s="256" t="s">
        <v>960</v>
      </c>
      <c r="I306" s="256" t="s">
        <v>298</v>
      </c>
      <c r="J306" s="294"/>
      <c r="K306" s="294"/>
      <c r="L306" s="294"/>
      <c r="M306" s="293">
        <v>20000</v>
      </c>
      <c r="N306" s="294"/>
      <c r="O306" s="294"/>
      <c r="P306" s="294"/>
      <c r="Q306" s="294"/>
      <c r="R306" s="293">
        <f t="shared" si="112"/>
        <v>20000</v>
      </c>
    </row>
    <row r="307" spans="2:18" s="20" customFormat="1" ht="54">
      <c r="B307" s="261"/>
      <c r="C307" s="253"/>
      <c r="D307" s="253"/>
      <c r="E307" s="260"/>
      <c r="F307" s="319">
        <v>120</v>
      </c>
      <c r="G307" s="268" t="s">
        <v>979</v>
      </c>
      <c r="H307" s="256" t="s">
        <v>973</v>
      </c>
      <c r="I307" s="256" t="s">
        <v>980</v>
      </c>
      <c r="J307" s="293"/>
      <c r="K307" s="293"/>
      <c r="L307" s="293"/>
      <c r="M307" s="293">
        <v>5000</v>
      </c>
      <c r="N307" s="293"/>
      <c r="O307" s="293"/>
      <c r="P307" s="293"/>
      <c r="Q307" s="293"/>
      <c r="R307" s="293">
        <f t="shared" si="112"/>
        <v>5000</v>
      </c>
    </row>
    <row r="308" spans="2:18" s="20" customFormat="1" ht="72">
      <c r="B308" s="259"/>
      <c r="C308" s="258"/>
      <c r="D308" s="254"/>
      <c r="E308" s="254"/>
      <c r="F308" s="319">
        <v>121</v>
      </c>
      <c r="G308" s="268" t="s">
        <v>982</v>
      </c>
      <c r="H308" s="256" t="s">
        <v>949</v>
      </c>
      <c r="I308" s="256" t="s">
        <v>1185</v>
      </c>
      <c r="J308" s="294"/>
      <c r="K308" s="294"/>
      <c r="L308" s="294"/>
      <c r="M308" s="293">
        <v>10000</v>
      </c>
      <c r="N308" s="294"/>
      <c r="O308" s="294"/>
      <c r="P308" s="294"/>
      <c r="Q308" s="294"/>
      <c r="R308" s="293">
        <f t="shared" si="112"/>
        <v>10000</v>
      </c>
    </row>
    <row r="309" spans="2:18" s="20" customFormat="1" ht="72">
      <c r="B309" s="259"/>
      <c r="C309" s="258"/>
      <c r="D309" s="254"/>
      <c r="E309" s="254"/>
      <c r="F309" s="319">
        <v>122</v>
      </c>
      <c r="G309" s="268" t="s">
        <v>986</v>
      </c>
      <c r="H309" s="256" t="s">
        <v>949</v>
      </c>
      <c r="I309" s="256" t="s">
        <v>214</v>
      </c>
      <c r="J309" s="294"/>
      <c r="K309" s="293"/>
      <c r="L309" s="294"/>
      <c r="M309" s="293">
        <v>41450</v>
      </c>
      <c r="N309" s="294"/>
      <c r="O309" s="294"/>
      <c r="P309" s="294"/>
      <c r="Q309" s="294"/>
      <c r="R309" s="293">
        <f t="shared" si="112"/>
        <v>41450</v>
      </c>
    </row>
    <row r="310" spans="2:18" s="20" customFormat="1" ht="54">
      <c r="B310" s="259"/>
      <c r="C310" s="258"/>
      <c r="D310" s="254"/>
      <c r="E310" s="254"/>
      <c r="F310" s="319">
        <v>123</v>
      </c>
      <c r="G310" s="268" t="s">
        <v>989</v>
      </c>
      <c r="H310" s="256" t="s">
        <v>951</v>
      </c>
      <c r="I310" s="256" t="s">
        <v>990</v>
      </c>
      <c r="J310" s="294"/>
      <c r="K310" s="294"/>
      <c r="L310" s="293"/>
      <c r="M310" s="293">
        <v>57670</v>
      </c>
      <c r="N310" s="294"/>
      <c r="O310" s="294"/>
      <c r="P310" s="294"/>
      <c r="Q310" s="294"/>
      <c r="R310" s="293">
        <f t="shared" si="112"/>
        <v>57670</v>
      </c>
    </row>
    <row r="311" spans="2:18" s="20" customFormat="1" ht="72">
      <c r="B311" s="259"/>
      <c r="C311" s="258"/>
      <c r="D311" s="254"/>
      <c r="E311" s="254"/>
      <c r="F311" s="319">
        <v>124</v>
      </c>
      <c r="G311" s="268" t="s">
        <v>993</v>
      </c>
      <c r="H311" s="256" t="s">
        <v>1153</v>
      </c>
      <c r="I311" s="256" t="s">
        <v>1186</v>
      </c>
      <c r="J311" s="294"/>
      <c r="K311" s="294"/>
      <c r="L311" s="294"/>
      <c r="M311" s="293">
        <v>10000</v>
      </c>
      <c r="N311" s="294"/>
      <c r="O311" s="294"/>
      <c r="P311" s="294"/>
      <c r="Q311" s="294"/>
      <c r="R311" s="293">
        <f t="shared" si="112"/>
        <v>10000</v>
      </c>
    </row>
    <row r="312" spans="2:18" s="20" customFormat="1" ht="108">
      <c r="B312" s="259"/>
      <c r="C312" s="258"/>
      <c r="D312" s="254"/>
      <c r="E312" s="254"/>
      <c r="F312" s="319">
        <v>125</v>
      </c>
      <c r="G312" s="268" t="s">
        <v>996</v>
      </c>
      <c r="H312" s="256" t="s">
        <v>1153</v>
      </c>
      <c r="I312" s="275" t="s">
        <v>214</v>
      </c>
      <c r="J312" s="294"/>
      <c r="K312" s="294"/>
      <c r="L312" s="294"/>
      <c r="M312" s="294">
        <v>15192</v>
      </c>
      <c r="N312" s="294"/>
      <c r="O312" s="294"/>
      <c r="P312" s="294"/>
      <c r="Q312" s="294"/>
      <c r="R312" s="293">
        <f t="shared" si="112"/>
        <v>15192</v>
      </c>
    </row>
    <row r="313" spans="2:18" s="20" customFormat="1" ht="54">
      <c r="B313" s="259"/>
      <c r="C313" s="258"/>
      <c r="D313" s="254"/>
      <c r="E313" s="254"/>
      <c r="F313" s="319">
        <v>126</v>
      </c>
      <c r="G313" s="268" t="s">
        <v>999</v>
      </c>
      <c r="H313" s="256" t="s">
        <v>958</v>
      </c>
      <c r="I313" s="256" t="s">
        <v>1187</v>
      </c>
      <c r="J313" s="294"/>
      <c r="K313" s="294"/>
      <c r="L313" s="293"/>
      <c r="M313" s="293">
        <v>10000</v>
      </c>
      <c r="N313" s="294"/>
      <c r="O313" s="294"/>
      <c r="P313" s="294"/>
      <c r="Q313" s="294"/>
      <c r="R313" s="293">
        <f t="shared" si="112"/>
        <v>10000</v>
      </c>
    </row>
    <row r="314" spans="2:18" s="20" customFormat="1" ht="54">
      <c r="B314" s="259"/>
      <c r="C314" s="258"/>
      <c r="D314" s="254"/>
      <c r="E314" s="254"/>
      <c r="F314" s="319">
        <v>127</v>
      </c>
      <c r="G314" s="268" t="s">
        <v>1003</v>
      </c>
      <c r="H314" s="256" t="s">
        <v>955</v>
      </c>
      <c r="I314" s="279" t="s">
        <v>1188</v>
      </c>
      <c r="J314" s="294"/>
      <c r="K314" s="294"/>
      <c r="L314" s="294">
        <v>10000</v>
      </c>
      <c r="M314" s="294">
        <v>5000</v>
      </c>
      <c r="N314" s="294"/>
      <c r="O314" s="294"/>
      <c r="P314" s="294"/>
      <c r="Q314" s="294"/>
      <c r="R314" s="293">
        <f t="shared" si="112"/>
        <v>15000</v>
      </c>
    </row>
    <row r="315" spans="2:18" s="20" customFormat="1" ht="54">
      <c r="B315" s="259"/>
      <c r="C315" s="258"/>
      <c r="D315" s="254"/>
      <c r="E315" s="257"/>
      <c r="F315" s="319">
        <v>128</v>
      </c>
      <c r="G315" s="268" t="s">
        <v>1006</v>
      </c>
      <c r="H315" s="256" t="s">
        <v>1135</v>
      </c>
      <c r="I315" s="265" t="s">
        <v>1189</v>
      </c>
      <c r="J315" s="294"/>
      <c r="K315" s="294"/>
      <c r="L315" s="293"/>
      <c r="M315" s="294">
        <v>28000</v>
      </c>
      <c r="N315" s="294"/>
      <c r="O315" s="294"/>
      <c r="P315" s="294"/>
      <c r="Q315" s="294"/>
      <c r="R315" s="293">
        <f t="shared" si="112"/>
        <v>28000</v>
      </c>
    </row>
    <row r="316" spans="2:18" s="20" customFormat="1" ht="72">
      <c r="B316" s="261"/>
      <c r="C316" s="253"/>
      <c r="D316" s="253"/>
      <c r="E316" s="260"/>
      <c r="F316" s="319">
        <v>129</v>
      </c>
      <c r="G316" s="268" t="s">
        <v>1080</v>
      </c>
      <c r="H316" s="256" t="s">
        <v>1153</v>
      </c>
      <c r="I316" s="256" t="s">
        <v>1190</v>
      </c>
      <c r="J316" s="294"/>
      <c r="K316" s="294"/>
      <c r="L316" s="294"/>
      <c r="M316" s="293">
        <v>15000</v>
      </c>
      <c r="N316" s="294"/>
      <c r="O316" s="294"/>
      <c r="P316" s="294"/>
      <c r="Q316" s="294"/>
      <c r="R316" s="293">
        <f t="shared" si="112"/>
        <v>15000</v>
      </c>
    </row>
    <row r="317" spans="2:18" s="20" customFormat="1" ht="90">
      <c r="B317" s="259"/>
      <c r="C317" s="258"/>
      <c r="D317" s="254"/>
      <c r="E317" s="254"/>
      <c r="F317" s="319">
        <v>130</v>
      </c>
      <c r="G317" s="268" t="s">
        <v>1021</v>
      </c>
      <c r="H317" s="281" t="s">
        <v>967</v>
      </c>
      <c r="I317" s="256" t="s">
        <v>298</v>
      </c>
      <c r="J317" s="294"/>
      <c r="K317" s="294"/>
      <c r="L317" s="294"/>
      <c r="M317" s="294">
        <v>20000</v>
      </c>
      <c r="N317" s="294"/>
      <c r="O317" s="294"/>
      <c r="P317" s="294"/>
      <c r="Q317" s="294"/>
      <c r="R317" s="293">
        <f t="shared" si="112"/>
        <v>20000</v>
      </c>
    </row>
    <row r="318" spans="2:18" s="20" customFormat="1" ht="54">
      <c r="B318" s="259"/>
      <c r="C318" s="258"/>
      <c r="D318" s="254"/>
      <c r="E318" s="254"/>
      <c r="F318" s="319">
        <v>131</v>
      </c>
      <c r="G318" s="268" t="s">
        <v>1014</v>
      </c>
      <c r="H318" s="256" t="s">
        <v>1015</v>
      </c>
      <c r="I318" s="315" t="s">
        <v>336</v>
      </c>
      <c r="J318" s="294"/>
      <c r="K318" s="294"/>
      <c r="L318" s="294"/>
      <c r="M318" s="293">
        <v>10000</v>
      </c>
      <c r="N318" s="294"/>
      <c r="O318" s="294"/>
      <c r="P318" s="294"/>
      <c r="Q318" s="294"/>
      <c r="R318" s="293">
        <f t="shared" si="112"/>
        <v>10000</v>
      </c>
    </row>
    <row r="319" spans="2:18" s="20" customFormat="1" ht="34.5" customHeight="1">
      <c r="B319" s="259"/>
      <c r="C319" s="258"/>
      <c r="D319" s="254"/>
      <c r="E319" s="254"/>
      <c r="F319" s="319">
        <v>132</v>
      </c>
      <c r="G319" s="268" t="s">
        <v>1016</v>
      </c>
      <c r="H319" s="283" t="s">
        <v>1015</v>
      </c>
      <c r="I319" s="317" t="s">
        <v>214</v>
      </c>
      <c r="J319" s="314"/>
      <c r="K319" s="314"/>
      <c r="L319" s="314"/>
      <c r="M319" s="296">
        <v>4480</v>
      </c>
      <c r="N319" s="314"/>
      <c r="O319" s="314"/>
      <c r="P319" s="314"/>
      <c r="Q319" s="314"/>
      <c r="R319" s="293">
        <f t="shared" si="112"/>
        <v>4480</v>
      </c>
    </row>
    <row r="320" spans="2:18" s="20" customFormat="1" ht="36">
      <c r="B320" s="259"/>
      <c r="C320" s="258"/>
      <c r="D320" s="254"/>
      <c r="E320" s="254"/>
      <c r="F320" s="319">
        <v>133</v>
      </c>
      <c r="G320" s="268" t="s">
        <v>1017</v>
      </c>
      <c r="H320" s="256" t="s">
        <v>964</v>
      </c>
      <c r="I320" s="316" t="s">
        <v>1191</v>
      </c>
      <c r="J320" s="293"/>
      <c r="K320" s="293"/>
      <c r="L320" s="293"/>
      <c r="M320" s="293">
        <v>30000</v>
      </c>
      <c r="N320" s="293"/>
      <c r="O320" s="293"/>
      <c r="P320" s="293"/>
      <c r="Q320" s="293"/>
      <c r="R320" s="293">
        <f t="shared" si="112"/>
        <v>30000</v>
      </c>
    </row>
    <row r="321" spans="2:18" s="20" customFormat="1" ht="54">
      <c r="B321" s="287"/>
      <c r="C321" s="288"/>
      <c r="D321" s="289"/>
      <c r="E321" s="290"/>
      <c r="F321" s="319">
        <v>134</v>
      </c>
      <c r="G321" s="268" t="s">
        <v>1011</v>
      </c>
      <c r="H321" s="256" t="s">
        <v>953</v>
      </c>
      <c r="I321" s="256" t="s">
        <v>336</v>
      </c>
      <c r="J321" s="294"/>
      <c r="K321" s="293"/>
      <c r="L321" s="293"/>
      <c r="M321" s="293">
        <v>10000</v>
      </c>
      <c r="N321" s="294"/>
      <c r="O321" s="294"/>
      <c r="P321" s="294"/>
      <c r="Q321" s="294"/>
      <c r="R321" s="293">
        <f t="shared" si="112"/>
        <v>10000</v>
      </c>
    </row>
    <row r="322" spans="2:18" s="20" customFormat="1" ht="18">
      <c r="F322" s="49"/>
      <c r="G322" s="21"/>
      <c r="H322" s="6"/>
      <c r="I322" s="6"/>
      <c r="J322" s="74"/>
      <c r="K322" s="74"/>
      <c r="L322" s="74"/>
      <c r="M322" s="74"/>
      <c r="N322" s="74"/>
      <c r="O322" s="74"/>
      <c r="P322" s="74"/>
      <c r="Q322" s="74"/>
      <c r="R322" s="74"/>
    </row>
    <row r="323" spans="2:18" s="20" customFormat="1" ht="18">
      <c r="F323" s="49"/>
      <c r="G323" s="21"/>
      <c r="H323" s="6"/>
      <c r="I323" s="6"/>
      <c r="J323" s="74"/>
      <c r="K323" s="74"/>
      <c r="L323" s="74"/>
      <c r="M323" s="74"/>
      <c r="N323" s="74"/>
      <c r="O323" s="74"/>
      <c r="P323" s="74"/>
      <c r="Q323" s="74"/>
      <c r="R323" s="74"/>
    </row>
    <row r="324" spans="2:18" s="20" customFormat="1" ht="18">
      <c r="F324" s="49"/>
      <c r="G324" s="21"/>
      <c r="H324" s="6"/>
      <c r="I324" s="6"/>
      <c r="J324" s="74"/>
      <c r="K324" s="74"/>
      <c r="L324" s="74"/>
      <c r="M324" s="74"/>
      <c r="N324" s="74"/>
      <c r="O324" s="74"/>
      <c r="P324" s="74"/>
      <c r="Q324" s="74"/>
      <c r="R324" s="74"/>
    </row>
    <row r="325" spans="2:18" s="20" customFormat="1" ht="18">
      <c r="F325" s="49"/>
      <c r="G325" s="21"/>
      <c r="H325" s="6"/>
      <c r="I325" s="6"/>
      <c r="J325" s="74"/>
      <c r="K325" s="74"/>
      <c r="L325" s="74"/>
      <c r="M325" s="74"/>
      <c r="N325" s="74"/>
      <c r="O325" s="74"/>
      <c r="P325" s="74"/>
      <c r="Q325" s="74"/>
      <c r="R325" s="74"/>
    </row>
    <row r="326" spans="2:18" s="20" customFormat="1" ht="18">
      <c r="F326" s="49"/>
      <c r="G326" s="21"/>
      <c r="H326" s="6"/>
      <c r="I326" s="6"/>
      <c r="J326" s="74"/>
      <c r="K326" s="74"/>
      <c r="L326" s="74"/>
      <c r="M326" s="74"/>
      <c r="N326" s="74"/>
      <c r="O326" s="74"/>
      <c r="P326" s="74"/>
      <c r="Q326" s="74"/>
      <c r="R326" s="74"/>
    </row>
  </sheetData>
  <mergeCells count="71">
    <mergeCell ref="E279:I279"/>
    <mergeCell ref="B3:G3"/>
    <mergeCell ref="B4:G4"/>
    <mergeCell ref="E240:I240"/>
    <mergeCell ref="D254:I254"/>
    <mergeCell ref="B265:I265"/>
    <mergeCell ref="C266:I266"/>
    <mergeCell ref="D274:I274"/>
    <mergeCell ref="E275:I275"/>
    <mergeCell ref="E215:I215"/>
    <mergeCell ref="E218:I218"/>
    <mergeCell ref="E227:I227"/>
    <mergeCell ref="D231:I231"/>
    <mergeCell ref="B237:I237"/>
    <mergeCell ref="C238:I238"/>
    <mergeCell ref="D192:I192"/>
    <mergeCell ref="E205:I205"/>
    <mergeCell ref="B211:I211"/>
    <mergeCell ref="B212:I212"/>
    <mergeCell ref="C213:I213"/>
    <mergeCell ref="D214:I214"/>
    <mergeCell ref="E183:I183"/>
    <mergeCell ref="B162:I162"/>
    <mergeCell ref="C163:I163"/>
    <mergeCell ref="D164:I164"/>
    <mergeCell ref="E165:I165"/>
    <mergeCell ref="E170:I170"/>
    <mergeCell ref="D174:I174"/>
    <mergeCell ref="E175:I175"/>
    <mergeCell ref="B179:I179"/>
    <mergeCell ref="B180:I180"/>
    <mergeCell ref="C181:I181"/>
    <mergeCell ref="D182:I182"/>
    <mergeCell ref="B161:I161"/>
    <mergeCell ref="D136:I136"/>
    <mergeCell ref="E137:I137"/>
    <mergeCell ref="B144:I144"/>
    <mergeCell ref="B145:I145"/>
    <mergeCell ref="C146:I146"/>
    <mergeCell ref="D147:I147"/>
    <mergeCell ref="E148:I148"/>
    <mergeCell ref="D151:I151"/>
    <mergeCell ref="E152:I152"/>
    <mergeCell ref="D156:I156"/>
    <mergeCell ref="E157:I157"/>
    <mergeCell ref="D129:I129"/>
    <mergeCell ref="E104:I104"/>
    <mergeCell ref="C111:I111"/>
    <mergeCell ref="D112:I112"/>
    <mergeCell ref="E113:I113"/>
    <mergeCell ref="D116:I116"/>
    <mergeCell ref="E117:I117"/>
    <mergeCell ref="D119:I119"/>
    <mergeCell ref="E120:I120"/>
    <mergeCell ref="E122:I122"/>
    <mergeCell ref="B127:I127"/>
    <mergeCell ref="C128:I128"/>
    <mergeCell ref="B1:R1"/>
    <mergeCell ref="B5:I5"/>
    <mergeCell ref="D103:I103"/>
    <mergeCell ref="B6:I6"/>
    <mergeCell ref="C7:I7"/>
    <mergeCell ref="D8:I8"/>
    <mergeCell ref="E9:I9"/>
    <mergeCell ref="D14:I14"/>
    <mergeCell ref="E15:I15"/>
    <mergeCell ref="B85:I85"/>
    <mergeCell ref="B86:I86"/>
    <mergeCell ref="C87:I87"/>
    <mergeCell ref="D88:I88"/>
    <mergeCell ref="E89:I89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79998168889431442"/>
  </sheetPr>
  <dimension ref="C20:G20"/>
  <sheetViews>
    <sheetView workbookViewId="0">
      <selection activeCell="G11" sqref="G11"/>
    </sheetView>
  </sheetViews>
  <sheetFormatPr defaultRowHeight="15"/>
  <sheetData>
    <row r="20" spans="3:7" ht="52.5" customHeight="1">
      <c r="C20" s="1425" t="s">
        <v>1629</v>
      </c>
      <c r="D20" s="1425"/>
      <c r="E20" s="1425"/>
      <c r="F20" s="1425"/>
      <c r="G20" s="142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8:H25"/>
  <sheetViews>
    <sheetView workbookViewId="0">
      <selection activeCell="J24" sqref="J24"/>
    </sheetView>
  </sheetViews>
  <sheetFormatPr defaultRowHeight="15"/>
  <sheetData>
    <row r="18" spans="2:8" s="393" customFormat="1" ht="41.25">
      <c r="B18" s="1425" t="s">
        <v>1581</v>
      </c>
      <c r="C18" s="1425"/>
      <c r="D18" s="1425"/>
      <c r="E18" s="1425"/>
      <c r="F18" s="1425"/>
      <c r="G18" s="1425"/>
      <c r="H18" s="1425"/>
    </row>
    <row r="19" spans="2:8" s="393" customFormat="1" ht="16.5" customHeight="1"/>
    <row r="20" spans="2:8" s="393" customFormat="1" ht="41.25">
      <c r="B20" s="1425" t="s">
        <v>1582</v>
      </c>
      <c r="C20" s="1425"/>
      <c r="D20" s="1425"/>
      <c r="E20" s="1425"/>
      <c r="F20" s="1425"/>
      <c r="G20" s="1425"/>
      <c r="H20" s="1425"/>
    </row>
    <row r="21" spans="2:8" s="393" customFormat="1" ht="41.25">
      <c r="B21" s="1425" t="s">
        <v>2402</v>
      </c>
      <c r="C21" s="1425"/>
      <c r="D21" s="1425"/>
      <c r="E21" s="1425"/>
      <c r="F21" s="1425"/>
      <c r="G21" s="1425"/>
      <c r="H21" s="1425"/>
    </row>
    <row r="22" spans="2:8" s="393" customFormat="1" ht="41.25"/>
    <row r="23" spans="2:8" s="393" customFormat="1" ht="41.25"/>
    <row r="24" spans="2:8" s="394" customFormat="1" ht="39"/>
    <row r="25" spans="2:8" s="394" customFormat="1" ht="39"/>
  </sheetData>
  <mergeCells count="3">
    <mergeCell ref="B18:H18"/>
    <mergeCell ref="B20:H20"/>
    <mergeCell ref="B21:H2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1:I21"/>
  <sheetViews>
    <sheetView topLeftCell="A10" workbookViewId="0">
      <selection activeCell="G29" sqref="G29"/>
    </sheetView>
  </sheetViews>
  <sheetFormatPr defaultRowHeight="15"/>
  <sheetData>
    <row r="21" spans="1:9" s="404" customFormat="1" ht="41.25">
      <c r="A21" s="1425" t="s">
        <v>1601</v>
      </c>
      <c r="B21" s="1425"/>
      <c r="C21" s="1425"/>
      <c r="D21" s="1425"/>
      <c r="E21" s="1425"/>
      <c r="F21" s="1425"/>
      <c r="G21" s="1425"/>
      <c r="H21" s="1425"/>
      <c r="I21" s="142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79998168889431442"/>
  </sheetPr>
  <dimension ref="C21:G21"/>
  <sheetViews>
    <sheetView topLeftCell="A19" workbookViewId="0">
      <selection activeCell="D58" sqref="D58"/>
    </sheetView>
  </sheetViews>
  <sheetFormatPr defaultColWidth="9" defaultRowHeight="15"/>
  <sheetData>
    <row r="21" spans="3:7" s="393" customFormat="1" ht="41.25">
      <c r="C21" s="1425" t="s">
        <v>1682</v>
      </c>
      <c r="D21" s="1425"/>
      <c r="E21" s="1425"/>
      <c r="F21" s="1425"/>
      <c r="G21" s="142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K304"/>
  <sheetViews>
    <sheetView topLeftCell="A126" zoomScaleNormal="100" workbookViewId="0">
      <selection activeCell="I133" sqref="I133"/>
    </sheetView>
  </sheetViews>
  <sheetFormatPr defaultColWidth="9" defaultRowHeight="22.5"/>
  <cols>
    <col min="1" max="1" width="4" style="878" customWidth="1"/>
    <col min="2" max="2" width="7.5703125" style="878" customWidth="1"/>
    <col min="3" max="3" width="6.42578125" style="878" customWidth="1"/>
    <col min="4" max="4" width="20.5703125" style="889" customWidth="1"/>
    <col min="5" max="5" width="6.85546875" style="878" customWidth="1"/>
    <col min="6" max="6" width="41.140625" style="889" customWidth="1"/>
    <col min="7" max="16384" width="9" style="878"/>
  </cols>
  <sheetData>
    <row r="1" spans="2:6" s="876" customFormat="1" ht="27">
      <c r="B1" s="1467" t="s">
        <v>1682</v>
      </c>
      <c r="C1" s="1467"/>
      <c r="D1" s="1467"/>
      <c r="E1" s="1467"/>
      <c r="F1" s="1467"/>
    </row>
    <row r="3" spans="2:6" s="877" customFormat="1" ht="17.25" customHeight="1">
      <c r="B3" s="1447" t="s">
        <v>1957</v>
      </c>
      <c r="C3" s="1447" t="s">
        <v>1958</v>
      </c>
      <c r="D3" s="1448" t="s">
        <v>1959</v>
      </c>
      <c r="E3" s="1447" t="s">
        <v>1958</v>
      </c>
      <c r="F3" s="1447" t="s">
        <v>1960</v>
      </c>
    </row>
    <row r="4" spans="2:6">
      <c r="B4" s="1447"/>
      <c r="C4" s="1447"/>
      <c r="D4" s="1448"/>
      <c r="E4" s="1447"/>
      <c r="F4" s="1447"/>
    </row>
    <row r="5" spans="2:6" ht="26.25" hidden="1" customHeight="1">
      <c r="B5" s="879" t="s">
        <v>1961</v>
      </c>
      <c r="C5" s="880" t="s">
        <v>1962</v>
      </c>
      <c r="D5" s="881" t="s">
        <v>1637</v>
      </c>
      <c r="E5" s="880"/>
      <c r="F5" s="882"/>
    </row>
    <row r="6" spans="2:6" ht="22.5" hidden="1" customHeight="1">
      <c r="B6" s="883"/>
      <c r="C6" s="884"/>
      <c r="D6" s="885"/>
      <c r="E6" s="886" t="s">
        <v>1963</v>
      </c>
      <c r="F6" s="887" t="s">
        <v>1964</v>
      </c>
    </row>
    <row r="7" spans="2:6" ht="22.5" hidden="1" customHeight="1">
      <c r="B7" s="888"/>
      <c r="E7" s="890" t="s">
        <v>1965</v>
      </c>
      <c r="F7" s="891" t="s">
        <v>949</v>
      </c>
    </row>
    <row r="8" spans="2:6" ht="22.5" hidden="1" customHeight="1">
      <c r="B8" s="888"/>
      <c r="E8" s="890" t="s">
        <v>1966</v>
      </c>
      <c r="F8" s="891" t="s">
        <v>960</v>
      </c>
    </row>
    <row r="9" spans="2:6" ht="22.5" hidden="1" customHeight="1">
      <c r="B9" s="888"/>
      <c r="E9" s="890" t="s">
        <v>1967</v>
      </c>
      <c r="F9" s="891" t="s">
        <v>1968</v>
      </c>
    </row>
    <row r="10" spans="2:6" ht="22.5" hidden="1" customHeight="1">
      <c r="B10" s="888"/>
      <c r="E10" s="890" t="s">
        <v>1969</v>
      </c>
      <c r="F10" s="891" t="s">
        <v>1970</v>
      </c>
    </row>
    <row r="11" spans="2:6" ht="22.5" hidden="1" customHeight="1">
      <c r="B11" s="888"/>
      <c r="E11" s="890" t="s">
        <v>1971</v>
      </c>
      <c r="F11" s="891" t="s">
        <v>1972</v>
      </c>
    </row>
    <row r="12" spans="2:6" ht="22.5" hidden="1" customHeight="1">
      <c r="B12" s="888"/>
      <c r="E12" s="890" t="s">
        <v>1973</v>
      </c>
      <c r="F12" s="891" t="s">
        <v>1974</v>
      </c>
    </row>
    <row r="13" spans="2:6" ht="22.5" hidden="1" customHeight="1">
      <c r="B13" s="888"/>
      <c r="E13" s="890" t="s">
        <v>1975</v>
      </c>
      <c r="F13" s="891" t="s">
        <v>1976</v>
      </c>
    </row>
    <row r="14" spans="2:6" ht="22.5" hidden="1" customHeight="1">
      <c r="B14" s="888"/>
      <c r="E14" s="890" t="s">
        <v>1977</v>
      </c>
      <c r="F14" s="891" t="s">
        <v>1358</v>
      </c>
    </row>
    <row r="15" spans="2:6" ht="22.5" hidden="1" customHeight="1">
      <c r="B15" s="888"/>
      <c r="E15" s="890" t="s">
        <v>1978</v>
      </c>
      <c r="F15" s="891" t="s">
        <v>1979</v>
      </c>
    </row>
    <row r="16" spans="2:6" ht="22.5" hidden="1" customHeight="1">
      <c r="B16" s="888"/>
      <c r="E16" s="890" t="s">
        <v>1980</v>
      </c>
      <c r="F16" s="891" t="s">
        <v>1511</v>
      </c>
    </row>
    <row r="17" spans="2:6" ht="22.5" hidden="1" customHeight="1">
      <c r="B17" s="888"/>
      <c r="E17" s="890" t="s">
        <v>1981</v>
      </c>
      <c r="F17" s="891" t="s">
        <v>1982</v>
      </c>
    </row>
    <row r="18" spans="2:6" ht="22.5" hidden="1" customHeight="1">
      <c r="B18" s="888"/>
      <c r="E18" s="890" t="s">
        <v>1983</v>
      </c>
      <c r="F18" s="891" t="s">
        <v>1984</v>
      </c>
    </row>
    <row r="19" spans="2:6" ht="22.5" hidden="1" customHeight="1">
      <c r="B19" s="888"/>
      <c r="E19" s="892" t="s">
        <v>1985</v>
      </c>
      <c r="F19" s="893" t="s">
        <v>1986</v>
      </c>
    </row>
    <row r="20" spans="2:6" ht="22.5" hidden="1" customHeight="1">
      <c r="B20" s="888"/>
      <c r="E20" s="892" t="s">
        <v>1987</v>
      </c>
      <c r="F20" s="893" t="s">
        <v>375</v>
      </c>
    </row>
    <row r="21" spans="2:6" ht="22.5" hidden="1" customHeight="1">
      <c r="B21" s="888"/>
      <c r="E21" s="892" t="s">
        <v>1988</v>
      </c>
      <c r="F21" s="893" t="s">
        <v>321</v>
      </c>
    </row>
    <row r="22" spans="2:6" ht="22.5" hidden="1" customHeight="1">
      <c r="B22" s="888"/>
      <c r="E22" s="892" t="s">
        <v>1989</v>
      </c>
      <c r="F22" s="893" t="s">
        <v>382</v>
      </c>
    </row>
    <row r="23" spans="2:6" ht="22.5" hidden="1" customHeight="1">
      <c r="B23" s="888"/>
      <c r="E23" s="890" t="s">
        <v>1990</v>
      </c>
      <c r="F23" s="891" t="s">
        <v>1991</v>
      </c>
    </row>
    <row r="24" spans="2:6" ht="22.5" hidden="1" customHeight="1">
      <c r="B24" s="888"/>
      <c r="E24" s="890" t="s">
        <v>1992</v>
      </c>
      <c r="F24" s="891" t="s">
        <v>1993</v>
      </c>
    </row>
    <row r="25" spans="2:6" ht="22.5" hidden="1" customHeight="1">
      <c r="B25" s="888"/>
      <c r="E25" s="890" t="s">
        <v>1994</v>
      </c>
      <c r="F25" s="891" t="s">
        <v>1995</v>
      </c>
    </row>
    <row r="26" spans="2:6" ht="22.5" hidden="1" customHeight="1">
      <c r="B26" s="888"/>
      <c r="E26" s="890" t="s">
        <v>1996</v>
      </c>
      <c r="F26" s="891" t="s">
        <v>1997</v>
      </c>
    </row>
    <row r="27" spans="2:6" ht="22.5" hidden="1" customHeight="1">
      <c r="B27" s="888"/>
      <c r="E27" s="890" t="s">
        <v>1998</v>
      </c>
      <c r="F27" s="891" t="s">
        <v>1999</v>
      </c>
    </row>
    <row r="28" spans="2:6" ht="22.5" hidden="1" customHeight="1">
      <c r="B28" s="888"/>
      <c r="E28" s="890" t="s">
        <v>2000</v>
      </c>
      <c r="F28" s="891" t="s">
        <v>2001</v>
      </c>
    </row>
    <row r="29" spans="2:6" ht="22.5" hidden="1" customHeight="1">
      <c r="B29" s="888"/>
      <c r="E29" s="890" t="s">
        <v>2002</v>
      </c>
      <c r="F29" s="891" t="s">
        <v>2003</v>
      </c>
    </row>
    <row r="30" spans="2:6" ht="22.5" hidden="1" customHeight="1">
      <c r="B30" s="888"/>
      <c r="E30" s="890" t="s">
        <v>2004</v>
      </c>
      <c r="F30" s="891" t="s">
        <v>2005</v>
      </c>
    </row>
    <row r="31" spans="2:6" ht="22.5" hidden="1" customHeight="1">
      <c r="B31" s="888"/>
      <c r="E31" s="890" t="s">
        <v>2006</v>
      </c>
      <c r="F31" s="891" t="s">
        <v>2007</v>
      </c>
    </row>
    <row r="32" spans="2:6" ht="22.5" hidden="1" customHeight="1">
      <c r="B32" s="894"/>
      <c r="C32" s="895"/>
      <c r="D32" s="896"/>
      <c r="E32" s="897" t="s">
        <v>2008</v>
      </c>
      <c r="F32" s="898" t="s">
        <v>2009</v>
      </c>
    </row>
    <row r="33" spans="2:6" s="877" customFormat="1" hidden="1">
      <c r="B33" s="1447" t="s">
        <v>1957</v>
      </c>
      <c r="C33" s="1447" t="s">
        <v>1958</v>
      </c>
      <c r="D33" s="1448" t="s">
        <v>1959</v>
      </c>
      <c r="E33" s="1447" t="s">
        <v>1958</v>
      </c>
      <c r="F33" s="1447" t="s">
        <v>1960</v>
      </c>
    </row>
    <row r="34" spans="2:6" hidden="1">
      <c r="B34" s="1447"/>
      <c r="C34" s="1447"/>
      <c r="D34" s="1448"/>
      <c r="E34" s="1447"/>
      <c r="F34" s="1447"/>
    </row>
    <row r="35" spans="2:6" s="903" customFormat="1" ht="29.25" hidden="1" customHeight="1">
      <c r="B35" s="899" t="s">
        <v>1961</v>
      </c>
      <c r="C35" s="900" t="s">
        <v>2010</v>
      </c>
      <c r="D35" s="901" t="s">
        <v>1634</v>
      </c>
      <c r="E35" s="900"/>
      <c r="F35" s="902"/>
    </row>
    <row r="36" spans="2:6" ht="21.75" hidden="1" customHeight="1">
      <c r="B36" s="883"/>
      <c r="C36" s="884"/>
      <c r="D36" s="885"/>
      <c r="E36" s="886" t="s">
        <v>1963</v>
      </c>
      <c r="F36" s="887" t="s">
        <v>2011</v>
      </c>
    </row>
    <row r="37" spans="2:6" ht="21.75" hidden="1" customHeight="1">
      <c r="B37" s="888"/>
      <c r="E37" s="890" t="s">
        <v>1965</v>
      </c>
      <c r="F37" s="891" t="s">
        <v>949</v>
      </c>
    </row>
    <row r="38" spans="2:6" ht="21.75" hidden="1" customHeight="1">
      <c r="B38" s="888"/>
      <c r="E38" s="890" t="s">
        <v>1966</v>
      </c>
      <c r="F38" s="891" t="s">
        <v>960</v>
      </c>
    </row>
    <row r="39" spans="2:6" ht="21.75" hidden="1" customHeight="1">
      <c r="B39" s="888"/>
      <c r="E39" s="890" t="s">
        <v>1967</v>
      </c>
      <c r="F39" s="891" t="s">
        <v>973</v>
      </c>
    </row>
    <row r="40" spans="2:6" ht="21.75" hidden="1" customHeight="1">
      <c r="B40" s="888"/>
      <c r="E40" s="890" t="s">
        <v>1969</v>
      </c>
      <c r="F40" s="891" t="s">
        <v>955</v>
      </c>
    </row>
    <row r="41" spans="2:6" ht="21.75" hidden="1" customHeight="1">
      <c r="B41" s="888"/>
      <c r="E41" s="890" t="s">
        <v>1971</v>
      </c>
      <c r="F41" s="891" t="s">
        <v>2012</v>
      </c>
    </row>
    <row r="42" spans="2:6" ht="21.75" hidden="1" customHeight="1">
      <c r="B42" s="888"/>
      <c r="E42" s="890" t="s">
        <v>1973</v>
      </c>
      <c r="F42" s="891" t="s">
        <v>951</v>
      </c>
    </row>
    <row r="43" spans="2:6" ht="21.75" hidden="1" customHeight="1">
      <c r="B43" s="888"/>
      <c r="E43" s="890" t="s">
        <v>1975</v>
      </c>
      <c r="F43" s="891" t="s">
        <v>958</v>
      </c>
    </row>
    <row r="44" spans="2:6" ht="21.75" hidden="1" customHeight="1">
      <c r="B44" s="888"/>
      <c r="E44" s="890" t="s">
        <v>1977</v>
      </c>
      <c r="F44" s="891" t="s">
        <v>953</v>
      </c>
    </row>
    <row r="45" spans="2:6" ht="21.75" hidden="1" customHeight="1">
      <c r="B45" s="888"/>
      <c r="E45" s="890" t="s">
        <v>1978</v>
      </c>
      <c r="F45" s="891" t="s">
        <v>2013</v>
      </c>
    </row>
    <row r="46" spans="2:6" ht="21.75" hidden="1" customHeight="1">
      <c r="B46" s="888"/>
      <c r="E46" s="892" t="s">
        <v>1980</v>
      </c>
      <c r="F46" s="893" t="s">
        <v>2014</v>
      </c>
    </row>
    <row r="47" spans="2:6" ht="21.75" hidden="1" customHeight="1">
      <c r="B47" s="888"/>
      <c r="E47" s="892" t="s">
        <v>1985</v>
      </c>
      <c r="F47" s="893" t="s">
        <v>1108</v>
      </c>
    </row>
    <row r="48" spans="2:6" ht="21.75" hidden="1" customHeight="1">
      <c r="B48" s="888"/>
      <c r="E48" s="892" t="s">
        <v>1987</v>
      </c>
      <c r="F48" s="893" t="s">
        <v>1110</v>
      </c>
    </row>
    <row r="49" spans="2:6" ht="21.75" hidden="1" customHeight="1">
      <c r="B49" s="888"/>
      <c r="E49" s="890" t="s">
        <v>1988</v>
      </c>
      <c r="F49" s="891" t="s">
        <v>1641</v>
      </c>
    </row>
    <row r="50" spans="2:6" ht="21.75" hidden="1" customHeight="1">
      <c r="B50" s="888"/>
      <c r="E50" s="890" t="s">
        <v>1990</v>
      </c>
      <c r="F50" s="891" t="s">
        <v>2015</v>
      </c>
    </row>
    <row r="51" spans="2:6" ht="21.75" hidden="1" customHeight="1">
      <c r="B51" s="894"/>
      <c r="C51" s="895"/>
      <c r="D51" s="896"/>
      <c r="E51" s="897" t="s">
        <v>2002</v>
      </c>
      <c r="F51" s="898" t="s">
        <v>2005</v>
      </c>
    </row>
    <row r="52" spans="2:6" s="903" customFormat="1" ht="27.75" hidden="1" customHeight="1">
      <c r="B52" s="899"/>
      <c r="C52" s="900" t="s">
        <v>2016</v>
      </c>
      <c r="D52" s="881" t="s">
        <v>1633</v>
      </c>
      <c r="E52" s="900"/>
      <c r="F52" s="902"/>
    </row>
    <row r="53" spans="2:6" ht="21" hidden="1" customHeight="1">
      <c r="B53" s="883"/>
      <c r="C53" s="884"/>
      <c r="D53" s="885"/>
      <c r="E53" s="886" t="s">
        <v>1963</v>
      </c>
      <c r="F53" s="887" t="s">
        <v>2017</v>
      </c>
    </row>
    <row r="54" spans="2:6" ht="21" hidden="1" customHeight="1">
      <c r="B54" s="888"/>
      <c r="E54" s="890" t="s">
        <v>1965</v>
      </c>
      <c r="F54" s="891" t="s">
        <v>2018</v>
      </c>
    </row>
    <row r="55" spans="2:6" ht="21" hidden="1" customHeight="1">
      <c r="B55" s="888"/>
      <c r="E55" s="890" t="s">
        <v>1966</v>
      </c>
      <c r="F55" s="891" t="s">
        <v>2019</v>
      </c>
    </row>
    <row r="56" spans="2:6" ht="21" hidden="1" customHeight="1">
      <c r="B56" s="888"/>
      <c r="E56" s="890" t="s">
        <v>1967</v>
      </c>
      <c r="F56" s="891" t="s">
        <v>2020</v>
      </c>
    </row>
    <row r="57" spans="2:6" ht="21" hidden="1" customHeight="1">
      <c r="B57" s="888"/>
      <c r="E57" s="890" t="s">
        <v>1969</v>
      </c>
      <c r="F57" s="891" t="s">
        <v>2021</v>
      </c>
    </row>
    <row r="58" spans="2:6" ht="21" hidden="1" customHeight="1">
      <c r="B58" s="888"/>
      <c r="E58" s="890" t="s">
        <v>1971</v>
      </c>
      <c r="F58" s="891" t="s">
        <v>2022</v>
      </c>
    </row>
    <row r="59" spans="2:6" ht="21" hidden="1" customHeight="1">
      <c r="B59" s="888"/>
      <c r="E59" s="890" t="s">
        <v>1973</v>
      </c>
      <c r="F59" s="891" t="s">
        <v>2023</v>
      </c>
    </row>
    <row r="60" spans="2:6" ht="21" hidden="1" customHeight="1">
      <c r="B60" s="888"/>
      <c r="E60" s="890" t="s">
        <v>1975</v>
      </c>
      <c r="F60" s="891" t="s">
        <v>2024</v>
      </c>
    </row>
    <row r="61" spans="2:6" ht="21" hidden="1" customHeight="1">
      <c r="B61" s="888"/>
      <c r="E61" s="890" t="s">
        <v>1977</v>
      </c>
      <c r="F61" s="891" t="s">
        <v>2025</v>
      </c>
    </row>
    <row r="62" spans="2:6" ht="21" hidden="1" customHeight="1">
      <c r="B62" s="888"/>
      <c r="E62" s="890" t="s">
        <v>1978</v>
      </c>
      <c r="F62" s="891" t="s">
        <v>2026</v>
      </c>
    </row>
    <row r="63" spans="2:6" ht="24" hidden="1" customHeight="1">
      <c r="B63" s="894"/>
      <c r="C63" s="895"/>
      <c r="D63" s="896"/>
      <c r="E63" s="897" t="s">
        <v>1990</v>
      </c>
      <c r="F63" s="898" t="s">
        <v>2027</v>
      </c>
    </row>
    <row r="64" spans="2:6" s="877" customFormat="1" hidden="1">
      <c r="B64" s="1447" t="s">
        <v>1957</v>
      </c>
      <c r="C64" s="1447" t="s">
        <v>1958</v>
      </c>
      <c r="D64" s="1448" t="s">
        <v>1959</v>
      </c>
      <c r="E64" s="1447" t="s">
        <v>1958</v>
      </c>
      <c r="F64" s="1447" t="s">
        <v>1960</v>
      </c>
    </row>
    <row r="65" spans="2:6" hidden="1">
      <c r="B65" s="1447"/>
      <c r="C65" s="1447"/>
      <c r="D65" s="1448"/>
      <c r="E65" s="1447"/>
      <c r="F65" s="1447"/>
    </row>
    <row r="66" spans="2:6" ht="30" hidden="1" customHeight="1">
      <c r="B66" s="879"/>
      <c r="C66" s="880" t="s">
        <v>2028</v>
      </c>
      <c r="D66" s="904" t="s">
        <v>1364</v>
      </c>
      <c r="E66" s="900"/>
      <c r="F66" s="902"/>
    </row>
    <row r="67" spans="2:6" ht="21.75" hidden="1" customHeight="1">
      <c r="B67" s="883"/>
      <c r="C67" s="884"/>
      <c r="D67" s="885"/>
      <c r="E67" s="886" t="s">
        <v>1963</v>
      </c>
      <c r="F67" s="887" t="s">
        <v>2029</v>
      </c>
    </row>
    <row r="68" spans="2:6" ht="21.75" hidden="1" customHeight="1">
      <c r="B68" s="888"/>
      <c r="E68" s="890" t="s">
        <v>1965</v>
      </c>
      <c r="F68" s="891" t="s">
        <v>1358</v>
      </c>
    </row>
    <row r="69" spans="2:6" ht="21.75" hidden="1" customHeight="1">
      <c r="B69" s="888"/>
      <c r="E69" s="890" t="s">
        <v>1966</v>
      </c>
      <c r="F69" s="891" t="s">
        <v>1442</v>
      </c>
    </row>
    <row r="70" spans="2:6" ht="21.75" hidden="1" customHeight="1">
      <c r="B70" s="888"/>
      <c r="E70" s="890" t="s">
        <v>1967</v>
      </c>
      <c r="F70" s="891" t="s">
        <v>1401</v>
      </c>
    </row>
    <row r="71" spans="2:6" ht="21.75" hidden="1" customHeight="1">
      <c r="B71" s="888"/>
      <c r="E71" s="890" t="s">
        <v>1969</v>
      </c>
      <c r="F71" s="891" t="s">
        <v>2030</v>
      </c>
    </row>
    <row r="72" spans="2:6" ht="21.75" hidden="1" customHeight="1">
      <c r="B72" s="888"/>
      <c r="E72" s="890" t="s">
        <v>1971</v>
      </c>
      <c r="F72" s="891" t="s">
        <v>2031</v>
      </c>
    </row>
    <row r="73" spans="2:6" ht="21.75" hidden="1" customHeight="1">
      <c r="B73" s="888"/>
      <c r="E73" s="890" t="s">
        <v>1973</v>
      </c>
      <c r="F73" s="891" t="s">
        <v>1353</v>
      </c>
    </row>
    <row r="74" spans="2:6" ht="21.75" hidden="1" customHeight="1">
      <c r="B74" s="888"/>
      <c r="E74" s="890" t="s">
        <v>1975</v>
      </c>
      <c r="F74" s="891" t="s">
        <v>1349</v>
      </c>
    </row>
    <row r="75" spans="2:6" ht="21.75" hidden="1" customHeight="1">
      <c r="B75" s="888"/>
      <c r="E75" s="890" t="s">
        <v>1977</v>
      </c>
      <c r="F75" s="891" t="s">
        <v>2032</v>
      </c>
    </row>
    <row r="76" spans="2:6" ht="21.75" hidden="1" customHeight="1">
      <c r="B76" s="888"/>
      <c r="E76" s="890" t="s">
        <v>1978</v>
      </c>
      <c r="F76" s="891" t="s">
        <v>2033</v>
      </c>
    </row>
    <row r="77" spans="2:6" ht="21.75" hidden="1" customHeight="1">
      <c r="B77" s="888"/>
      <c r="E77" s="890" t="s">
        <v>1980</v>
      </c>
      <c r="F77" s="891" t="s">
        <v>1419</v>
      </c>
    </row>
    <row r="78" spans="2:6" ht="21.75" hidden="1" customHeight="1">
      <c r="B78" s="888"/>
      <c r="D78" s="905"/>
      <c r="E78" s="890" t="s">
        <v>1981</v>
      </c>
      <c r="F78" s="891" t="s">
        <v>1438</v>
      </c>
    </row>
    <row r="79" spans="2:6" ht="21.75" hidden="1" customHeight="1">
      <c r="B79" s="888"/>
      <c r="E79" s="890" t="s">
        <v>2008</v>
      </c>
      <c r="F79" s="891" t="s">
        <v>1448</v>
      </c>
    </row>
    <row r="80" spans="2:6" ht="21.75" hidden="1" customHeight="1">
      <c r="B80" s="888"/>
      <c r="E80" s="890" t="s">
        <v>1985</v>
      </c>
      <c r="F80" s="891" t="s">
        <v>2034</v>
      </c>
    </row>
    <row r="81" spans="2:6" ht="21.75" hidden="1" customHeight="1">
      <c r="B81" s="888"/>
      <c r="E81" s="890" t="s">
        <v>1987</v>
      </c>
      <c r="F81" s="891" t="s">
        <v>2035</v>
      </c>
    </row>
    <row r="82" spans="2:6" ht="21.75" hidden="1" customHeight="1">
      <c r="B82" s="894"/>
      <c r="C82" s="895"/>
      <c r="D82" s="906"/>
      <c r="E82" s="897" t="s">
        <v>2036</v>
      </c>
      <c r="F82" s="898" t="s">
        <v>1465</v>
      </c>
    </row>
    <row r="83" spans="2:6" ht="24.75" hidden="1" customHeight="1">
      <c r="B83" s="879"/>
      <c r="C83" s="880" t="s">
        <v>2037</v>
      </c>
      <c r="D83" s="907" t="s">
        <v>1632</v>
      </c>
      <c r="E83" s="900"/>
      <c r="F83" s="902"/>
    </row>
    <row r="84" spans="2:6" ht="22.5" hidden="1" customHeight="1">
      <c r="B84" s="888"/>
      <c r="E84" s="890" t="s">
        <v>1963</v>
      </c>
      <c r="F84" s="891" t="s">
        <v>2038</v>
      </c>
    </row>
    <row r="85" spans="2:6" ht="22.5" hidden="1" customHeight="1">
      <c r="B85" s="888"/>
      <c r="E85" s="890" t="s">
        <v>1965</v>
      </c>
      <c r="F85" s="891" t="s">
        <v>2039</v>
      </c>
    </row>
    <row r="86" spans="2:6" ht="22.5" hidden="1" customHeight="1">
      <c r="B86" s="888"/>
      <c r="D86" s="905"/>
      <c r="E86" s="890" t="s">
        <v>1966</v>
      </c>
      <c r="F86" s="891" t="s">
        <v>2040</v>
      </c>
    </row>
    <row r="87" spans="2:6" ht="22.5" hidden="1" customHeight="1">
      <c r="B87" s="888"/>
      <c r="E87" s="890" t="s">
        <v>1967</v>
      </c>
      <c r="F87" s="891" t="s">
        <v>2041</v>
      </c>
    </row>
    <row r="88" spans="2:6" ht="22.5" hidden="1" customHeight="1">
      <c r="B88" s="894"/>
      <c r="C88" s="895"/>
      <c r="D88" s="896"/>
      <c r="E88" s="897" t="s">
        <v>1969</v>
      </c>
      <c r="F88" s="898" t="s">
        <v>2042</v>
      </c>
    </row>
    <row r="89" spans="2:6" ht="31.5" hidden="1" customHeight="1">
      <c r="B89" s="884"/>
      <c r="C89" s="884"/>
      <c r="D89" s="885"/>
      <c r="E89" s="886"/>
      <c r="F89" s="908"/>
    </row>
    <row r="90" spans="2:6" ht="137.25" hidden="1" customHeight="1">
      <c r="E90" s="890"/>
      <c r="F90" s="909"/>
    </row>
    <row r="91" spans="2:6" s="877" customFormat="1" hidden="1">
      <c r="B91" s="1447" t="s">
        <v>1957</v>
      </c>
      <c r="C91" s="1447" t="s">
        <v>1958</v>
      </c>
      <c r="D91" s="1448" t="s">
        <v>1959</v>
      </c>
      <c r="E91" s="1447" t="s">
        <v>1958</v>
      </c>
      <c r="F91" s="1447" t="s">
        <v>1960</v>
      </c>
    </row>
    <row r="92" spans="2:6" hidden="1">
      <c r="B92" s="1447"/>
      <c r="C92" s="1447"/>
      <c r="D92" s="1448"/>
      <c r="E92" s="1447"/>
      <c r="F92" s="1447"/>
    </row>
    <row r="93" spans="2:6" ht="29.25" hidden="1" customHeight="1">
      <c r="B93" s="879"/>
      <c r="C93" s="880" t="s">
        <v>2043</v>
      </c>
      <c r="D93" s="907" t="s">
        <v>1631</v>
      </c>
      <c r="E93" s="900"/>
      <c r="F93" s="902"/>
    </row>
    <row r="94" spans="2:6" ht="22.5" hidden="1" customHeight="1">
      <c r="B94" s="888"/>
      <c r="D94" s="905"/>
      <c r="E94" s="890" t="s">
        <v>1963</v>
      </c>
      <c r="F94" s="891" t="s">
        <v>2044</v>
      </c>
    </row>
    <row r="95" spans="2:6" ht="22.5" hidden="1" customHeight="1">
      <c r="B95" s="888"/>
      <c r="E95" s="890" t="s">
        <v>1965</v>
      </c>
      <c r="F95" s="891" t="s">
        <v>2045</v>
      </c>
    </row>
    <row r="96" spans="2:6" ht="22.5" hidden="1" customHeight="1">
      <c r="B96" s="888"/>
      <c r="E96" s="890" t="s">
        <v>1966</v>
      </c>
      <c r="F96" s="891" t="s">
        <v>2046</v>
      </c>
    </row>
    <row r="97" spans="2:6" ht="22.5" hidden="1" customHeight="1">
      <c r="B97" s="888"/>
      <c r="E97" s="890" t="s">
        <v>1967</v>
      </c>
      <c r="F97" s="891" t="s">
        <v>2047</v>
      </c>
    </row>
    <row r="98" spans="2:6" ht="22.5" hidden="1" customHeight="1">
      <c r="B98" s="888"/>
      <c r="E98" s="890" t="s">
        <v>1969</v>
      </c>
      <c r="F98" s="891" t="s">
        <v>2048</v>
      </c>
    </row>
    <row r="99" spans="2:6" ht="22.5" hidden="1" customHeight="1">
      <c r="B99" s="888"/>
      <c r="E99" s="890" t="s">
        <v>1971</v>
      </c>
      <c r="F99" s="891" t="s">
        <v>2049</v>
      </c>
    </row>
    <row r="100" spans="2:6" ht="22.5" hidden="1" customHeight="1">
      <c r="B100" s="888"/>
      <c r="E100" s="890" t="s">
        <v>1973</v>
      </c>
      <c r="F100" s="891" t="s">
        <v>2050</v>
      </c>
    </row>
    <row r="101" spans="2:6" ht="22.5" hidden="1" customHeight="1">
      <c r="B101" s="894"/>
      <c r="C101" s="895"/>
      <c r="D101" s="896"/>
      <c r="E101" s="897" t="s">
        <v>1975</v>
      </c>
      <c r="F101" s="898" t="s">
        <v>2051</v>
      </c>
    </row>
    <row r="102" spans="2:6" ht="25.5" hidden="1" customHeight="1">
      <c r="B102" s="879"/>
      <c r="C102" s="880" t="s">
        <v>2052</v>
      </c>
      <c r="D102" s="910" t="s">
        <v>1630</v>
      </c>
      <c r="E102" s="900"/>
      <c r="F102" s="902"/>
    </row>
    <row r="103" spans="2:6" hidden="1">
      <c r="B103" s="883"/>
      <c r="C103" s="884"/>
      <c r="D103" s="885"/>
      <c r="E103" s="886" t="s">
        <v>1963</v>
      </c>
      <c r="F103" s="887" t="s">
        <v>2053</v>
      </c>
    </row>
    <row r="104" spans="2:6" hidden="1">
      <c r="B104" s="894"/>
      <c r="C104" s="895"/>
      <c r="D104" s="896"/>
      <c r="E104" s="897" t="s">
        <v>1965</v>
      </c>
      <c r="F104" s="898" t="s">
        <v>2054</v>
      </c>
    </row>
    <row r="105" spans="2:6" ht="29.25" hidden="1" customHeight="1">
      <c r="B105" s="879"/>
      <c r="C105" s="880" t="s">
        <v>2055</v>
      </c>
      <c r="D105" s="910" t="s">
        <v>1629</v>
      </c>
      <c r="E105" s="900"/>
      <c r="F105" s="902"/>
    </row>
    <row r="106" spans="2:6" ht="29.25" hidden="1" customHeight="1">
      <c r="B106" s="911"/>
      <c r="C106" s="912"/>
      <c r="D106" s="913"/>
      <c r="E106" s="914" t="s">
        <v>1963</v>
      </c>
      <c r="F106" s="915" t="s">
        <v>2056</v>
      </c>
    </row>
    <row r="107" spans="2:6" hidden="1">
      <c r="E107" s="890"/>
      <c r="F107" s="909"/>
    </row>
    <row r="108" spans="2:6" s="903" customFormat="1" ht="24" customHeight="1">
      <c r="B108" s="899" t="s">
        <v>2369</v>
      </c>
      <c r="C108" s="900" t="s">
        <v>2057</v>
      </c>
      <c r="D108" s="881" t="s">
        <v>1602</v>
      </c>
      <c r="E108" s="900"/>
      <c r="F108" s="902"/>
    </row>
    <row r="109" spans="2:6" ht="19.5" customHeight="1">
      <c r="B109" s="941"/>
      <c r="C109" s="942"/>
      <c r="D109" s="943"/>
      <c r="E109" s="886" t="s">
        <v>1963</v>
      </c>
      <c r="F109" s="887" t="s">
        <v>1602</v>
      </c>
    </row>
    <row r="110" spans="2:6" ht="19.5" customHeight="1">
      <c r="B110" s="888"/>
      <c r="E110" s="890" t="s">
        <v>1965</v>
      </c>
      <c r="F110" s="891" t="s">
        <v>108</v>
      </c>
    </row>
    <row r="111" spans="2:6" ht="19.5" customHeight="1">
      <c r="B111" s="888"/>
      <c r="E111" s="890" t="s">
        <v>1966</v>
      </c>
      <c r="F111" s="891" t="s">
        <v>1585</v>
      </c>
    </row>
    <row r="112" spans="2:6" ht="19.5" customHeight="1">
      <c r="B112" s="888"/>
      <c r="E112" s="890" t="s">
        <v>1967</v>
      </c>
      <c r="F112" s="891" t="s">
        <v>2058</v>
      </c>
    </row>
    <row r="113" spans="2:6" ht="19.5" customHeight="1">
      <c r="B113" s="888"/>
      <c r="E113" s="890" t="s">
        <v>1969</v>
      </c>
      <c r="F113" s="891" t="s">
        <v>119</v>
      </c>
    </row>
    <row r="114" spans="2:6" ht="19.5" customHeight="1">
      <c r="B114" s="888"/>
      <c r="E114" s="890" t="s">
        <v>1971</v>
      </c>
      <c r="F114" s="891" t="s">
        <v>1603</v>
      </c>
    </row>
    <row r="115" spans="2:6" ht="19.5" customHeight="1">
      <c r="B115" s="888"/>
      <c r="E115" s="890" t="s">
        <v>1973</v>
      </c>
      <c r="F115" s="891" t="s">
        <v>1587</v>
      </c>
    </row>
    <row r="116" spans="2:6" ht="19.5" customHeight="1">
      <c r="B116" s="888"/>
      <c r="E116" s="890" t="s">
        <v>1975</v>
      </c>
      <c r="F116" s="891" t="s">
        <v>1588</v>
      </c>
    </row>
    <row r="117" spans="2:6" ht="19.5" customHeight="1">
      <c r="B117" s="888"/>
      <c r="E117" s="890" t="s">
        <v>1977</v>
      </c>
      <c r="F117" s="891" t="s">
        <v>260</v>
      </c>
    </row>
    <row r="118" spans="2:6" ht="19.5" customHeight="1">
      <c r="B118" s="888"/>
      <c r="E118" s="890" t="s">
        <v>1978</v>
      </c>
      <c r="F118" s="891" t="s">
        <v>2059</v>
      </c>
    </row>
    <row r="119" spans="2:6" ht="19.5" customHeight="1">
      <c r="B119" s="888"/>
      <c r="E119" s="890" t="s">
        <v>1980</v>
      </c>
      <c r="F119" s="891" t="s">
        <v>1590</v>
      </c>
    </row>
    <row r="120" spans="2:6" ht="19.5" customHeight="1">
      <c r="B120" s="888"/>
      <c r="E120" s="890" t="s">
        <v>1981</v>
      </c>
      <c r="F120" s="891" t="s">
        <v>1591</v>
      </c>
    </row>
    <row r="121" spans="2:6" ht="19.5" customHeight="1">
      <c r="B121" s="888"/>
      <c r="E121" s="890" t="s">
        <v>1983</v>
      </c>
      <c r="F121" s="891" t="s">
        <v>2060</v>
      </c>
    </row>
    <row r="122" spans="2:6" ht="19.5" customHeight="1">
      <c r="B122" s="888"/>
      <c r="E122" s="890" t="s">
        <v>2061</v>
      </c>
      <c r="F122" s="891" t="s">
        <v>157</v>
      </c>
    </row>
    <row r="123" spans="2:6" ht="19.5" customHeight="1">
      <c r="B123" s="888"/>
      <c r="E123" s="890" t="s">
        <v>2062</v>
      </c>
      <c r="F123" s="891" t="s">
        <v>155</v>
      </c>
    </row>
    <row r="124" spans="2:6" ht="24" customHeight="1">
      <c r="B124" s="894"/>
      <c r="C124" s="895"/>
      <c r="D124" s="896"/>
      <c r="E124" s="897" t="s">
        <v>2063</v>
      </c>
      <c r="F124" s="898" t="s">
        <v>1593</v>
      </c>
    </row>
    <row r="125" spans="2:6" s="903" customFormat="1" ht="24" customHeight="1">
      <c r="B125" s="899" t="s">
        <v>2369</v>
      </c>
      <c r="C125" s="900" t="s">
        <v>2064</v>
      </c>
      <c r="D125" s="901" t="s">
        <v>1596</v>
      </c>
      <c r="E125" s="900"/>
      <c r="F125" s="902"/>
    </row>
    <row r="126" spans="2:6" ht="23.25" customHeight="1">
      <c r="B126" s="941"/>
      <c r="C126" s="942"/>
      <c r="D126" s="943"/>
      <c r="E126" s="886" t="s">
        <v>1963</v>
      </c>
      <c r="F126" s="887" t="s">
        <v>2065</v>
      </c>
    </row>
    <row r="127" spans="2:6" ht="23.25" customHeight="1">
      <c r="B127" s="888"/>
      <c r="E127" s="890" t="s">
        <v>1965</v>
      </c>
      <c r="F127" s="891" t="s">
        <v>191</v>
      </c>
    </row>
    <row r="128" spans="2:6" ht="23.25" customHeight="1">
      <c r="B128" s="888"/>
      <c r="E128" s="890" t="s">
        <v>1966</v>
      </c>
      <c r="F128" s="891" t="s">
        <v>2066</v>
      </c>
    </row>
    <row r="129" spans="2:6" ht="23.25" customHeight="1">
      <c r="B129" s="894"/>
      <c r="C129" s="895"/>
      <c r="D129" s="896"/>
      <c r="E129" s="897" t="s">
        <v>1967</v>
      </c>
      <c r="F129" s="898" t="s">
        <v>2067</v>
      </c>
    </row>
    <row r="130" spans="2:6" ht="22.5" customHeight="1">
      <c r="B130" s="899" t="s">
        <v>2369</v>
      </c>
      <c r="C130" s="900" t="s">
        <v>2068</v>
      </c>
      <c r="D130" s="901" t="s">
        <v>1594</v>
      </c>
      <c r="E130" s="900"/>
      <c r="F130" s="902"/>
    </row>
    <row r="131" spans="2:6" ht="21" customHeight="1">
      <c r="B131" s="883"/>
      <c r="C131" s="884"/>
      <c r="D131" s="885"/>
      <c r="E131" s="886" t="s">
        <v>1963</v>
      </c>
      <c r="F131" s="887" t="s">
        <v>2069</v>
      </c>
    </row>
    <row r="132" spans="2:6" ht="21" customHeight="1">
      <c r="B132" s="888"/>
      <c r="E132" s="890" t="s">
        <v>1965</v>
      </c>
      <c r="F132" s="891" t="s">
        <v>1594</v>
      </c>
    </row>
    <row r="133" spans="2:6" ht="21" customHeight="1">
      <c r="B133" s="888"/>
      <c r="E133" s="890" t="s">
        <v>1966</v>
      </c>
      <c r="F133" s="891" t="s">
        <v>2070</v>
      </c>
    </row>
    <row r="134" spans="2:6" ht="21" customHeight="1">
      <c r="B134" s="888"/>
      <c r="E134" s="890" t="s">
        <v>1967</v>
      </c>
      <c r="F134" s="891" t="s">
        <v>1595</v>
      </c>
    </row>
    <row r="135" spans="2:6" ht="24" customHeight="1">
      <c r="B135" s="894"/>
      <c r="C135" s="895"/>
      <c r="D135" s="896"/>
      <c r="E135" s="897" t="s">
        <v>1969</v>
      </c>
      <c r="F135" s="898" t="s">
        <v>2071</v>
      </c>
    </row>
    <row r="136" spans="2:6" ht="23.25" customHeight="1">
      <c r="B136" s="899" t="s">
        <v>2369</v>
      </c>
      <c r="C136" s="900" t="s">
        <v>2072</v>
      </c>
      <c r="D136" s="901" t="s">
        <v>1600</v>
      </c>
      <c r="E136" s="900"/>
      <c r="F136" s="902"/>
    </row>
    <row r="137" spans="2:6" ht="29.25" customHeight="1">
      <c r="B137" s="911"/>
      <c r="C137" s="912"/>
      <c r="D137" s="913"/>
      <c r="E137" s="914" t="s">
        <v>1965</v>
      </c>
      <c r="F137" s="915" t="s">
        <v>1600</v>
      </c>
    </row>
    <row r="138" spans="2:6" s="877" customFormat="1" ht="17.25" customHeight="1">
      <c r="B138" s="1447" t="s">
        <v>1957</v>
      </c>
      <c r="C138" s="1447" t="s">
        <v>1958</v>
      </c>
      <c r="D138" s="1448" t="s">
        <v>1959</v>
      </c>
      <c r="E138" s="1447" t="s">
        <v>1958</v>
      </c>
      <c r="F138" s="1447" t="s">
        <v>1960</v>
      </c>
    </row>
    <row r="139" spans="2:6">
      <c r="B139" s="1447"/>
      <c r="C139" s="1447"/>
      <c r="D139" s="1448"/>
      <c r="E139" s="1447"/>
      <c r="F139" s="1447"/>
    </row>
    <row r="140" spans="2:6" ht="23.25" customHeight="1">
      <c r="B140" s="879" t="s">
        <v>2369</v>
      </c>
      <c r="C140" s="880" t="s">
        <v>2073</v>
      </c>
      <c r="D140" s="901" t="s">
        <v>2074</v>
      </c>
      <c r="E140" s="900"/>
      <c r="F140" s="902"/>
    </row>
    <row r="141" spans="2:6" ht="21.75" customHeight="1">
      <c r="B141" s="883"/>
      <c r="C141" s="884"/>
      <c r="D141" s="946"/>
      <c r="E141" s="886" t="s">
        <v>1965</v>
      </c>
      <c r="F141" s="887" t="s">
        <v>2074</v>
      </c>
    </row>
    <row r="142" spans="2:6" ht="21.75" customHeight="1">
      <c r="B142" s="888"/>
      <c r="D142" s="947"/>
      <c r="E142" s="892" t="s">
        <v>1966</v>
      </c>
      <c r="F142" s="893" t="s">
        <v>2075</v>
      </c>
    </row>
    <row r="143" spans="2:6" ht="21.75" customHeight="1">
      <c r="B143" s="894"/>
      <c r="C143" s="895"/>
      <c r="D143" s="948"/>
      <c r="E143" s="944" t="s">
        <v>1967</v>
      </c>
      <c r="F143" s="945" t="s">
        <v>2076</v>
      </c>
    </row>
    <row r="144" spans="2:6" ht="25.5" customHeight="1">
      <c r="B144" s="899" t="s">
        <v>2369</v>
      </c>
      <c r="C144" s="900" t="s">
        <v>2077</v>
      </c>
      <c r="D144" s="901" t="s">
        <v>2078</v>
      </c>
      <c r="E144" s="900"/>
      <c r="F144" s="902"/>
    </row>
    <row r="145" spans="2:11" ht="23.25" customHeight="1">
      <c r="B145" s="911"/>
      <c r="C145" s="912"/>
      <c r="D145" s="949"/>
      <c r="E145" s="914" t="s">
        <v>1965</v>
      </c>
      <c r="F145" s="915" t="s">
        <v>2078</v>
      </c>
    </row>
    <row r="146" spans="2:11" s="903" customFormat="1" ht="26.25" customHeight="1">
      <c r="B146" s="899" t="s">
        <v>2369</v>
      </c>
      <c r="C146" s="900" t="s">
        <v>2079</v>
      </c>
      <c r="D146" s="881" t="s">
        <v>2080</v>
      </c>
      <c r="E146" s="900"/>
      <c r="F146" s="902"/>
    </row>
    <row r="147" spans="2:11" ht="24" customHeight="1">
      <c r="B147" s="911"/>
      <c r="C147" s="912"/>
      <c r="D147" s="949"/>
      <c r="E147" s="914" t="s">
        <v>1965</v>
      </c>
      <c r="F147" s="915" t="s">
        <v>2080</v>
      </c>
    </row>
    <row r="148" spans="2:11" s="903" customFormat="1" ht="24.75" customHeight="1">
      <c r="B148" s="899" t="s">
        <v>2369</v>
      </c>
      <c r="C148" s="900" t="s">
        <v>2081</v>
      </c>
      <c r="D148" s="881" t="s">
        <v>133</v>
      </c>
      <c r="E148" s="900"/>
      <c r="F148" s="902"/>
    </row>
    <row r="149" spans="2:11" ht="25.5" customHeight="1">
      <c r="B149" s="911"/>
      <c r="C149" s="912"/>
      <c r="D149" s="949"/>
      <c r="E149" s="914" t="s">
        <v>1965</v>
      </c>
      <c r="F149" s="915" t="s">
        <v>133</v>
      </c>
    </row>
    <row r="150" spans="2:11" s="903" customFormat="1" ht="25.5" customHeight="1">
      <c r="B150" s="899" t="s">
        <v>2369</v>
      </c>
      <c r="C150" s="900" t="s">
        <v>2082</v>
      </c>
      <c r="D150" s="881" t="s">
        <v>2083</v>
      </c>
      <c r="E150" s="900"/>
      <c r="F150" s="902"/>
    </row>
    <row r="151" spans="2:11" ht="24.75" customHeight="1">
      <c r="B151" s="911"/>
      <c r="C151" s="912"/>
      <c r="D151" s="949"/>
      <c r="E151" s="914" t="s">
        <v>1965</v>
      </c>
      <c r="F151" s="915" t="s">
        <v>2083</v>
      </c>
    </row>
    <row r="152" spans="2:11" s="903" customFormat="1" ht="25.5" customHeight="1">
      <c r="B152" s="899" t="s">
        <v>2369</v>
      </c>
      <c r="C152" s="900" t="s">
        <v>2084</v>
      </c>
      <c r="D152" s="901" t="s">
        <v>2085</v>
      </c>
      <c r="E152" s="900"/>
      <c r="F152" s="902"/>
    </row>
    <row r="153" spans="2:11" ht="24" customHeight="1">
      <c r="B153" s="911"/>
      <c r="C153" s="912"/>
      <c r="D153" s="949"/>
      <c r="E153" s="914" t="s">
        <v>1965</v>
      </c>
      <c r="F153" s="915" t="s">
        <v>2085</v>
      </c>
    </row>
    <row r="154" spans="2:11" s="922" customFormat="1" ht="39" hidden="1" customHeight="1">
      <c r="B154" s="918"/>
      <c r="C154" s="919" t="s">
        <v>2086</v>
      </c>
      <c r="D154" s="920" t="s">
        <v>1628</v>
      </c>
      <c r="E154" s="918"/>
      <c r="F154" s="921"/>
      <c r="G154" s="878"/>
      <c r="H154" s="878"/>
      <c r="I154" s="878"/>
      <c r="J154" s="878"/>
      <c r="K154" s="878"/>
    </row>
    <row r="155" spans="2:11" s="922" customFormat="1" ht="19.5" hidden="1" customHeight="1">
      <c r="B155" s="878"/>
      <c r="C155" s="878"/>
      <c r="D155" s="889"/>
      <c r="E155" s="923" t="s">
        <v>1965</v>
      </c>
      <c r="F155" s="924" t="s">
        <v>1628</v>
      </c>
      <c r="G155" s="878"/>
      <c r="H155" s="878"/>
      <c r="I155" s="878"/>
      <c r="J155" s="878"/>
      <c r="K155" s="878"/>
    </row>
    <row r="156" spans="2:11" s="922" customFormat="1" ht="39" hidden="1" customHeight="1">
      <c r="B156" s="918"/>
      <c r="C156" s="925" t="s">
        <v>2087</v>
      </c>
      <c r="D156" s="926" t="s">
        <v>2088</v>
      </c>
      <c r="E156" s="916"/>
      <c r="F156" s="921"/>
      <c r="G156" s="878"/>
      <c r="H156" s="878"/>
      <c r="I156" s="878"/>
      <c r="J156" s="878"/>
      <c r="K156" s="878"/>
    </row>
    <row r="157" spans="2:11" s="922" customFormat="1" ht="19.5" hidden="1" customHeight="1">
      <c r="B157" s="878"/>
      <c r="C157" s="878"/>
      <c r="D157" s="889"/>
      <c r="E157" s="923" t="s">
        <v>1965</v>
      </c>
      <c r="F157" s="924" t="s">
        <v>2088</v>
      </c>
      <c r="G157" s="878"/>
      <c r="H157" s="878"/>
      <c r="I157" s="878"/>
      <c r="J157" s="878"/>
      <c r="K157" s="878"/>
    </row>
    <row r="158" spans="2:11" s="922" customFormat="1" ht="19.5" hidden="1" customHeight="1">
      <c r="B158" s="878"/>
      <c r="C158" s="878"/>
      <c r="D158" s="889"/>
      <c r="E158" s="923" t="s">
        <v>1966</v>
      </c>
      <c r="F158" s="924" t="s">
        <v>2089</v>
      </c>
      <c r="G158" s="878"/>
      <c r="H158" s="878"/>
      <c r="I158" s="878"/>
      <c r="J158" s="878"/>
      <c r="K158" s="878"/>
    </row>
    <row r="159" spans="2:11" s="922" customFormat="1" ht="19.5" hidden="1" customHeight="1">
      <c r="B159" s="878"/>
      <c r="C159" s="878"/>
      <c r="D159" s="889"/>
      <c r="E159" s="917"/>
      <c r="F159" s="889"/>
      <c r="G159" s="878"/>
      <c r="H159" s="878"/>
      <c r="I159" s="878"/>
      <c r="J159" s="878"/>
      <c r="K159" s="878"/>
    </row>
    <row r="160" spans="2:11" s="922" customFormat="1" ht="19.5" hidden="1" customHeight="1">
      <c r="B160" s="878"/>
      <c r="C160" s="878"/>
      <c r="D160" s="889"/>
      <c r="E160" s="917"/>
      <c r="F160" s="889"/>
      <c r="G160" s="878"/>
      <c r="H160" s="878"/>
      <c r="I160" s="878"/>
      <c r="J160" s="878"/>
      <c r="K160" s="878"/>
    </row>
    <row r="161" spans="2:11" s="922" customFormat="1" ht="346.5" customHeight="1">
      <c r="B161" s="878"/>
      <c r="C161" s="878"/>
      <c r="D161" s="889"/>
      <c r="E161" s="917"/>
      <c r="F161" s="889"/>
      <c r="G161" s="878"/>
      <c r="H161" s="878"/>
      <c r="I161" s="878"/>
      <c r="J161" s="878"/>
      <c r="K161" s="878"/>
    </row>
    <row r="162" spans="2:11" s="922" customFormat="1" ht="27.75" customHeight="1">
      <c r="B162" s="1458" t="s">
        <v>1958</v>
      </c>
      <c r="C162" s="1459"/>
      <c r="D162" s="1458" t="s">
        <v>2090</v>
      </c>
      <c r="E162" s="1460"/>
      <c r="F162" s="1459"/>
      <c r="G162" s="878"/>
      <c r="H162" s="878"/>
      <c r="I162" s="878"/>
      <c r="J162" s="878"/>
      <c r="K162" s="878"/>
    </row>
    <row r="163" spans="2:11" s="922" customFormat="1" ht="22.5" customHeight="1">
      <c r="B163" s="927"/>
      <c r="C163" s="928" t="s">
        <v>2091</v>
      </c>
      <c r="D163" s="1461" t="s">
        <v>2092</v>
      </c>
      <c r="E163" s="1462"/>
      <c r="F163" s="1463"/>
      <c r="G163" s="878"/>
      <c r="H163" s="878"/>
      <c r="I163" s="878"/>
      <c r="J163" s="878"/>
      <c r="K163" s="878"/>
    </row>
    <row r="164" spans="2:11" s="922" customFormat="1" ht="22.5" customHeight="1">
      <c r="B164" s="888"/>
      <c r="C164" s="929" t="s">
        <v>2093</v>
      </c>
      <c r="D164" s="1449" t="s">
        <v>1743</v>
      </c>
      <c r="E164" s="1450"/>
      <c r="F164" s="1451"/>
      <c r="G164" s="878"/>
      <c r="H164" s="878"/>
      <c r="I164" s="878"/>
      <c r="J164" s="878"/>
      <c r="K164" s="878"/>
    </row>
    <row r="165" spans="2:11" ht="66.75" customHeight="1">
      <c r="B165" s="888"/>
      <c r="C165" s="929" t="s">
        <v>2094</v>
      </c>
      <c r="D165" s="1449" t="s">
        <v>1698</v>
      </c>
      <c r="E165" s="1450"/>
      <c r="F165" s="1451"/>
    </row>
    <row r="166" spans="2:11" ht="42.75" customHeight="1">
      <c r="B166" s="888"/>
      <c r="C166" s="929" t="s">
        <v>2095</v>
      </c>
      <c r="D166" s="1449" t="s">
        <v>1747</v>
      </c>
      <c r="E166" s="1450"/>
      <c r="F166" s="1451"/>
    </row>
    <row r="167" spans="2:11" ht="22.5" customHeight="1">
      <c r="B167" s="888"/>
      <c r="C167" s="929" t="s">
        <v>2096</v>
      </c>
      <c r="D167" s="1449" t="s">
        <v>2097</v>
      </c>
      <c r="E167" s="1450"/>
      <c r="F167" s="1451"/>
    </row>
    <row r="168" spans="2:11" ht="22.5" customHeight="1">
      <c r="B168" s="888"/>
      <c r="C168" s="929" t="s">
        <v>2098</v>
      </c>
      <c r="D168" s="1449" t="s">
        <v>2099</v>
      </c>
      <c r="E168" s="1450"/>
      <c r="F168" s="1451"/>
    </row>
    <row r="169" spans="2:11" ht="22.5" customHeight="1">
      <c r="B169" s="888"/>
      <c r="C169" s="929" t="s">
        <v>2100</v>
      </c>
      <c r="D169" s="1449" t="s">
        <v>1748</v>
      </c>
      <c r="E169" s="1450"/>
      <c r="F169" s="1451"/>
    </row>
    <row r="170" spans="2:11" ht="42" customHeight="1">
      <c r="B170" s="888"/>
      <c r="C170" s="929" t="s">
        <v>2101</v>
      </c>
      <c r="D170" s="1449" t="s">
        <v>1749</v>
      </c>
      <c r="E170" s="1450"/>
      <c r="F170" s="1451"/>
    </row>
    <row r="171" spans="2:11" ht="22.5" customHeight="1">
      <c r="B171" s="888"/>
      <c r="C171" s="929" t="s">
        <v>2102</v>
      </c>
      <c r="D171" s="1449" t="s">
        <v>2103</v>
      </c>
      <c r="E171" s="1450"/>
      <c r="F171" s="1451"/>
    </row>
    <row r="172" spans="2:11" ht="22.5" customHeight="1">
      <c r="B172" s="888"/>
      <c r="C172" s="929" t="s">
        <v>2104</v>
      </c>
      <c r="D172" s="1449" t="s">
        <v>1752</v>
      </c>
      <c r="E172" s="1450"/>
      <c r="F172" s="1451"/>
    </row>
    <row r="173" spans="2:11" ht="42.75" customHeight="1">
      <c r="B173" s="888"/>
      <c r="C173" s="929" t="s">
        <v>2105</v>
      </c>
      <c r="D173" s="1449" t="s">
        <v>2106</v>
      </c>
      <c r="E173" s="1450"/>
      <c r="F173" s="1451"/>
    </row>
    <row r="174" spans="2:11" ht="22.5" customHeight="1">
      <c r="B174" s="888"/>
      <c r="C174" s="929" t="s">
        <v>2107</v>
      </c>
      <c r="D174" s="1449" t="s">
        <v>2108</v>
      </c>
      <c r="E174" s="1450"/>
      <c r="F174" s="1451"/>
    </row>
    <row r="175" spans="2:11" ht="45.75" customHeight="1">
      <c r="B175" s="888"/>
      <c r="C175" s="929" t="s">
        <v>2109</v>
      </c>
      <c r="D175" s="1449" t="s">
        <v>2110</v>
      </c>
      <c r="E175" s="1450"/>
      <c r="F175" s="1451"/>
    </row>
    <row r="176" spans="2:11" ht="22.5" customHeight="1">
      <c r="B176" s="888"/>
      <c r="C176" s="929" t="s">
        <v>2111</v>
      </c>
      <c r="D176" s="1449" t="s">
        <v>2112</v>
      </c>
      <c r="E176" s="1450"/>
      <c r="F176" s="1451"/>
    </row>
    <row r="177" spans="2:11" ht="22.5" customHeight="1">
      <c r="B177" s="888"/>
      <c r="C177" s="929" t="s">
        <v>2113</v>
      </c>
      <c r="D177" s="1449" t="s">
        <v>1847</v>
      </c>
      <c r="E177" s="1450"/>
      <c r="F177" s="1451"/>
    </row>
    <row r="178" spans="2:11" ht="22.5" customHeight="1">
      <c r="B178" s="888"/>
      <c r="C178" s="929" t="s">
        <v>2114</v>
      </c>
      <c r="D178" s="1449" t="s">
        <v>1848</v>
      </c>
      <c r="E178" s="1450"/>
      <c r="F178" s="1451"/>
    </row>
    <row r="179" spans="2:11" ht="22.5" customHeight="1">
      <c r="B179" s="888"/>
      <c r="C179" s="929" t="s">
        <v>2115</v>
      </c>
      <c r="D179" s="1449" t="s">
        <v>1849</v>
      </c>
      <c r="E179" s="1450"/>
      <c r="F179" s="1451"/>
    </row>
    <row r="180" spans="2:11" ht="22.5" customHeight="1">
      <c r="B180" s="888"/>
      <c r="C180" s="929" t="s">
        <v>2116</v>
      </c>
      <c r="D180" s="1449" t="s">
        <v>2117</v>
      </c>
      <c r="E180" s="1450"/>
      <c r="F180" s="1451"/>
    </row>
    <row r="181" spans="2:11" ht="43.5" customHeight="1">
      <c r="B181" s="888"/>
      <c r="C181" s="929" t="s">
        <v>2118</v>
      </c>
      <c r="D181" s="1449" t="s">
        <v>2119</v>
      </c>
      <c r="E181" s="1450"/>
      <c r="F181" s="1451"/>
    </row>
    <row r="182" spans="2:11" ht="22.5" customHeight="1">
      <c r="B182" s="888"/>
      <c r="C182" s="929" t="s">
        <v>2120</v>
      </c>
      <c r="D182" s="1449" t="s">
        <v>1735</v>
      </c>
      <c r="E182" s="1450"/>
      <c r="F182" s="1451"/>
    </row>
    <row r="183" spans="2:11" ht="91.5" customHeight="1">
      <c r="B183" s="894"/>
      <c r="C183" s="930" t="s">
        <v>2121</v>
      </c>
      <c r="D183" s="1464" t="s">
        <v>1730</v>
      </c>
      <c r="E183" s="1465"/>
      <c r="F183" s="1466"/>
    </row>
    <row r="184" spans="2:11" s="922" customFormat="1" ht="27.75" customHeight="1">
      <c r="B184" s="1458" t="s">
        <v>1958</v>
      </c>
      <c r="C184" s="1459"/>
      <c r="D184" s="1458" t="s">
        <v>2090</v>
      </c>
      <c r="E184" s="1460"/>
      <c r="F184" s="1459"/>
      <c r="G184" s="878"/>
      <c r="H184" s="878"/>
      <c r="I184" s="878"/>
      <c r="J184" s="878"/>
      <c r="K184" s="878"/>
    </row>
    <row r="185" spans="2:11" ht="43.5" customHeight="1">
      <c r="B185" s="888"/>
      <c r="C185" s="929" t="s">
        <v>2122</v>
      </c>
      <c r="D185" s="1449" t="s">
        <v>2123</v>
      </c>
      <c r="E185" s="1450"/>
      <c r="F185" s="1451"/>
    </row>
    <row r="186" spans="2:11" ht="48" customHeight="1">
      <c r="B186" s="888"/>
      <c r="C186" s="929" t="s">
        <v>2124</v>
      </c>
      <c r="D186" s="1449" t="s">
        <v>1675</v>
      </c>
      <c r="E186" s="1450"/>
      <c r="F186" s="1451"/>
    </row>
    <row r="187" spans="2:11" ht="43.5" customHeight="1">
      <c r="B187" s="888"/>
      <c r="C187" s="929" t="s">
        <v>2125</v>
      </c>
      <c r="D187" s="1449" t="s">
        <v>2126</v>
      </c>
      <c r="E187" s="1450"/>
      <c r="F187" s="1451"/>
    </row>
    <row r="188" spans="2:11" ht="22.5" customHeight="1">
      <c r="B188" s="888"/>
      <c r="C188" s="929" t="s">
        <v>2127</v>
      </c>
      <c r="D188" s="1449" t="s">
        <v>2128</v>
      </c>
      <c r="E188" s="1450"/>
      <c r="F188" s="1451"/>
    </row>
    <row r="189" spans="2:11" ht="22.5" customHeight="1">
      <c r="B189" s="888"/>
      <c r="C189" s="929" t="s">
        <v>2129</v>
      </c>
      <c r="D189" s="1449" t="s">
        <v>2130</v>
      </c>
      <c r="E189" s="1450"/>
      <c r="F189" s="1451"/>
    </row>
    <row r="190" spans="2:11" ht="22.5" customHeight="1">
      <c r="B190" s="888"/>
      <c r="C190" s="929" t="s">
        <v>2131</v>
      </c>
      <c r="D190" s="1449" t="s">
        <v>1741</v>
      </c>
      <c r="E190" s="1450"/>
      <c r="F190" s="1451"/>
    </row>
    <row r="191" spans="2:11" ht="42" customHeight="1">
      <c r="B191" s="888"/>
      <c r="C191" s="929" t="s">
        <v>2132</v>
      </c>
      <c r="D191" s="1449" t="s">
        <v>1659</v>
      </c>
      <c r="E191" s="1450"/>
      <c r="F191" s="1451"/>
    </row>
    <row r="192" spans="2:11" ht="22.5" customHeight="1">
      <c r="B192" s="888"/>
      <c r="C192" s="929" t="s">
        <v>2133</v>
      </c>
      <c r="D192" s="1449" t="s">
        <v>1707</v>
      </c>
      <c r="E192" s="1450"/>
      <c r="F192" s="1451"/>
    </row>
    <row r="193" spans="2:11" ht="22.5" customHeight="1">
      <c r="B193" s="888"/>
      <c r="C193" s="929" t="s">
        <v>2134</v>
      </c>
      <c r="D193" s="1449" t="s">
        <v>2135</v>
      </c>
      <c r="E193" s="1450"/>
      <c r="F193" s="1451"/>
    </row>
    <row r="194" spans="2:11" ht="43.5" customHeight="1">
      <c r="B194" s="888"/>
      <c r="C194" s="929" t="s">
        <v>2136</v>
      </c>
      <c r="D194" s="1449" t="s">
        <v>2137</v>
      </c>
      <c r="E194" s="1450"/>
      <c r="F194" s="1451"/>
    </row>
    <row r="195" spans="2:11" ht="22.5" customHeight="1">
      <c r="B195" s="888"/>
      <c r="C195" s="929" t="s">
        <v>2138</v>
      </c>
      <c r="D195" s="1449" t="s">
        <v>2139</v>
      </c>
      <c r="E195" s="1450"/>
      <c r="F195" s="1451"/>
    </row>
    <row r="196" spans="2:11" ht="22.5" customHeight="1">
      <c r="B196" s="888"/>
      <c r="C196" s="929" t="s">
        <v>2140</v>
      </c>
      <c r="D196" s="1449" t="s">
        <v>2141</v>
      </c>
      <c r="E196" s="1450"/>
      <c r="F196" s="1451"/>
    </row>
    <row r="197" spans="2:11" ht="22.5" customHeight="1">
      <c r="B197" s="888"/>
      <c r="C197" s="929" t="s">
        <v>2142</v>
      </c>
      <c r="D197" s="1449" t="s">
        <v>2143</v>
      </c>
      <c r="E197" s="1450"/>
      <c r="F197" s="1451"/>
    </row>
    <row r="198" spans="2:11" ht="22.5" customHeight="1">
      <c r="B198" s="888"/>
      <c r="C198" s="929" t="s">
        <v>2144</v>
      </c>
      <c r="D198" s="1449" t="s">
        <v>2145</v>
      </c>
      <c r="E198" s="1450"/>
      <c r="F198" s="1451"/>
    </row>
    <row r="199" spans="2:11" ht="22.5" customHeight="1">
      <c r="B199" s="888"/>
      <c r="C199" s="931" t="s">
        <v>2146</v>
      </c>
      <c r="D199" s="1452" t="s">
        <v>1812</v>
      </c>
      <c r="E199" s="1453"/>
      <c r="F199" s="1454"/>
    </row>
    <row r="200" spans="2:11" ht="22.5" customHeight="1">
      <c r="B200" s="894"/>
      <c r="C200" s="932">
        <v>199</v>
      </c>
      <c r="D200" s="1455" t="s">
        <v>2147</v>
      </c>
      <c r="E200" s="1456"/>
      <c r="F200" s="1457"/>
    </row>
    <row r="201" spans="2:11" ht="231.75" customHeight="1">
      <c r="C201" s="922"/>
      <c r="D201" s="933"/>
      <c r="E201" s="933"/>
      <c r="F201" s="933"/>
    </row>
    <row r="202" spans="2:11" s="922" customFormat="1" ht="27.75" customHeight="1">
      <c r="B202" s="1458" t="s">
        <v>1958</v>
      </c>
      <c r="C202" s="1459"/>
      <c r="D202" s="1458" t="s">
        <v>2090</v>
      </c>
      <c r="E202" s="1460"/>
      <c r="F202" s="1459"/>
      <c r="G202" s="878"/>
      <c r="H202" s="878"/>
      <c r="I202" s="878"/>
      <c r="J202" s="878"/>
      <c r="K202" s="878"/>
    </row>
    <row r="203" spans="2:11" ht="22.5" customHeight="1">
      <c r="B203" s="927"/>
      <c r="C203" s="934" t="s">
        <v>2148</v>
      </c>
      <c r="D203" s="1461" t="s">
        <v>1704</v>
      </c>
      <c r="E203" s="1462"/>
      <c r="F203" s="1463"/>
    </row>
    <row r="204" spans="2:11" ht="21" customHeight="1">
      <c r="B204" s="888"/>
      <c r="C204" s="929">
        <v>201</v>
      </c>
      <c r="D204" s="1449" t="s">
        <v>2412</v>
      </c>
      <c r="E204" s="1450"/>
      <c r="F204" s="1451"/>
    </row>
    <row r="205" spans="2:11" ht="21" customHeight="1">
      <c r="B205" s="888"/>
      <c r="C205" s="935"/>
      <c r="D205" s="1449" t="s">
        <v>2458</v>
      </c>
      <c r="E205" s="1450"/>
      <c r="F205" s="1451"/>
    </row>
    <row r="206" spans="2:11" ht="21" customHeight="1">
      <c r="B206" s="888"/>
      <c r="C206" s="929">
        <v>202</v>
      </c>
      <c r="D206" s="1449" t="s">
        <v>2413</v>
      </c>
      <c r="E206" s="1450"/>
      <c r="F206" s="1451"/>
    </row>
    <row r="207" spans="2:11" ht="21" customHeight="1">
      <c r="B207" s="888"/>
      <c r="C207" s="929">
        <v>203</v>
      </c>
      <c r="D207" s="1449" t="s">
        <v>535</v>
      </c>
      <c r="E207" s="1450"/>
      <c r="F207" s="1451"/>
    </row>
    <row r="208" spans="2:11" ht="21" customHeight="1">
      <c r="B208" s="888"/>
      <c r="C208" s="929">
        <v>204</v>
      </c>
      <c r="D208" s="1449" t="s">
        <v>2414</v>
      </c>
      <c r="E208" s="1450"/>
      <c r="F208" s="1451"/>
    </row>
    <row r="209" spans="2:6" ht="21" customHeight="1">
      <c r="B209" s="888"/>
      <c r="C209" s="929">
        <v>205</v>
      </c>
      <c r="D209" s="1449" t="s">
        <v>2415</v>
      </c>
      <c r="E209" s="1450"/>
      <c r="F209" s="1451"/>
    </row>
    <row r="210" spans="2:6" ht="21" customHeight="1">
      <c r="B210" s="888"/>
      <c r="C210" s="929">
        <v>206</v>
      </c>
      <c r="D210" s="1449" t="s">
        <v>2459</v>
      </c>
      <c r="E210" s="1450"/>
      <c r="F210" s="1451"/>
    </row>
    <row r="211" spans="2:6" ht="21" customHeight="1">
      <c r="B211" s="888"/>
      <c r="C211" s="929">
        <v>207</v>
      </c>
      <c r="D211" s="1449" t="s">
        <v>2416</v>
      </c>
      <c r="E211" s="1450"/>
      <c r="F211" s="1451"/>
    </row>
    <row r="212" spans="2:6" ht="21" customHeight="1">
      <c r="B212" s="888"/>
      <c r="C212" s="929">
        <v>208</v>
      </c>
      <c r="D212" s="1449" t="s">
        <v>2460</v>
      </c>
      <c r="E212" s="1450"/>
      <c r="F212" s="1451"/>
    </row>
    <row r="213" spans="2:6" ht="21" customHeight="1">
      <c r="B213" s="888"/>
      <c r="C213" s="929">
        <v>209</v>
      </c>
      <c r="D213" s="1449" t="s">
        <v>2461</v>
      </c>
      <c r="E213" s="1450"/>
      <c r="F213" s="1451"/>
    </row>
    <row r="214" spans="2:6" ht="21" customHeight="1">
      <c r="B214" s="888"/>
      <c r="C214" s="929">
        <v>210</v>
      </c>
      <c r="D214" s="1449" t="s">
        <v>2462</v>
      </c>
      <c r="E214" s="1450"/>
      <c r="F214" s="1451"/>
    </row>
    <row r="215" spans="2:6" ht="21" customHeight="1">
      <c r="B215" s="888"/>
      <c r="C215" s="929">
        <v>211</v>
      </c>
      <c r="D215" s="1449" t="s">
        <v>2463</v>
      </c>
      <c r="E215" s="1450"/>
      <c r="F215" s="1451"/>
    </row>
    <row r="216" spans="2:6" ht="21" customHeight="1">
      <c r="B216" s="888"/>
      <c r="C216" s="929">
        <v>212</v>
      </c>
      <c r="D216" s="1449" t="s">
        <v>2464</v>
      </c>
      <c r="E216" s="1450"/>
      <c r="F216" s="1451"/>
    </row>
    <row r="217" spans="2:6" ht="21" customHeight="1">
      <c r="B217" s="888"/>
      <c r="C217" s="929">
        <v>213</v>
      </c>
      <c r="D217" s="1449" t="s">
        <v>2465</v>
      </c>
      <c r="E217" s="1450"/>
      <c r="F217" s="1451"/>
    </row>
    <row r="218" spans="2:6" ht="21" customHeight="1">
      <c r="B218" s="888"/>
      <c r="C218" s="929">
        <v>214</v>
      </c>
      <c r="D218" s="1449" t="s">
        <v>2466</v>
      </c>
      <c r="E218" s="1450"/>
      <c r="F218" s="1451"/>
    </row>
    <row r="219" spans="2:6" ht="22.5" customHeight="1">
      <c r="B219" s="888"/>
      <c r="C219" s="936" t="s">
        <v>2149</v>
      </c>
      <c r="D219" s="1441" t="s">
        <v>2150</v>
      </c>
      <c r="E219" s="1442"/>
      <c r="F219" s="1443"/>
    </row>
    <row r="220" spans="2:6" ht="22.5" customHeight="1">
      <c r="B220" s="888"/>
      <c r="C220" s="936" t="s">
        <v>2151</v>
      </c>
      <c r="D220" s="1441" t="s">
        <v>2152</v>
      </c>
      <c r="E220" s="1442"/>
      <c r="F220" s="1443"/>
    </row>
    <row r="221" spans="2:6">
      <c r="B221" s="894"/>
      <c r="C221" s="937" t="s">
        <v>2153</v>
      </c>
      <c r="D221" s="1444" t="s">
        <v>2154</v>
      </c>
      <c r="E221" s="1445"/>
      <c r="F221" s="1446"/>
    </row>
    <row r="222" spans="2:6">
      <c r="D222" s="878"/>
      <c r="F222" s="878"/>
    </row>
    <row r="223" spans="2:6">
      <c r="C223" s="929"/>
      <c r="D223" s="938"/>
      <c r="F223" s="878"/>
    </row>
    <row r="224" spans="2:6">
      <c r="E224" s="929"/>
      <c r="F224" s="938"/>
    </row>
    <row r="225" spans="5:6">
      <c r="E225" s="929"/>
      <c r="F225" s="938"/>
    </row>
    <row r="226" spans="5:6">
      <c r="E226" s="929"/>
      <c r="F226" s="938"/>
    </row>
    <row r="227" spans="5:6">
      <c r="E227" s="929"/>
      <c r="F227" s="938"/>
    </row>
    <row r="228" spans="5:6">
      <c r="E228" s="929"/>
      <c r="F228" s="938"/>
    </row>
    <row r="229" spans="5:6">
      <c r="E229" s="929"/>
      <c r="F229" s="938"/>
    </row>
    <row r="230" spans="5:6">
      <c r="E230" s="929"/>
      <c r="F230" s="938"/>
    </row>
    <row r="231" spans="5:6">
      <c r="E231" s="929"/>
      <c r="F231" s="938"/>
    </row>
    <row r="232" spans="5:6">
      <c r="E232" s="929"/>
      <c r="F232" s="938"/>
    </row>
    <row r="233" spans="5:6">
      <c r="E233" s="929"/>
      <c r="F233" s="938"/>
    </row>
    <row r="234" spans="5:6">
      <c r="E234" s="929"/>
      <c r="F234" s="938"/>
    </row>
    <row r="235" spans="5:6">
      <c r="E235" s="939"/>
      <c r="F235" s="938"/>
    </row>
    <row r="236" spans="5:6">
      <c r="E236" s="929"/>
      <c r="F236" s="938"/>
    </row>
    <row r="237" spans="5:6">
      <c r="E237" s="929"/>
      <c r="F237" s="938"/>
    </row>
    <row r="238" spans="5:6">
      <c r="E238" s="929"/>
      <c r="F238" s="938"/>
    </row>
    <row r="239" spans="5:6">
      <c r="E239" s="939"/>
      <c r="F239" s="938"/>
    </row>
    <row r="240" spans="5:6">
      <c r="E240" s="929"/>
      <c r="F240" s="938"/>
    </row>
    <row r="241" spans="5:6">
      <c r="E241" s="929"/>
      <c r="F241" s="938"/>
    </row>
    <row r="242" spans="5:6">
      <c r="E242" s="929"/>
      <c r="F242" s="938"/>
    </row>
    <row r="243" spans="5:6">
      <c r="E243" s="929"/>
      <c r="F243" s="938"/>
    </row>
    <row r="244" spans="5:6">
      <c r="E244" s="929"/>
      <c r="F244" s="938"/>
    </row>
    <row r="245" spans="5:6">
      <c r="E245" s="929"/>
      <c r="F245" s="938"/>
    </row>
    <row r="246" spans="5:6">
      <c r="E246" s="929"/>
      <c r="F246" s="938"/>
    </row>
    <row r="247" spans="5:6">
      <c r="E247" s="929"/>
      <c r="F247" s="938"/>
    </row>
    <row r="248" spans="5:6">
      <c r="E248" s="929"/>
      <c r="F248" s="938"/>
    </row>
    <row r="249" spans="5:6">
      <c r="E249" s="929"/>
      <c r="F249" s="938"/>
    </row>
    <row r="250" spans="5:6">
      <c r="E250" s="929"/>
      <c r="F250" s="938"/>
    </row>
    <row r="251" spans="5:6">
      <c r="E251" s="929"/>
      <c r="F251" s="938"/>
    </row>
    <row r="252" spans="5:6">
      <c r="E252" s="929"/>
      <c r="F252" s="938"/>
    </row>
    <row r="253" spans="5:6">
      <c r="E253" s="929"/>
      <c r="F253" s="938"/>
    </row>
    <row r="254" spans="5:6">
      <c r="E254" s="929"/>
      <c r="F254" s="938"/>
    </row>
    <row r="255" spans="5:6">
      <c r="E255" s="929"/>
      <c r="F255" s="938"/>
    </row>
    <row r="256" spans="5:6">
      <c r="E256" s="929"/>
      <c r="F256" s="938"/>
    </row>
    <row r="257" spans="5:6">
      <c r="E257" s="929"/>
      <c r="F257" s="938"/>
    </row>
    <row r="258" spans="5:6">
      <c r="E258" s="929"/>
      <c r="F258" s="938"/>
    </row>
    <row r="259" spans="5:6">
      <c r="E259" s="929"/>
      <c r="F259" s="938"/>
    </row>
    <row r="260" spans="5:6">
      <c r="E260" s="929"/>
      <c r="F260" s="938"/>
    </row>
    <row r="261" spans="5:6">
      <c r="E261" s="929"/>
      <c r="F261" s="938"/>
    </row>
    <row r="262" spans="5:6">
      <c r="E262" s="929"/>
      <c r="F262" s="938"/>
    </row>
    <row r="263" spans="5:6">
      <c r="E263" s="929"/>
      <c r="F263" s="938"/>
    </row>
    <row r="264" spans="5:6">
      <c r="E264" s="929"/>
      <c r="F264" s="938"/>
    </row>
    <row r="265" spans="5:6">
      <c r="E265" s="929"/>
      <c r="F265" s="938"/>
    </row>
    <row r="266" spans="5:6">
      <c r="E266" s="929"/>
      <c r="F266" s="938"/>
    </row>
    <row r="267" spans="5:6">
      <c r="E267" s="929"/>
      <c r="F267" s="938"/>
    </row>
    <row r="268" spans="5:6">
      <c r="E268" s="929"/>
      <c r="F268" s="938"/>
    </row>
    <row r="269" spans="5:6">
      <c r="E269" s="929"/>
      <c r="F269" s="938"/>
    </row>
    <row r="270" spans="5:6">
      <c r="E270" s="929"/>
      <c r="F270" s="938"/>
    </row>
    <row r="271" spans="5:6">
      <c r="E271" s="929"/>
      <c r="F271" s="938"/>
    </row>
    <row r="272" spans="5:6">
      <c r="E272" s="929"/>
      <c r="F272" s="938"/>
    </row>
    <row r="273" spans="5:6">
      <c r="E273" s="929"/>
      <c r="F273" s="938"/>
    </row>
    <row r="274" spans="5:6">
      <c r="E274" s="929"/>
      <c r="F274" s="938"/>
    </row>
    <row r="275" spans="5:6">
      <c r="E275" s="929"/>
      <c r="F275" s="938"/>
    </row>
    <row r="276" spans="5:6">
      <c r="E276" s="929"/>
      <c r="F276" s="938"/>
    </row>
    <row r="277" spans="5:6">
      <c r="E277" s="929"/>
      <c r="F277" s="938"/>
    </row>
    <row r="278" spans="5:6">
      <c r="E278" s="929"/>
      <c r="F278" s="938"/>
    </row>
    <row r="279" spans="5:6">
      <c r="E279" s="929"/>
      <c r="F279" s="938"/>
    </row>
    <row r="280" spans="5:6">
      <c r="E280" s="929"/>
      <c r="F280" s="938"/>
    </row>
    <row r="281" spans="5:6">
      <c r="E281" s="929"/>
      <c r="F281" s="938"/>
    </row>
    <row r="282" spans="5:6">
      <c r="E282" s="929"/>
      <c r="F282" s="938"/>
    </row>
    <row r="283" spans="5:6">
      <c r="E283" s="929"/>
      <c r="F283" s="938"/>
    </row>
    <row r="284" spans="5:6">
      <c r="E284" s="929"/>
      <c r="F284" s="938"/>
    </row>
    <row r="285" spans="5:6">
      <c r="E285" s="929"/>
      <c r="F285" s="938"/>
    </row>
    <row r="286" spans="5:6">
      <c r="E286" s="929"/>
      <c r="F286" s="938"/>
    </row>
    <row r="287" spans="5:6">
      <c r="E287" s="929"/>
      <c r="F287" s="938"/>
    </row>
    <row r="288" spans="5:6">
      <c r="E288" s="929"/>
      <c r="F288" s="938"/>
    </row>
    <row r="289" spans="5:6">
      <c r="E289" s="929"/>
      <c r="F289" s="938"/>
    </row>
    <row r="290" spans="5:6">
      <c r="E290" s="929"/>
      <c r="F290" s="938"/>
    </row>
    <row r="291" spans="5:6">
      <c r="E291" s="929"/>
      <c r="F291" s="938"/>
    </row>
    <row r="292" spans="5:6">
      <c r="E292" s="929"/>
      <c r="F292" s="938"/>
    </row>
    <row r="293" spans="5:6">
      <c r="E293" s="940"/>
      <c r="F293" s="878"/>
    </row>
    <row r="294" spans="5:6">
      <c r="E294" s="922"/>
      <c r="F294" s="878"/>
    </row>
    <row r="295" spans="5:6">
      <c r="E295" s="922"/>
      <c r="F295" s="878"/>
    </row>
    <row r="296" spans="5:6">
      <c r="E296" s="922"/>
      <c r="F296" s="878"/>
    </row>
    <row r="297" spans="5:6">
      <c r="E297" s="922"/>
      <c r="F297" s="878"/>
    </row>
    <row r="298" spans="5:6">
      <c r="E298" s="922"/>
      <c r="F298" s="878"/>
    </row>
    <row r="299" spans="5:6">
      <c r="E299" s="922"/>
      <c r="F299" s="878"/>
    </row>
    <row r="300" spans="5:6">
      <c r="E300" s="922"/>
      <c r="F300" s="878"/>
    </row>
    <row r="301" spans="5:6">
      <c r="E301" s="922"/>
      <c r="F301" s="878"/>
    </row>
    <row r="302" spans="5:6">
      <c r="E302" s="922"/>
      <c r="F302" s="878"/>
    </row>
    <row r="303" spans="5:6">
      <c r="E303" s="922"/>
      <c r="F303" s="878"/>
    </row>
    <row r="304" spans="5:6">
      <c r="E304" s="922"/>
      <c r="F304" s="878"/>
    </row>
  </sheetData>
  <mergeCells count="88">
    <mergeCell ref="E91:E92"/>
    <mergeCell ref="B1:F1"/>
    <mergeCell ref="B3:B4"/>
    <mergeCell ref="C3:C4"/>
    <mergeCell ref="D3:D4"/>
    <mergeCell ref="E3:E4"/>
    <mergeCell ref="F3:F4"/>
    <mergeCell ref="D173:F173"/>
    <mergeCell ref="B162:C162"/>
    <mergeCell ref="D162:F162"/>
    <mergeCell ref="B33:B34"/>
    <mergeCell ref="C33:C34"/>
    <mergeCell ref="D33:D34"/>
    <mergeCell ref="E33:E34"/>
    <mergeCell ref="F33:F34"/>
    <mergeCell ref="B64:B65"/>
    <mergeCell ref="C64:C65"/>
    <mergeCell ref="D64:D65"/>
    <mergeCell ref="E64:E65"/>
    <mergeCell ref="F64:F65"/>
    <mergeCell ref="B91:B92"/>
    <mergeCell ref="C91:C92"/>
    <mergeCell ref="D91:D92"/>
    <mergeCell ref="D180:F180"/>
    <mergeCell ref="D181:F181"/>
    <mergeCell ref="D182:F182"/>
    <mergeCell ref="D183:F183"/>
    <mergeCell ref="F91:F92"/>
    <mergeCell ref="D174:F174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5:F175"/>
    <mergeCell ref="D176:F176"/>
    <mergeCell ref="D177:F177"/>
    <mergeCell ref="D178:F178"/>
    <mergeCell ref="D179:F179"/>
    <mergeCell ref="B184:C184"/>
    <mergeCell ref="D184:F184"/>
    <mergeCell ref="D197:F197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85:F185"/>
    <mergeCell ref="B202:C202"/>
    <mergeCell ref="D202:F202"/>
    <mergeCell ref="D203:F203"/>
    <mergeCell ref="D204:F204"/>
    <mergeCell ref="D205:F205"/>
    <mergeCell ref="D218:F218"/>
    <mergeCell ref="D209:F209"/>
    <mergeCell ref="D198:F198"/>
    <mergeCell ref="D199:F199"/>
    <mergeCell ref="D200:F200"/>
    <mergeCell ref="D206:F206"/>
    <mergeCell ref="D207:F207"/>
    <mergeCell ref="D208:F208"/>
    <mergeCell ref="D219:F219"/>
    <mergeCell ref="D220:F220"/>
    <mergeCell ref="D221:F221"/>
    <mergeCell ref="B138:B139"/>
    <mergeCell ref="C138:C139"/>
    <mergeCell ref="D138:D139"/>
    <mergeCell ref="E138:E139"/>
    <mergeCell ref="F138:F139"/>
    <mergeCell ref="D210:F210"/>
    <mergeCell ref="D211:F211"/>
    <mergeCell ref="D212:F212"/>
    <mergeCell ref="D213:F213"/>
    <mergeCell ref="D214:F214"/>
    <mergeCell ref="D215:F215"/>
    <mergeCell ref="D216:F216"/>
    <mergeCell ref="D217:F217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79998168889431442"/>
  </sheetPr>
  <dimension ref="C21:G21"/>
  <sheetViews>
    <sheetView workbookViewId="0">
      <selection activeCell="H34" sqref="H34"/>
    </sheetView>
  </sheetViews>
  <sheetFormatPr defaultRowHeight="15"/>
  <sheetData>
    <row r="21" spans="3:7" s="393" customFormat="1" ht="41.25">
      <c r="C21" s="1425" t="s">
        <v>1602</v>
      </c>
      <c r="D21" s="1425"/>
      <c r="E21" s="1425"/>
      <c r="F21" s="1425"/>
      <c r="G21" s="142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499984740745262"/>
  </sheetPr>
  <dimension ref="B1:W267"/>
  <sheetViews>
    <sheetView zoomScaleNormal="100" workbookViewId="0">
      <pane ySplit="8" topLeftCell="A254" activePane="bottomLeft" state="frozen"/>
      <selection activeCell="M25" sqref="M25"/>
      <selection pane="bottomLeft" activeCell="W233" sqref="W233"/>
    </sheetView>
  </sheetViews>
  <sheetFormatPr defaultColWidth="9" defaultRowHeight="21.75"/>
  <cols>
    <col min="1" max="1" width="2" style="7" customWidth="1"/>
    <col min="2" max="2" width="1.42578125" style="20" customWidth="1"/>
    <col min="3" max="4" width="1.7109375" style="20" customWidth="1"/>
    <col min="5" max="5" width="3.42578125" style="20" customWidth="1"/>
    <col min="6" max="6" width="5.42578125" style="49" customWidth="1"/>
    <col min="7" max="7" width="35.140625" style="21" customWidth="1"/>
    <col min="8" max="8" width="9.5703125" style="6" hidden="1" customWidth="1"/>
    <col min="9" max="9" width="17.140625" style="6" customWidth="1"/>
    <col min="10" max="10" width="9.42578125" style="74" hidden="1" customWidth="1"/>
    <col min="11" max="15" width="9.42578125" style="74" customWidth="1"/>
    <col min="16" max="16" width="9.42578125" style="74" hidden="1" customWidth="1"/>
    <col min="17" max="17" width="9.42578125" style="74" customWidth="1"/>
    <col min="18" max="18" width="10.42578125" style="74" customWidth="1"/>
    <col min="19" max="16384" width="9" style="7"/>
  </cols>
  <sheetData>
    <row r="1" spans="2:23" s="1" customFormat="1" ht="19.5" customHeight="1" thickBot="1">
      <c r="B1" s="1407" t="s">
        <v>2350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3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1487" t="s">
        <v>2370</v>
      </c>
      <c r="P2" s="1488"/>
      <c r="Q2" s="1489"/>
      <c r="R2" s="1490"/>
    </row>
    <row r="3" spans="2:23" s="575" customFormat="1" ht="16.5" customHeight="1" thickTop="1">
      <c r="B3" s="573" t="s">
        <v>1854</v>
      </c>
      <c r="C3" s="573"/>
      <c r="D3" s="573"/>
      <c r="E3" s="573"/>
      <c r="F3" s="574"/>
      <c r="H3" s="576"/>
      <c r="I3" s="574"/>
      <c r="J3" s="574"/>
      <c r="K3" s="574"/>
      <c r="L3" s="574"/>
      <c r="M3" s="574"/>
      <c r="N3" s="574"/>
      <c r="O3" s="577"/>
      <c r="Q3" s="578"/>
      <c r="R3" s="578"/>
    </row>
    <row r="4" spans="2:23" s="575" customFormat="1" ht="16.5" customHeight="1">
      <c r="B4" s="573" t="s">
        <v>1855</v>
      </c>
      <c r="C4" s="573"/>
      <c r="D4" s="573"/>
      <c r="E4" s="573"/>
      <c r="F4" s="576"/>
      <c r="H4" s="579"/>
      <c r="I4" s="574"/>
      <c r="J4" s="574"/>
      <c r="K4" s="574"/>
      <c r="L4" s="574"/>
      <c r="M4" s="574"/>
      <c r="N4" s="574"/>
      <c r="O4" s="574"/>
      <c r="P4" s="580"/>
    </row>
    <row r="5" spans="2:23" s="575" customFormat="1" ht="16.5" customHeight="1">
      <c r="B5" s="573" t="s">
        <v>1656</v>
      </c>
      <c r="C5" s="573"/>
      <c r="D5" s="573"/>
      <c r="E5" s="573"/>
      <c r="F5" s="576"/>
      <c r="G5" s="573"/>
      <c r="H5" s="581"/>
      <c r="I5" s="574"/>
      <c r="J5" s="574"/>
      <c r="K5" s="574"/>
      <c r="L5" s="574"/>
      <c r="M5" s="574"/>
      <c r="N5" s="574"/>
      <c r="O5" s="574"/>
      <c r="P5" s="580"/>
      <c r="Q5" s="573"/>
      <c r="R5" s="573"/>
    </row>
    <row r="6" spans="2:23" s="584" customFormat="1" ht="6" customHeight="1">
      <c r="B6" s="582"/>
      <c r="C6" s="582"/>
      <c r="D6" s="582"/>
      <c r="E6" s="582"/>
      <c r="F6" s="574"/>
      <c r="G6" s="581"/>
      <c r="H6" s="576"/>
      <c r="I6" s="583"/>
      <c r="J6" s="574"/>
      <c r="K6" s="574"/>
      <c r="L6" s="574"/>
      <c r="M6" s="574"/>
      <c r="N6" s="574"/>
      <c r="O6" s="574"/>
      <c r="P6" s="574"/>
      <c r="Q6" s="574"/>
      <c r="R6" s="574"/>
    </row>
    <row r="7" spans="2:23" s="589" customFormat="1" ht="30" customHeight="1">
      <c r="B7" s="1468" t="s">
        <v>1</v>
      </c>
      <c r="C7" s="1469"/>
      <c r="D7" s="1469"/>
      <c r="E7" s="1469"/>
      <c r="F7" s="1469"/>
      <c r="G7" s="1470"/>
      <c r="H7" s="585" t="s">
        <v>84</v>
      </c>
      <c r="I7" s="586" t="s">
        <v>2</v>
      </c>
      <c r="J7" s="587" t="s">
        <v>3</v>
      </c>
      <c r="K7" s="588" t="s">
        <v>4</v>
      </c>
      <c r="L7" s="588" t="s">
        <v>5</v>
      </c>
      <c r="M7" s="588" t="s">
        <v>6</v>
      </c>
      <c r="N7" s="588" t="s">
        <v>10</v>
      </c>
      <c r="O7" s="10" t="s">
        <v>102</v>
      </c>
      <c r="P7" s="588" t="s">
        <v>7</v>
      </c>
      <c r="Q7" s="588" t="s">
        <v>8</v>
      </c>
      <c r="R7" s="587" t="s">
        <v>9</v>
      </c>
    </row>
    <row r="8" spans="2:23" s="575" customFormat="1" ht="21" customHeight="1">
      <c r="B8" s="1491" t="s">
        <v>2467</v>
      </c>
      <c r="C8" s="1492"/>
      <c r="D8" s="1492"/>
      <c r="E8" s="1492"/>
      <c r="F8" s="1492"/>
      <c r="G8" s="1493"/>
      <c r="H8" s="590"/>
      <c r="I8" s="591"/>
      <c r="J8" s="592">
        <f>SUM(J177:J233)</f>
        <v>0</v>
      </c>
      <c r="K8" s="592">
        <f t="shared" ref="K8:R8" si="0">SUM(K177:K245)</f>
        <v>0</v>
      </c>
      <c r="L8" s="592">
        <f t="shared" si="0"/>
        <v>11500000</v>
      </c>
      <c r="M8" s="592">
        <f t="shared" si="0"/>
        <v>1413280</v>
      </c>
      <c r="N8" s="592">
        <f t="shared" si="0"/>
        <v>0</v>
      </c>
      <c r="O8" s="592">
        <f t="shared" si="0"/>
        <v>0</v>
      </c>
      <c r="P8" s="592">
        <f t="shared" si="0"/>
        <v>0</v>
      </c>
      <c r="Q8" s="592">
        <f t="shared" si="0"/>
        <v>64786500</v>
      </c>
      <c r="R8" s="592">
        <f t="shared" si="0"/>
        <v>77699780</v>
      </c>
      <c r="W8" s="1049"/>
    </row>
    <row r="9" spans="2:23" s="589" customFormat="1" ht="31.5" hidden="1" customHeight="1">
      <c r="B9" s="1494" t="s">
        <v>78</v>
      </c>
      <c r="C9" s="1495"/>
      <c r="D9" s="1495"/>
      <c r="E9" s="1495"/>
      <c r="F9" s="1495"/>
      <c r="G9" s="1495"/>
      <c r="H9" s="1495"/>
      <c r="I9" s="1495"/>
      <c r="J9" s="593">
        <f t="shared" ref="J9:R10" si="1">SUM(J10)</f>
        <v>0</v>
      </c>
      <c r="K9" s="593">
        <f t="shared" si="1"/>
        <v>0</v>
      </c>
      <c r="L9" s="593">
        <f t="shared" si="1"/>
        <v>0</v>
      </c>
      <c r="M9" s="593">
        <f t="shared" si="1"/>
        <v>0</v>
      </c>
      <c r="N9" s="593">
        <f t="shared" si="1"/>
        <v>0</v>
      </c>
      <c r="O9" s="593">
        <f t="shared" si="1"/>
        <v>0</v>
      </c>
      <c r="P9" s="593">
        <f t="shared" si="1"/>
        <v>0</v>
      </c>
      <c r="Q9" s="593">
        <f t="shared" si="1"/>
        <v>0</v>
      </c>
      <c r="R9" s="593">
        <f t="shared" si="1"/>
        <v>0</v>
      </c>
    </row>
    <row r="10" spans="2:23" s="589" customFormat="1" ht="48" hidden="1" customHeight="1">
      <c r="B10" s="1496" t="s">
        <v>1856</v>
      </c>
      <c r="C10" s="1497"/>
      <c r="D10" s="1497"/>
      <c r="E10" s="1497"/>
      <c r="F10" s="1497"/>
      <c r="G10" s="1497"/>
      <c r="H10" s="1497"/>
      <c r="I10" s="1497"/>
      <c r="J10" s="594">
        <f t="shared" si="1"/>
        <v>0</v>
      </c>
      <c r="K10" s="594">
        <f t="shared" si="1"/>
        <v>0</v>
      </c>
      <c r="L10" s="594">
        <f t="shared" si="1"/>
        <v>0</v>
      </c>
      <c r="M10" s="594">
        <f t="shared" si="1"/>
        <v>0</v>
      </c>
      <c r="N10" s="594">
        <f t="shared" si="1"/>
        <v>0</v>
      </c>
      <c r="O10" s="594">
        <f t="shared" si="1"/>
        <v>0</v>
      </c>
      <c r="P10" s="594">
        <f t="shared" si="1"/>
        <v>0</v>
      </c>
      <c r="Q10" s="594">
        <f t="shared" si="1"/>
        <v>0</v>
      </c>
      <c r="R10" s="594">
        <f t="shared" si="1"/>
        <v>0</v>
      </c>
    </row>
    <row r="11" spans="2:23" s="584" customFormat="1" ht="47.25" hidden="1" customHeight="1">
      <c r="B11" s="595"/>
      <c r="C11" s="1497" t="s">
        <v>1857</v>
      </c>
      <c r="D11" s="1497"/>
      <c r="E11" s="1497"/>
      <c r="F11" s="1497"/>
      <c r="G11" s="1497"/>
      <c r="H11" s="1497"/>
      <c r="I11" s="1497"/>
      <c r="J11" s="596">
        <f t="shared" ref="J11:R11" si="2">SUM(J12+J17)</f>
        <v>0</v>
      </c>
      <c r="K11" s="596">
        <f t="shared" si="2"/>
        <v>0</v>
      </c>
      <c r="L11" s="596">
        <f t="shared" si="2"/>
        <v>0</v>
      </c>
      <c r="M11" s="596">
        <f t="shared" si="2"/>
        <v>0</v>
      </c>
      <c r="N11" s="596">
        <f t="shared" si="2"/>
        <v>0</v>
      </c>
      <c r="O11" s="596">
        <f t="shared" si="2"/>
        <v>0</v>
      </c>
      <c r="P11" s="596">
        <f t="shared" si="2"/>
        <v>0</v>
      </c>
      <c r="Q11" s="596">
        <f t="shared" si="2"/>
        <v>0</v>
      </c>
      <c r="R11" s="596">
        <f t="shared" si="2"/>
        <v>0</v>
      </c>
    </row>
    <row r="12" spans="2:23" s="584" customFormat="1" ht="30.75" hidden="1" customHeight="1">
      <c r="B12" s="595"/>
      <c r="C12" s="597"/>
      <c r="D12" s="1497" t="s">
        <v>1858</v>
      </c>
      <c r="E12" s="1497"/>
      <c r="F12" s="1497"/>
      <c r="G12" s="1497"/>
      <c r="H12" s="1497"/>
      <c r="I12" s="1497"/>
      <c r="J12" s="596">
        <f t="shared" ref="J12:R12" si="3">SUM(J13)</f>
        <v>0</v>
      </c>
      <c r="K12" s="596">
        <f t="shared" si="3"/>
        <v>0</v>
      </c>
      <c r="L12" s="596">
        <f t="shared" si="3"/>
        <v>0</v>
      </c>
      <c r="M12" s="596">
        <f t="shared" si="3"/>
        <v>0</v>
      </c>
      <c r="N12" s="596">
        <f t="shared" si="3"/>
        <v>0</v>
      </c>
      <c r="O12" s="596">
        <f t="shared" si="3"/>
        <v>0</v>
      </c>
      <c r="P12" s="596">
        <f t="shared" si="3"/>
        <v>0</v>
      </c>
      <c r="Q12" s="596">
        <f t="shared" si="3"/>
        <v>0</v>
      </c>
      <c r="R12" s="596">
        <f t="shared" si="3"/>
        <v>0</v>
      </c>
    </row>
    <row r="13" spans="2:23" s="584" customFormat="1" ht="48.75" hidden="1" customHeight="1">
      <c r="B13" s="598"/>
      <c r="C13" s="599"/>
      <c r="D13" s="599"/>
      <c r="E13" s="1501" t="s">
        <v>1859</v>
      </c>
      <c r="F13" s="1501"/>
      <c r="G13" s="1501"/>
      <c r="H13" s="1501"/>
      <c r="I13" s="1501"/>
      <c r="J13" s="600">
        <f t="shared" ref="J13:R13" si="4">SUM(J14:J16)</f>
        <v>0</v>
      </c>
      <c r="K13" s="600">
        <f t="shared" si="4"/>
        <v>0</v>
      </c>
      <c r="L13" s="600">
        <f t="shared" si="4"/>
        <v>0</v>
      </c>
      <c r="M13" s="600">
        <f t="shared" si="4"/>
        <v>0</v>
      </c>
      <c r="N13" s="600">
        <f t="shared" si="4"/>
        <v>0</v>
      </c>
      <c r="O13" s="600">
        <f t="shared" si="4"/>
        <v>0</v>
      </c>
      <c r="P13" s="600">
        <f t="shared" si="4"/>
        <v>0</v>
      </c>
      <c r="Q13" s="600">
        <f t="shared" si="4"/>
        <v>0</v>
      </c>
      <c r="R13" s="600">
        <f t="shared" si="4"/>
        <v>0</v>
      </c>
    </row>
    <row r="14" spans="2:23" s="584" customFormat="1" ht="18.75" hidden="1" customHeight="1">
      <c r="B14" s="601"/>
      <c r="C14" s="602"/>
      <c r="D14" s="602"/>
      <c r="E14" s="603"/>
      <c r="F14" s="604">
        <v>1</v>
      </c>
      <c r="G14" s="605"/>
      <c r="H14" s="605"/>
      <c r="I14" s="606"/>
      <c r="J14" s="607"/>
      <c r="K14" s="607"/>
      <c r="L14" s="607"/>
      <c r="M14" s="607"/>
      <c r="N14" s="607"/>
      <c r="O14" s="607"/>
      <c r="P14" s="607"/>
      <c r="Q14" s="607"/>
      <c r="R14" s="608">
        <f>SUM(J14:Q14)</f>
        <v>0</v>
      </c>
    </row>
    <row r="15" spans="2:23" s="584" customFormat="1" ht="18.75" hidden="1" customHeight="1">
      <c r="B15" s="609"/>
      <c r="C15" s="575"/>
      <c r="D15" s="575"/>
      <c r="E15" s="610"/>
      <c r="F15" s="604">
        <v>2</v>
      </c>
      <c r="G15" s="605"/>
      <c r="H15" s="605"/>
      <c r="I15" s="606"/>
      <c r="J15" s="607"/>
      <c r="K15" s="607"/>
      <c r="L15" s="607"/>
      <c r="M15" s="607"/>
      <c r="N15" s="607"/>
      <c r="O15" s="607"/>
      <c r="P15" s="607"/>
      <c r="Q15" s="607"/>
      <c r="R15" s="608">
        <f>SUM(J15:Q15)</f>
        <v>0</v>
      </c>
    </row>
    <row r="16" spans="2:23" s="584" customFormat="1" ht="18.75" hidden="1" customHeight="1">
      <c r="B16" s="611"/>
      <c r="D16" s="612"/>
      <c r="E16" s="613"/>
      <c r="F16" s="604">
        <v>3</v>
      </c>
      <c r="G16" s="605"/>
      <c r="H16" s="607"/>
      <c r="I16" s="614"/>
      <c r="J16" s="615"/>
      <c r="K16" s="615"/>
      <c r="L16" s="615"/>
      <c r="M16" s="615"/>
      <c r="N16" s="615"/>
      <c r="O16" s="615"/>
      <c r="P16" s="615"/>
      <c r="Q16" s="615"/>
      <c r="R16" s="608">
        <f>SUM(J16:Q16)</f>
        <v>0</v>
      </c>
    </row>
    <row r="17" spans="2:18" s="575" customFormat="1" ht="51" hidden="1" customHeight="1">
      <c r="B17" s="616"/>
      <c r="C17" s="617"/>
      <c r="D17" s="1497" t="s">
        <v>1860</v>
      </c>
      <c r="E17" s="1497"/>
      <c r="F17" s="1497"/>
      <c r="G17" s="1497"/>
      <c r="H17" s="1497"/>
      <c r="I17" s="1497"/>
      <c r="J17" s="618">
        <f t="shared" ref="J17:R17" si="5">SUM(J18+J22)</f>
        <v>0</v>
      </c>
      <c r="K17" s="618">
        <f t="shared" si="5"/>
        <v>0</v>
      </c>
      <c r="L17" s="618">
        <f t="shared" si="5"/>
        <v>0</v>
      </c>
      <c r="M17" s="618">
        <f t="shared" si="5"/>
        <v>0</v>
      </c>
      <c r="N17" s="618">
        <f t="shared" si="5"/>
        <v>0</v>
      </c>
      <c r="O17" s="618">
        <f t="shared" si="5"/>
        <v>0</v>
      </c>
      <c r="P17" s="618">
        <f t="shared" si="5"/>
        <v>0</v>
      </c>
      <c r="Q17" s="618">
        <f t="shared" si="5"/>
        <v>0</v>
      </c>
      <c r="R17" s="618">
        <f t="shared" si="5"/>
        <v>0</v>
      </c>
    </row>
    <row r="18" spans="2:18" s="584" customFormat="1" ht="35.25" hidden="1" customHeight="1">
      <c r="B18" s="619"/>
      <c r="C18" s="620"/>
      <c r="D18" s="620"/>
      <c r="E18" s="1502" t="s">
        <v>1861</v>
      </c>
      <c r="F18" s="1497"/>
      <c r="G18" s="1497"/>
      <c r="H18" s="1497"/>
      <c r="I18" s="1497"/>
      <c r="J18" s="596">
        <f t="shared" ref="J18:R18" si="6">SUM(J19:J21)</f>
        <v>0</v>
      </c>
      <c r="K18" s="596">
        <f t="shared" si="6"/>
        <v>0</v>
      </c>
      <c r="L18" s="596">
        <f t="shared" si="6"/>
        <v>0</v>
      </c>
      <c r="M18" s="596">
        <f t="shared" si="6"/>
        <v>0</v>
      </c>
      <c r="N18" s="596">
        <f t="shared" si="6"/>
        <v>0</v>
      </c>
      <c r="O18" s="596">
        <f t="shared" si="6"/>
        <v>0</v>
      </c>
      <c r="P18" s="596">
        <f t="shared" si="6"/>
        <v>0</v>
      </c>
      <c r="Q18" s="596">
        <f t="shared" si="6"/>
        <v>0</v>
      </c>
      <c r="R18" s="596">
        <f t="shared" si="6"/>
        <v>0</v>
      </c>
    </row>
    <row r="19" spans="2:18" s="584" customFormat="1" ht="17.25" hidden="1" customHeight="1">
      <c r="B19" s="601"/>
      <c r="C19" s="602"/>
      <c r="D19" s="602"/>
      <c r="E19" s="603"/>
      <c r="F19" s="621">
        <v>4</v>
      </c>
      <c r="G19" s="605"/>
      <c r="H19" s="605"/>
      <c r="I19" s="606"/>
      <c r="J19" s="607"/>
      <c r="K19" s="607"/>
      <c r="L19" s="607"/>
      <c r="M19" s="607"/>
      <c r="N19" s="607"/>
      <c r="O19" s="607"/>
      <c r="P19" s="607"/>
      <c r="Q19" s="607"/>
      <c r="R19" s="608">
        <f>SUM(J19:Q19)</f>
        <v>0</v>
      </c>
    </row>
    <row r="20" spans="2:18" s="584" customFormat="1" ht="17.25" hidden="1" customHeight="1">
      <c r="B20" s="611"/>
      <c r="D20" s="612"/>
      <c r="E20" s="613"/>
      <c r="F20" s="621">
        <v>5</v>
      </c>
      <c r="G20" s="605"/>
      <c r="H20" s="607"/>
      <c r="I20" s="614"/>
      <c r="J20" s="615"/>
      <c r="K20" s="615"/>
      <c r="L20" s="615"/>
      <c r="M20" s="615"/>
      <c r="N20" s="615"/>
      <c r="O20" s="615"/>
      <c r="P20" s="615"/>
      <c r="Q20" s="615"/>
      <c r="R20" s="608">
        <f>SUM(J20:Q20)</f>
        <v>0</v>
      </c>
    </row>
    <row r="21" spans="2:18" s="584" customFormat="1" ht="17.25" hidden="1" customHeight="1">
      <c r="B21" s="622"/>
      <c r="C21" s="623"/>
      <c r="D21" s="624"/>
      <c r="E21" s="625"/>
      <c r="F21" s="621">
        <v>6</v>
      </c>
      <c r="G21" s="605"/>
      <c r="H21" s="607"/>
      <c r="I21" s="614"/>
      <c r="J21" s="615"/>
      <c r="K21" s="615"/>
      <c r="L21" s="615"/>
      <c r="M21" s="615"/>
      <c r="N21" s="615"/>
      <c r="O21" s="615"/>
      <c r="P21" s="615"/>
      <c r="Q21" s="615"/>
      <c r="R21" s="608">
        <f>SUM(J21:Q21)</f>
        <v>0</v>
      </c>
    </row>
    <row r="22" spans="2:18" s="584" customFormat="1" ht="21" hidden="1" customHeight="1">
      <c r="B22" s="626"/>
      <c r="C22" s="627"/>
      <c r="D22" s="627"/>
      <c r="E22" s="628" t="s">
        <v>1862</v>
      </c>
      <c r="F22" s="629"/>
      <c r="G22" s="629"/>
      <c r="H22" s="630"/>
      <c r="I22" s="643"/>
      <c r="J22" s="596">
        <f t="shared" ref="J22:R22" si="7">SUM(J23:J25)</f>
        <v>0</v>
      </c>
      <c r="K22" s="596">
        <f t="shared" si="7"/>
        <v>0</v>
      </c>
      <c r="L22" s="596">
        <f t="shared" si="7"/>
        <v>0</v>
      </c>
      <c r="M22" s="596">
        <f t="shared" si="7"/>
        <v>0</v>
      </c>
      <c r="N22" s="596">
        <f t="shared" si="7"/>
        <v>0</v>
      </c>
      <c r="O22" s="596">
        <f t="shared" si="7"/>
        <v>0</v>
      </c>
      <c r="P22" s="596">
        <f t="shared" si="7"/>
        <v>0</v>
      </c>
      <c r="Q22" s="596">
        <f t="shared" si="7"/>
        <v>0</v>
      </c>
      <c r="R22" s="596">
        <f t="shared" si="7"/>
        <v>0</v>
      </c>
    </row>
    <row r="23" spans="2:18" s="584" customFormat="1" ht="19.5" hidden="1" customHeight="1">
      <c r="B23" s="601"/>
      <c r="C23" s="602"/>
      <c r="D23" s="602"/>
      <c r="E23" s="603"/>
      <c r="F23" s="604">
        <v>7</v>
      </c>
      <c r="G23" s="605"/>
      <c r="H23" s="605"/>
      <c r="I23" s="606"/>
      <c r="J23" s="607"/>
      <c r="K23" s="607"/>
      <c r="L23" s="607"/>
      <c r="M23" s="607"/>
      <c r="N23" s="607"/>
      <c r="O23" s="607"/>
      <c r="P23" s="607"/>
      <c r="Q23" s="607"/>
      <c r="R23" s="608">
        <f>SUM(J23:Q23)</f>
        <v>0</v>
      </c>
    </row>
    <row r="24" spans="2:18" s="584" customFormat="1" ht="19.5" hidden="1" customHeight="1">
      <c r="B24" s="609"/>
      <c r="C24" s="575"/>
      <c r="D24" s="575"/>
      <c r="E24" s="610"/>
      <c r="F24" s="604">
        <v>8</v>
      </c>
      <c r="G24" s="605"/>
      <c r="H24" s="605"/>
      <c r="I24" s="606"/>
      <c r="J24" s="607"/>
      <c r="K24" s="607"/>
      <c r="L24" s="607"/>
      <c r="M24" s="607"/>
      <c r="N24" s="607"/>
      <c r="O24" s="607"/>
      <c r="P24" s="607"/>
      <c r="Q24" s="607"/>
      <c r="R24" s="608">
        <f>SUM(J24:Q24)</f>
        <v>0</v>
      </c>
    </row>
    <row r="25" spans="2:18" s="584" customFormat="1" ht="19.5" hidden="1" customHeight="1">
      <c r="B25" s="622"/>
      <c r="C25" s="623"/>
      <c r="D25" s="624"/>
      <c r="E25" s="625"/>
      <c r="F25" s="604">
        <v>9</v>
      </c>
      <c r="G25" s="605"/>
      <c r="H25" s="607"/>
      <c r="I25" s="614"/>
      <c r="J25" s="615"/>
      <c r="K25" s="615"/>
      <c r="L25" s="615"/>
      <c r="M25" s="615"/>
      <c r="N25" s="615"/>
      <c r="O25" s="615"/>
      <c r="P25" s="615"/>
      <c r="Q25" s="615"/>
      <c r="R25" s="608">
        <f>SUM(J25:Q25)</f>
        <v>0</v>
      </c>
    </row>
    <row r="26" spans="2:18" s="584" customFormat="1" ht="21" hidden="1" customHeight="1">
      <c r="B26" s="626"/>
      <c r="C26" s="627"/>
      <c r="D26" s="627"/>
      <c r="E26" s="628" t="s">
        <v>1863</v>
      </c>
      <c r="F26" s="631"/>
      <c r="G26" s="629"/>
      <c r="H26" s="630"/>
      <c r="I26" s="643"/>
      <c r="J26" s="596">
        <f t="shared" ref="J26:R26" si="8">SUM(J27:J29)</f>
        <v>0</v>
      </c>
      <c r="K26" s="596">
        <f t="shared" si="8"/>
        <v>0</v>
      </c>
      <c r="L26" s="596">
        <f t="shared" si="8"/>
        <v>0</v>
      </c>
      <c r="M26" s="596">
        <f t="shared" si="8"/>
        <v>0</v>
      </c>
      <c r="N26" s="596">
        <f t="shared" si="8"/>
        <v>0</v>
      </c>
      <c r="O26" s="596">
        <f t="shared" si="8"/>
        <v>0</v>
      </c>
      <c r="P26" s="596">
        <f t="shared" si="8"/>
        <v>0</v>
      </c>
      <c r="Q26" s="596">
        <f t="shared" si="8"/>
        <v>0</v>
      </c>
      <c r="R26" s="596">
        <f t="shared" si="8"/>
        <v>0</v>
      </c>
    </row>
    <row r="27" spans="2:18" s="584" customFormat="1" ht="19.5" hidden="1" customHeight="1">
      <c r="B27" s="601"/>
      <c r="C27" s="602"/>
      <c r="D27" s="602"/>
      <c r="E27" s="603"/>
      <c r="F27" s="604">
        <v>10</v>
      </c>
      <c r="G27" s="605"/>
      <c r="H27" s="605"/>
      <c r="I27" s="606"/>
      <c r="J27" s="607"/>
      <c r="K27" s="607"/>
      <c r="L27" s="607"/>
      <c r="M27" s="607"/>
      <c r="N27" s="607"/>
      <c r="O27" s="607"/>
      <c r="P27" s="607"/>
      <c r="Q27" s="607"/>
      <c r="R27" s="608">
        <f>SUM(J27:Q27)</f>
        <v>0</v>
      </c>
    </row>
    <row r="28" spans="2:18" s="584" customFormat="1" ht="19.5" hidden="1" customHeight="1">
      <c r="B28" s="609"/>
      <c r="C28" s="575"/>
      <c r="D28" s="575"/>
      <c r="E28" s="610"/>
      <c r="F28" s="604">
        <v>11</v>
      </c>
      <c r="G28" s="605"/>
      <c r="H28" s="605"/>
      <c r="I28" s="606"/>
      <c r="J28" s="607"/>
      <c r="K28" s="607"/>
      <c r="L28" s="607"/>
      <c r="M28" s="607"/>
      <c r="N28" s="607"/>
      <c r="O28" s="607"/>
      <c r="P28" s="607"/>
      <c r="Q28" s="607"/>
      <c r="R28" s="608">
        <f>SUM(J28:Q28)</f>
        <v>0</v>
      </c>
    </row>
    <row r="29" spans="2:18" s="584" customFormat="1" ht="19.5" hidden="1" customHeight="1">
      <c r="B29" s="611"/>
      <c r="D29" s="612"/>
      <c r="E29" s="613"/>
      <c r="F29" s="604">
        <v>12</v>
      </c>
      <c r="G29" s="605"/>
      <c r="H29" s="607"/>
      <c r="I29" s="614"/>
      <c r="J29" s="615"/>
      <c r="K29" s="615"/>
      <c r="L29" s="615"/>
      <c r="M29" s="615"/>
      <c r="N29" s="615"/>
      <c r="O29" s="615"/>
      <c r="P29" s="615"/>
      <c r="Q29" s="615"/>
      <c r="R29" s="608">
        <f>SUM(J29:Q29)</f>
        <v>0</v>
      </c>
    </row>
    <row r="30" spans="2:18" s="589" customFormat="1" ht="35.25" hidden="1" customHeight="1">
      <c r="B30" s="1494" t="s">
        <v>80</v>
      </c>
      <c r="C30" s="1495"/>
      <c r="D30" s="1495"/>
      <c r="E30" s="1495"/>
      <c r="F30" s="1495"/>
      <c r="G30" s="1495"/>
      <c r="H30" s="1495"/>
      <c r="I30" s="1495"/>
      <c r="J30" s="593">
        <f t="shared" ref="J30:R30" si="9">SUM(J31)</f>
        <v>0</v>
      </c>
      <c r="K30" s="593">
        <f t="shared" si="9"/>
        <v>0</v>
      </c>
      <c r="L30" s="593">
        <f t="shared" si="9"/>
        <v>0</v>
      </c>
      <c r="M30" s="593">
        <f t="shared" si="9"/>
        <v>0</v>
      </c>
      <c r="N30" s="593">
        <f t="shared" si="9"/>
        <v>0</v>
      </c>
      <c r="O30" s="593">
        <f t="shared" si="9"/>
        <v>0</v>
      </c>
      <c r="P30" s="593">
        <f t="shared" si="9"/>
        <v>0</v>
      </c>
      <c r="Q30" s="593">
        <f t="shared" si="9"/>
        <v>0</v>
      </c>
      <c r="R30" s="593">
        <f t="shared" si="9"/>
        <v>0</v>
      </c>
    </row>
    <row r="31" spans="2:18" s="589" customFormat="1" ht="48" hidden="1" customHeight="1">
      <c r="B31" s="1496" t="s">
        <v>1864</v>
      </c>
      <c r="C31" s="1497"/>
      <c r="D31" s="1497"/>
      <c r="E31" s="1497"/>
      <c r="F31" s="1497"/>
      <c r="G31" s="1497"/>
      <c r="H31" s="1497"/>
      <c r="I31" s="1497"/>
      <c r="J31" s="594">
        <f t="shared" ref="J31:R31" si="10">SUM(J32+J51)</f>
        <v>0</v>
      </c>
      <c r="K31" s="594">
        <f t="shared" si="10"/>
        <v>0</v>
      </c>
      <c r="L31" s="594">
        <f t="shared" si="10"/>
        <v>0</v>
      </c>
      <c r="M31" s="594">
        <f t="shared" si="10"/>
        <v>0</v>
      </c>
      <c r="N31" s="594">
        <f t="shared" si="10"/>
        <v>0</v>
      </c>
      <c r="O31" s="594">
        <f t="shared" si="10"/>
        <v>0</v>
      </c>
      <c r="P31" s="594">
        <f t="shared" si="10"/>
        <v>0</v>
      </c>
      <c r="Q31" s="594">
        <f t="shared" si="10"/>
        <v>0</v>
      </c>
      <c r="R31" s="594">
        <f t="shared" si="10"/>
        <v>0</v>
      </c>
    </row>
    <row r="32" spans="2:18" s="584" customFormat="1" ht="50.25" hidden="1" customHeight="1">
      <c r="B32" s="595"/>
      <c r="C32" s="1497" t="s">
        <v>1865</v>
      </c>
      <c r="D32" s="1497"/>
      <c r="E32" s="1497"/>
      <c r="F32" s="1497"/>
      <c r="G32" s="1497"/>
      <c r="H32" s="1497"/>
      <c r="I32" s="1497"/>
      <c r="J32" s="596">
        <f t="shared" ref="J32:R32" si="11">SUM(J33+J46)</f>
        <v>0</v>
      </c>
      <c r="K32" s="596">
        <f t="shared" si="11"/>
        <v>0</v>
      </c>
      <c r="L32" s="596">
        <f t="shared" si="11"/>
        <v>0</v>
      </c>
      <c r="M32" s="596">
        <f t="shared" si="11"/>
        <v>0</v>
      </c>
      <c r="N32" s="596">
        <f t="shared" si="11"/>
        <v>0</v>
      </c>
      <c r="O32" s="596">
        <f t="shared" si="11"/>
        <v>0</v>
      </c>
      <c r="P32" s="596">
        <f t="shared" si="11"/>
        <v>0</v>
      </c>
      <c r="Q32" s="596">
        <f t="shared" si="11"/>
        <v>0</v>
      </c>
      <c r="R32" s="596">
        <f t="shared" si="11"/>
        <v>0</v>
      </c>
    </row>
    <row r="33" spans="2:18" s="584" customFormat="1" ht="35.25" hidden="1" customHeight="1">
      <c r="B33" s="595"/>
      <c r="C33" s="597"/>
      <c r="D33" s="1497" t="s">
        <v>1866</v>
      </c>
      <c r="E33" s="1497"/>
      <c r="F33" s="1497"/>
      <c r="G33" s="1497"/>
      <c r="H33" s="1497"/>
      <c r="I33" s="1497"/>
      <c r="J33" s="596">
        <f t="shared" ref="J33:R33" si="12">SUM(J34+J38+J42)</f>
        <v>0</v>
      </c>
      <c r="K33" s="596">
        <f t="shared" si="12"/>
        <v>0</v>
      </c>
      <c r="L33" s="596">
        <f t="shared" si="12"/>
        <v>0</v>
      </c>
      <c r="M33" s="596">
        <f t="shared" si="12"/>
        <v>0</v>
      </c>
      <c r="N33" s="596">
        <f t="shared" si="12"/>
        <v>0</v>
      </c>
      <c r="O33" s="596">
        <f t="shared" si="12"/>
        <v>0</v>
      </c>
      <c r="P33" s="596">
        <f t="shared" si="12"/>
        <v>0</v>
      </c>
      <c r="Q33" s="596">
        <f t="shared" si="12"/>
        <v>0</v>
      </c>
      <c r="R33" s="596">
        <f t="shared" si="12"/>
        <v>0</v>
      </c>
    </row>
    <row r="34" spans="2:18" s="584" customFormat="1" ht="48.75" hidden="1" customHeight="1">
      <c r="B34" s="595"/>
      <c r="C34" s="597"/>
      <c r="D34" s="597"/>
      <c r="E34" s="1497" t="s">
        <v>1867</v>
      </c>
      <c r="F34" s="1497"/>
      <c r="G34" s="1497"/>
      <c r="H34" s="1497"/>
      <c r="I34" s="1497"/>
      <c r="J34" s="596">
        <f t="shared" ref="J34:R34" si="13">SUM(J35:J37)</f>
        <v>0</v>
      </c>
      <c r="K34" s="596">
        <f t="shared" si="13"/>
        <v>0</v>
      </c>
      <c r="L34" s="596">
        <f t="shared" si="13"/>
        <v>0</v>
      </c>
      <c r="M34" s="596">
        <f t="shared" si="13"/>
        <v>0</v>
      </c>
      <c r="N34" s="596">
        <f t="shared" si="13"/>
        <v>0</v>
      </c>
      <c r="O34" s="596">
        <f t="shared" si="13"/>
        <v>0</v>
      </c>
      <c r="P34" s="596">
        <f t="shared" si="13"/>
        <v>0</v>
      </c>
      <c r="Q34" s="596">
        <f t="shared" si="13"/>
        <v>0</v>
      </c>
      <c r="R34" s="596">
        <f t="shared" si="13"/>
        <v>0</v>
      </c>
    </row>
    <row r="35" spans="2:18" s="584" customFormat="1" ht="23.25" hidden="1" customHeight="1">
      <c r="B35" s="632"/>
      <c r="C35" s="633"/>
      <c r="D35" s="633"/>
      <c r="E35" s="634"/>
      <c r="F35" s="635">
        <v>13</v>
      </c>
      <c r="G35" s="636"/>
      <c r="H35" s="636"/>
      <c r="I35" s="637"/>
      <c r="J35" s="630"/>
      <c r="K35" s="630"/>
      <c r="L35" s="630"/>
      <c r="M35" s="630"/>
      <c r="N35" s="630"/>
      <c r="O35" s="630"/>
      <c r="P35" s="630"/>
      <c r="Q35" s="630"/>
      <c r="R35" s="638">
        <f>SUM(J35:Q35)</f>
        <v>0</v>
      </c>
    </row>
    <row r="36" spans="2:18" s="584" customFormat="1" ht="23.25" hidden="1" customHeight="1">
      <c r="B36" s="639"/>
      <c r="C36" s="640"/>
      <c r="D36" s="641"/>
      <c r="E36" s="642"/>
      <c r="F36" s="635">
        <v>14</v>
      </c>
      <c r="G36" s="636"/>
      <c r="H36" s="630"/>
      <c r="I36" s="643"/>
      <c r="J36" s="644"/>
      <c r="K36" s="644"/>
      <c r="L36" s="644"/>
      <c r="M36" s="644"/>
      <c r="N36" s="644"/>
      <c r="O36" s="644"/>
      <c r="P36" s="644"/>
      <c r="Q36" s="644"/>
      <c r="R36" s="638">
        <f>SUM(J36:Q36)</f>
        <v>0</v>
      </c>
    </row>
    <row r="37" spans="2:18" s="584" customFormat="1" ht="23.25" hidden="1" customHeight="1">
      <c r="B37" s="626"/>
      <c r="C37" s="627"/>
      <c r="D37" s="645"/>
      <c r="E37" s="646"/>
      <c r="F37" s="635">
        <v>15</v>
      </c>
      <c r="G37" s="636"/>
      <c r="H37" s="630"/>
      <c r="I37" s="643"/>
      <c r="J37" s="644"/>
      <c r="K37" s="644"/>
      <c r="L37" s="644"/>
      <c r="M37" s="644"/>
      <c r="N37" s="644"/>
      <c r="O37" s="644"/>
      <c r="P37" s="644"/>
      <c r="Q37" s="644"/>
      <c r="R37" s="638">
        <f>SUM(J37:Q37)</f>
        <v>0</v>
      </c>
    </row>
    <row r="38" spans="2:18" s="584" customFormat="1" ht="23.25" hidden="1" customHeight="1">
      <c r="B38" s="595"/>
      <c r="C38" s="597"/>
      <c r="D38" s="597"/>
      <c r="E38" s="647" t="s">
        <v>1868</v>
      </c>
      <c r="F38" s="629"/>
      <c r="G38" s="629"/>
      <c r="H38" s="630"/>
      <c r="I38" s="643"/>
      <c r="J38" s="596">
        <f t="shared" ref="J38:R38" si="14">SUM(J39:J41)</f>
        <v>0</v>
      </c>
      <c r="K38" s="596">
        <f t="shared" si="14"/>
        <v>0</v>
      </c>
      <c r="L38" s="596">
        <f t="shared" si="14"/>
        <v>0</v>
      </c>
      <c r="M38" s="596">
        <f t="shared" si="14"/>
        <v>0</v>
      </c>
      <c r="N38" s="596">
        <f t="shared" si="14"/>
        <v>0</v>
      </c>
      <c r="O38" s="596">
        <f t="shared" si="14"/>
        <v>0</v>
      </c>
      <c r="P38" s="596">
        <f t="shared" si="14"/>
        <v>0</v>
      </c>
      <c r="Q38" s="596">
        <f t="shared" si="14"/>
        <v>0</v>
      </c>
      <c r="R38" s="596">
        <f t="shared" si="14"/>
        <v>0</v>
      </c>
    </row>
    <row r="39" spans="2:18" s="584" customFormat="1" ht="23.25" hidden="1" customHeight="1">
      <c r="B39" s="632"/>
      <c r="C39" s="633"/>
      <c r="D39" s="633"/>
      <c r="E39" s="634"/>
      <c r="F39" s="635">
        <v>16</v>
      </c>
      <c r="G39" s="636"/>
      <c r="H39" s="636"/>
      <c r="I39" s="637"/>
      <c r="J39" s="630"/>
      <c r="K39" s="630"/>
      <c r="L39" s="630"/>
      <c r="M39" s="630"/>
      <c r="N39" s="630"/>
      <c r="O39" s="630"/>
      <c r="P39" s="630"/>
      <c r="Q39" s="630"/>
      <c r="R39" s="638">
        <f>SUM(J39:Q39)</f>
        <v>0</v>
      </c>
    </row>
    <row r="40" spans="2:18" s="584" customFormat="1" ht="23.25" hidden="1" customHeight="1">
      <c r="B40" s="639"/>
      <c r="C40" s="640"/>
      <c r="D40" s="641"/>
      <c r="E40" s="642"/>
      <c r="F40" s="635">
        <v>17</v>
      </c>
      <c r="G40" s="636"/>
      <c r="H40" s="630"/>
      <c r="I40" s="643"/>
      <c r="J40" s="644"/>
      <c r="K40" s="644"/>
      <c r="L40" s="644"/>
      <c r="M40" s="644"/>
      <c r="N40" s="644"/>
      <c r="O40" s="644"/>
      <c r="P40" s="644"/>
      <c r="Q40" s="644"/>
      <c r="R40" s="638">
        <f>SUM(J40:Q40)</f>
        <v>0</v>
      </c>
    </row>
    <row r="41" spans="2:18" s="584" customFormat="1" ht="23.25" hidden="1" customHeight="1">
      <c r="B41" s="626"/>
      <c r="C41" s="627"/>
      <c r="D41" s="645"/>
      <c r="E41" s="646"/>
      <c r="F41" s="635">
        <v>18</v>
      </c>
      <c r="G41" s="636"/>
      <c r="H41" s="630"/>
      <c r="I41" s="643"/>
      <c r="J41" s="644"/>
      <c r="K41" s="644"/>
      <c r="L41" s="644"/>
      <c r="M41" s="644"/>
      <c r="N41" s="644"/>
      <c r="O41" s="644"/>
      <c r="P41" s="644"/>
      <c r="Q41" s="644"/>
      <c r="R41" s="638">
        <f>SUM(J41:Q41)</f>
        <v>0</v>
      </c>
    </row>
    <row r="42" spans="2:18" s="584" customFormat="1" ht="23.25" hidden="1" customHeight="1">
      <c r="B42" s="595"/>
      <c r="C42" s="597"/>
      <c r="D42" s="597"/>
      <c r="E42" s="647" t="s">
        <v>1869</v>
      </c>
      <c r="F42" s="629"/>
      <c r="G42" s="629"/>
      <c r="H42" s="630"/>
      <c r="I42" s="643"/>
      <c r="J42" s="596">
        <f t="shared" ref="J42:R42" si="15">SUM(J43:J45)</f>
        <v>0</v>
      </c>
      <c r="K42" s="596">
        <f t="shared" si="15"/>
        <v>0</v>
      </c>
      <c r="L42" s="596">
        <f t="shared" si="15"/>
        <v>0</v>
      </c>
      <c r="M42" s="596">
        <f t="shared" si="15"/>
        <v>0</v>
      </c>
      <c r="N42" s="596">
        <f t="shared" si="15"/>
        <v>0</v>
      </c>
      <c r="O42" s="596">
        <f t="shared" si="15"/>
        <v>0</v>
      </c>
      <c r="P42" s="596">
        <f t="shared" si="15"/>
        <v>0</v>
      </c>
      <c r="Q42" s="596">
        <f t="shared" si="15"/>
        <v>0</v>
      </c>
      <c r="R42" s="596">
        <f t="shared" si="15"/>
        <v>0</v>
      </c>
    </row>
    <row r="43" spans="2:18" s="584" customFormat="1" ht="23.25" hidden="1" customHeight="1">
      <c r="B43" s="632"/>
      <c r="C43" s="633"/>
      <c r="D43" s="633"/>
      <c r="E43" s="634"/>
      <c r="F43" s="635">
        <v>19</v>
      </c>
      <c r="G43" s="636"/>
      <c r="H43" s="636"/>
      <c r="I43" s="637"/>
      <c r="J43" s="630"/>
      <c r="K43" s="630"/>
      <c r="L43" s="630"/>
      <c r="M43" s="630"/>
      <c r="N43" s="630"/>
      <c r="O43" s="630"/>
      <c r="P43" s="630"/>
      <c r="Q43" s="630"/>
      <c r="R43" s="638">
        <f>SUM(J43:Q43)</f>
        <v>0</v>
      </c>
    </row>
    <row r="44" spans="2:18" s="584" customFormat="1" ht="23.25" hidden="1" customHeight="1">
      <c r="B44" s="639"/>
      <c r="C44" s="640"/>
      <c r="D44" s="641"/>
      <c r="E44" s="642"/>
      <c r="F44" s="635">
        <v>20</v>
      </c>
      <c r="G44" s="636"/>
      <c r="H44" s="630"/>
      <c r="I44" s="643"/>
      <c r="J44" s="644"/>
      <c r="K44" s="644"/>
      <c r="L44" s="644"/>
      <c r="M44" s="644"/>
      <c r="N44" s="644"/>
      <c r="O44" s="644"/>
      <c r="P44" s="644"/>
      <c r="Q44" s="644"/>
      <c r="R44" s="638">
        <f>SUM(J44:Q44)</f>
        <v>0</v>
      </c>
    </row>
    <row r="45" spans="2:18" s="584" customFormat="1" ht="23.25" hidden="1" customHeight="1">
      <c r="B45" s="639"/>
      <c r="C45" s="640"/>
      <c r="D45" s="641"/>
      <c r="E45" s="642"/>
      <c r="F45" s="635">
        <v>21</v>
      </c>
      <c r="G45" s="636"/>
      <c r="H45" s="630"/>
      <c r="I45" s="643"/>
      <c r="J45" s="644"/>
      <c r="K45" s="644"/>
      <c r="L45" s="644"/>
      <c r="M45" s="644"/>
      <c r="N45" s="644"/>
      <c r="O45" s="644"/>
      <c r="P45" s="644"/>
      <c r="Q45" s="644"/>
      <c r="R45" s="638">
        <f>SUM(J45:Q45)</f>
        <v>0</v>
      </c>
    </row>
    <row r="46" spans="2:18" s="575" customFormat="1" ht="49.5" hidden="1" customHeight="1">
      <c r="B46" s="616"/>
      <c r="C46" s="617"/>
      <c r="D46" s="1497" t="s">
        <v>1870</v>
      </c>
      <c r="E46" s="1497"/>
      <c r="F46" s="1497"/>
      <c r="G46" s="1497"/>
      <c r="H46" s="1497"/>
      <c r="I46" s="1497"/>
      <c r="J46" s="618">
        <f t="shared" ref="J46:R46" si="16">SUM(J47)</f>
        <v>0</v>
      </c>
      <c r="K46" s="618">
        <f t="shared" si="16"/>
        <v>0</v>
      </c>
      <c r="L46" s="618">
        <f t="shared" si="16"/>
        <v>0</v>
      </c>
      <c r="M46" s="618">
        <f t="shared" si="16"/>
        <v>0</v>
      </c>
      <c r="N46" s="618">
        <f t="shared" si="16"/>
        <v>0</v>
      </c>
      <c r="O46" s="618">
        <f t="shared" si="16"/>
        <v>0</v>
      </c>
      <c r="P46" s="618">
        <f t="shared" si="16"/>
        <v>0</v>
      </c>
      <c r="Q46" s="618">
        <f t="shared" si="16"/>
        <v>0</v>
      </c>
      <c r="R46" s="618">
        <f t="shared" si="16"/>
        <v>0</v>
      </c>
    </row>
    <row r="47" spans="2:18" s="584" customFormat="1" ht="36" hidden="1" customHeight="1">
      <c r="B47" s="648"/>
      <c r="C47" s="597"/>
      <c r="D47" s="597"/>
      <c r="E47" s="1497" t="s">
        <v>1871</v>
      </c>
      <c r="F47" s="1497"/>
      <c r="G47" s="1497"/>
      <c r="H47" s="1497"/>
      <c r="I47" s="1497"/>
      <c r="J47" s="596">
        <f t="shared" ref="J47:R47" si="17">SUM(J48:J50)</f>
        <v>0</v>
      </c>
      <c r="K47" s="596">
        <f t="shared" si="17"/>
        <v>0</v>
      </c>
      <c r="L47" s="596">
        <f t="shared" si="17"/>
        <v>0</v>
      </c>
      <c r="M47" s="596">
        <f t="shared" si="17"/>
        <v>0</v>
      </c>
      <c r="N47" s="596">
        <f t="shared" si="17"/>
        <v>0</v>
      </c>
      <c r="O47" s="596">
        <f t="shared" si="17"/>
        <v>0</v>
      </c>
      <c r="P47" s="596">
        <f t="shared" si="17"/>
        <v>0</v>
      </c>
      <c r="Q47" s="596">
        <f t="shared" si="17"/>
        <v>0</v>
      </c>
      <c r="R47" s="596">
        <f t="shared" si="17"/>
        <v>0</v>
      </c>
    </row>
    <row r="48" spans="2:18" s="584" customFormat="1" ht="20.25" hidden="1" customHeight="1">
      <c r="B48" s="649"/>
      <c r="C48" s="633"/>
      <c r="D48" s="633"/>
      <c r="E48" s="634"/>
      <c r="F48" s="635">
        <v>22</v>
      </c>
      <c r="G48" s="636"/>
      <c r="H48" s="636"/>
      <c r="I48" s="637"/>
      <c r="J48" s="630"/>
      <c r="K48" s="630"/>
      <c r="L48" s="630"/>
      <c r="M48" s="630"/>
      <c r="N48" s="630"/>
      <c r="O48" s="630"/>
      <c r="P48" s="630"/>
      <c r="Q48" s="630"/>
      <c r="R48" s="638">
        <f>SUM(J48:Q48)</f>
        <v>0</v>
      </c>
    </row>
    <row r="49" spans="2:18" s="584" customFormat="1" ht="20.25" hidden="1" customHeight="1">
      <c r="B49" s="650"/>
      <c r="C49" s="640"/>
      <c r="D49" s="641"/>
      <c r="E49" s="642"/>
      <c r="F49" s="635">
        <v>23</v>
      </c>
      <c r="G49" s="636"/>
      <c r="H49" s="630"/>
      <c r="I49" s="643"/>
      <c r="J49" s="644"/>
      <c r="K49" s="644"/>
      <c r="L49" s="644"/>
      <c r="M49" s="644"/>
      <c r="N49" s="644"/>
      <c r="O49" s="644"/>
      <c r="P49" s="644"/>
      <c r="Q49" s="644"/>
      <c r="R49" s="638">
        <f>SUM(J49:Q49)</f>
        <v>0</v>
      </c>
    </row>
    <row r="50" spans="2:18" s="584" customFormat="1" ht="20.25" hidden="1" customHeight="1">
      <c r="B50" s="650"/>
      <c r="C50" s="640"/>
      <c r="D50" s="641"/>
      <c r="E50" s="642"/>
      <c r="F50" s="635">
        <v>24</v>
      </c>
      <c r="G50" s="636"/>
      <c r="H50" s="630"/>
      <c r="I50" s="643"/>
      <c r="J50" s="644"/>
      <c r="K50" s="644"/>
      <c r="L50" s="644"/>
      <c r="M50" s="644"/>
      <c r="N50" s="644"/>
      <c r="O50" s="644"/>
      <c r="P50" s="644"/>
      <c r="Q50" s="644"/>
      <c r="R50" s="638">
        <f>SUM(J50:Q50)</f>
        <v>0</v>
      </c>
    </row>
    <row r="51" spans="2:18" s="584" customFormat="1" ht="30.75" hidden="1" customHeight="1">
      <c r="B51" s="595"/>
      <c r="C51" s="1503" t="s">
        <v>1872</v>
      </c>
      <c r="D51" s="1503"/>
      <c r="E51" s="1503"/>
      <c r="F51" s="1503"/>
      <c r="G51" s="1503"/>
      <c r="H51" s="1503"/>
      <c r="I51" s="1503"/>
      <c r="J51" s="596">
        <f t="shared" ref="J51:R51" si="18">SUM(J52+J57+J62)</f>
        <v>0</v>
      </c>
      <c r="K51" s="596">
        <f t="shared" si="18"/>
        <v>0</v>
      </c>
      <c r="L51" s="596">
        <f t="shared" si="18"/>
        <v>0</v>
      </c>
      <c r="M51" s="596">
        <f t="shared" si="18"/>
        <v>0</v>
      </c>
      <c r="N51" s="596">
        <f t="shared" si="18"/>
        <v>0</v>
      </c>
      <c r="O51" s="596">
        <f t="shared" si="18"/>
        <v>0</v>
      </c>
      <c r="P51" s="596">
        <f t="shared" si="18"/>
        <v>0</v>
      </c>
      <c r="Q51" s="596">
        <f t="shared" si="18"/>
        <v>0</v>
      </c>
      <c r="R51" s="596">
        <f t="shared" si="18"/>
        <v>0</v>
      </c>
    </row>
    <row r="52" spans="2:18" s="584" customFormat="1" ht="49.5" hidden="1" customHeight="1">
      <c r="B52" s="595"/>
      <c r="C52" s="597"/>
      <c r="D52" s="1503" t="s">
        <v>1873</v>
      </c>
      <c r="E52" s="1503"/>
      <c r="F52" s="1503"/>
      <c r="G52" s="1503"/>
      <c r="H52" s="1503"/>
      <c r="I52" s="1503"/>
      <c r="J52" s="596">
        <f t="shared" ref="J52:R52" si="19">SUM(J53)</f>
        <v>0</v>
      </c>
      <c r="K52" s="596">
        <f t="shared" si="19"/>
        <v>0</v>
      </c>
      <c r="L52" s="596">
        <f t="shared" si="19"/>
        <v>0</v>
      </c>
      <c r="M52" s="596">
        <f t="shared" si="19"/>
        <v>0</v>
      </c>
      <c r="N52" s="596">
        <f t="shared" si="19"/>
        <v>0</v>
      </c>
      <c r="O52" s="596">
        <f t="shared" si="19"/>
        <v>0</v>
      </c>
      <c r="P52" s="596">
        <f t="shared" si="19"/>
        <v>0</v>
      </c>
      <c r="Q52" s="596">
        <f t="shared" si="19"/>
        <v>0</v>
      </c>
      <c r="R52" s="596">
        <f t="shared" si="19"/>
        <v>0</v>
      </c>
    </row>
    <row r="53" spans="2:18" s="584" customFormat="1" ht="33" hidden="1" customHeight="1">
      <c r="B53" s="595"/>
      <c r="C53" s="597"/>
      <c r="D53" s="597"/>
      <c r="E53" s="1497" t="s">
        <v>1874</v>
      </c>
      <c r="F53" s="1497"/>
      <c r="G53" s="1497"/>
      <c r="H53" s="1497"/>
      <c r="I53" s="1497"/>
      <c r="J53" s="596">
        <f t="shared" ref="J53:R53" si="20">SUM(J54:J56)</f>
        <v>0</v>
      </c>
      <c r="K53" s="596">
        <f t="shared" si="20"/>
        <v>0</v>
      </c>
      <c r="L53" s="596">
        <f t="shared" si="20"/>
        <v>0</v>
      </c>
      <c r="M53" s="596">
        <f t="shared" si="20"/>
        <v>0</v>
      </c>
      <c r="N53" s="596">
        <f t="shared" si="20"/>
        <v>0</v>
      </c>
      <c r="O53" s="596">
        <f t="shared" si="20"/>
        <v>0</v>
      </c>
      <c r="P53" s="596">
        <f t="shared" si="20"/>
        <v>0</v>
      </c>
      <c r="Q53" s="596">
        <f t="shared" si="20"/>
        <v>0</v>
      </c>
      <c r="R53" s="596">
        <f t="shared" si="20"/>
        <v>0</v>
      </c>
    </row>
    <row r="54" spans="2:18" s="584" customFormat="1" ht="21.75" hidden="1" customHeight="1">
      <c r="B54" s="601"/>
      <c r="C54" s="602"/>
      <c r="D54" s="602"/>
      <c r="E54" s="603"/>
      <c r="F54" s="604">
        <v>25</v>
      </c>
      <c r="G54" s="605"/>
      <c r="H54" s="605"/>
      <c r="I54" s="606"/>
      <c r="J54" s="607"/>
      <c r="K54" s="607"/>
      <c r="L54" s="607"/>
      <c r="M54" s="607"/>
      <c r="N54" s="607"/>
      <c r="O54" s="607"/>
      <c r="P54" s="607"/>
      <c r="Q54" s="607"/>
      <c r="R54" s="608">
        <f>SUM(J54:Q54)</f>
        <v>0</v>
      </c>
    </row>
    <row r="55" spans="2:18" s="584" customFormat="1" ht="21.75" hidden="1" customHeight="1">
      <c r="B55" s="611"/>
      <c r="D55" s="612"/>
      <c r="E55" s="613"/>
      <c r="F55" s="604">
        <v>26</v>
      </c>
      <c r="G55" s="605"/>
      <c r="H55" s="607"/>
      <c r="I55" s="614"/>
      <c r="J55" s="615"/>
      <c r="K55" s="615"/>
      <c r="L55" s="615"/>
      <c r="M55" s="615"/>
      <c r="N55" s="615"/>
      <c r="O55" s="615"/>
      <c r="P55" s="615"/>
      <c r="Q55" s="615"/>
      <c r="R55" s="608">
        <f>SUM(J55:Q55)</f>
        <v>0</v>
      </c>
    </row>
    <row r="56" spans="2:18" s="584" customFormat="1" ht="39" hidden="1" customHeight="1">
      <c r="B56" s="622"/>
      <c r="C56" s="623"/>
      <c r="D56" s="624"/>
      <c r="E56" s="625"/>
      <c r="F56" s="604">
        <v>27</v>
      </c>
      <c r="G56" s="605"/>
      <c r="H56" s="607"/>
      <c r="I56" s="614"/>
      <c r="J56" s="615"/>
      <c r="K56" s="615"/>
      <c r="L56" s="615"/>
      <c r="M56" s="615"/>
      <c r="N56" s="615"/>
      <c r="O56" s="615"/>
      <c r="P56" s="615"/>
      <c r="Q56" s="615"/>
      <c r="R56" s="608">
        <f>SUM(J56:Q56)</f>
        <v>0</v>
      </c>
    </row>
    <row r="57" spans="2:18" s="584" customFormat="1" ht="48.75" hidden="1" customHeight="1">
      <c r="B57" s="595"/>
      <c r="C57" s="597"/>
      <c r="D57" s="1497" t="s">
        <v>1875</v>
      </c>
      <c r="E57" s="1497"/>
      <c r="F57" s="1497"/>
      <c r="G57" s="1497"/>
      <c r="H57" s="1497"/>
      <c r="I57" s="1497"/>
      <c r="J57" s="596">
        <f t="shared" ref="J57:R57" si="21">SUM(J58)</f>
        <v>0</v>
      </c>
      <c r="K57" s="596">
        <f t="shared" si="21"/>
        <v>0</v>
      </c>
      <c r="L57" s="596">
        <f t="shared" si="21"/>
        <v>0</v>
      </c>
      <c r="M57" s="596">
        <f t="shared" si="21"/>
        <v>0</v>
      </c>
      <c r="N57" s="596">
        <f t="shared" si="21"/>
        <v>0</v>
      </c>
      <c r="O57" s="596">
        <f t="shared" si="21"/>
        <v>0</v>
      </c>
      <c r="P57" s="596">
        <f t="shared" si="21"/>
        <v>0</v>
      </c>
      <c r="Q57" s="596">
        <f t="shared" si="21"/>
        <v>0</v>
      </c>
      <c r="R57" s="596">
        <f t="shared" si="21"/>
        <v>0</v>
      </c>
    </row>
    <row r="58" spans="2:18" s="584" customFormat="1" ht="32.25" hidden="1" customHeight="1">
      <c r="B58" s="595"/>
      <c r="C58" s="597"/>
      <c r="D58" s="597"/>
      <c r="E58" s="1497" t="s">
        <v>1876</v>
      </c>
      <c r="F58" s="1497"/>
      <c r="G58" s="1497"/>
      <c r="H58" s="1497"/>
      <c r="I58" s="1497"/>
      <c r="J58" s="596">
        <f t="shared" ref="J58:R58" si="22">SUM(J59:J61)</f>
        <v>0</v>
      </c>
      <c r="K58" s="596">
        <f t="shared" si="22"/>
        <v>0</v>
      </c>
      <c r="L58" s="596">
        <f t="shared" si="22"/>
        <v>0</v>
      </c>
      <c r="M58" s="596">
        <f t="shared" si="22"/>
        <v>0</v>
      </c>
      <c r="N58" s="596">
        <f t="shared" si="22"/>
        <v>0</v>
      </c>
      <c r="O58" s="596">
        <f t="shared" si="22"/>
        <v>0</v>
      </c>
      <c r="P58" s="596">
        <f t="shared" si="22"/>
        <v>0</v>
      </c>
      <c r="Q58" s="596">
        <f t="shared" si="22"/>
        <v>0</v>
      </c>
      <c r="R58" s="596">
        <f t="shared" si="22"/>
        <v>0</v>
      </c>
    </row>
    <row r="59" spans="2:18" s="584" customFormat="1" ht="20.25" hidden="1" customHeight="1">
      <c r="B59" s="601"/>
      <c r="C59" s="602"/>
      <c r="D59" s="602"/>
      <c r="E59" s="603"/>
      <c r="F59" s="604">
        <v>28</v>
      </c>
      <c r="G59" s="605"/>
      <c r="H59" s="605"/>
      <c r="I59" s="606"/>
      <c r="J59" s="607"/>
      <c r="K59" s="607"/>
      <c r="L59" s="607"/>
      <c r="M59" s="607"/>
      <c r="N59" s="607"/>
      <c r="O59" s="607"/>
      <c r="P59" s="607"/>
      <c r="Q59" s="607"/>
      <c r="R59" s="608">
        <f>SUM(J59:Q59)</f>
        <v>0</v>
      </c>
    </row>
    <row r="60" spans="2:18" s="584" customFormat="1" ht="20.25" hidden="1" customHeight="1">
      <c r="B60" s="611"/>
      <c r="D60" s="612"/>
      <c r="E60" s="613"/>
      <c r="F60" s="604">
        <v>29</v>
      </c>
      <c r="G60" s="605"/>
      <c r="H60" s="607"/>
      <c r="I60" s="614"/>
      <c r="J60" s="615"/>
      <c r="K60" s="615"/>
      <c r="L60" s="615"/>
      <c r="M60" s="615"/>
      <c r="N60" s="615"/>
      <c r="O60" s="615"/>
      <c r="P60" s="615"/>
      <c r="Q60" s="615"/>
      <c r="R60" s="608">
        <f>SUM(J60:Q60)</f>
        <v>0</v>
      </c>
    </row>
    <row r="61" spans="2:18" s="584" customFormat="1" ht="20.25" hidden="1" customHeight="1">
      <c r="B61" s="611"/>
      <c r="D61" s="612"/>
      <c r="E61" s="613"/>
      <c r="F61" s="604">
        <v>30</v>
      </c>
      <c r="G61" s="605"/>
      <c r="H61" s="607"/>
      <c r="I61" s="614"/>
      <c r="J61" s="615"/>
      <c r="K61" s="615"/>
      <c r="L61" s="615"/>
      <c r="M61" s="615"/>
      <c r="N61" s="615"/>
      <c r="O61" s="615"/>
      <c r="P61" s="615"/>
      <c r="Q61" s="615"/>
      <c r="R61" s="608">
        <f>SUM(J61:Q61)</f>
        <v>0</v>
      </c>
    </row>
    <row r="62" spans="2:18" s="584" customFormat="1" ht="33.75" hidden="1" customHeight="1">
      <c r="B62" s="595"/>
      <c r="C62" s="597"/>
      <c r="D62" s="1497" t="s">
        <v>1877</v>
      </c>
      <c r="E62" s="1497"/>
      <c r="F62" s="1497"/>
      <c r="G62" s="1497"/>
      <c r="H62" s="1497"/>
      <c r="I62" s="1497"/>
      <c r="J62" s="596">
        <f t="shared" ref="J62:R62" si="23">SUM(J63+J67)</f>
        <v>0</v>
      </c>
      <c r="K62" s="596">
        <f t="shared" si="23"/>
        <v>0</v>
      </c>
      <c r="L62" s="596">
        <f t="shared" si="23"/>
        <v>0</v>
      </c>
      <c r="M62" s="596">
        <f t="shared" si="23"/>
        <v>0</v>
      </c>
      <c r="N62" s="596">
        <f t="shared" si="23"/>
        <v>0</v>
      </c>
      <c r="O62" s="596">
        <f t="shared" si="23"/>
        <v>0</v>
      </c>
      <c r="P62" s="596">
        <f t="shared" si="23"/>
        <v>0</v>
      </c>
      <c r="Q62" s="596">
        <f t="shared" si="23"/>
        <v>0</v>
      </c>
      <c r="R62" s="596">
        <f t="shared" si="23"/>
        <v>0</v>
      </c>
    </row>
    <row r="63" spans="2:18" s="584" customFormat="1" ht="33.75" hidden="1" customHeight="1">
      <c r="B63" s="595"/>
      <c r="C63" s="597"/>
      <c r="D63" s="597"/>
      <c r="E63" s="1497" t="s">
        <v>1878</v>
      </c>
      <c r="F63" s="1497"/>
      <c r="G63" s="1497"/>
      <c r="H63" s="1497"/>
      <c r="I63" s="1497"/>
      <c r="J63" s="596">
        <f t="shared" ref="J63:R63" si="24">SUM(J64:J66)</f>
        <v>0</v>
      </c>
      <c r="K63" s="596">
        <f t="shared" si="24"/>
        <v>0</v>
      </c>
      <c r="L63" s="596">
        <f t="shared" si="24"/>
        <v>0</v>
      </c>
      <c r="M63" s="596">
        <f t="shared" si="24"/>
        <v>0</v>
      </c>
      <c r="N63" s="596">
        <f t="shared" si="24"/>
        <v>0</v>
      </c>
      <c r="O63" s="596">
        <f t="shared" si="24"/>
        <v>0</v>
      </c>
      <c r="P63" s="596">
        <f t="shared" si="24"/>
        <v>0</v>
      </c>
      <c r="Q63" s="596">
        <f t="shared" si="24"/>
        <v>0</v>
      </c>
      <c r="R63" s="596">
        <f t="shared" si="24"/>
        <v>0</v>
      </c>
    </row>
    <row r="64" spans="2:18" s="584" customFormat="1" ht="21" hidden="1" customHeight="1">
      <c r="B64" s="601"/>
      <c r="C64" s="602"/>
      <c r="D64" s="602"/>
      <c r="E64" s="603"/>
      <c r="F64" s="604">
        <v>31</v>
      </c>
      <c r="G64" s="605"/>
      <c r="H64" s="605"/>
      <c r="I64" s="606"/>
      <c r="J64" s="607"/>
      <c r="K64" s="607"/>
      <c r="L64" s="607"/>
      <c r="M64" s="607"/>
      <c r="N64" s="607"/>
      <c r="O64" s="607"/>
      <c r="P64" s="607"/>
      <c r="Q64" s="607"/>
      <c r="R64" s="608">
        <f>SUM(J64:Q64)</f>
        <v>0</v>
      </c>
    </row>
    <row r="65" spans="2:18" s="584" customFormat="1" ht="21" hidden="1" customHeight="1">
      <c r="B65" s="611"/>
      <c r="D65" s="612"/>
      <c r="E65" s="613"/>
      <c r="F65" s="604">
        <v>32</v>
      </c>
      <c r="G65" s="605"/>
      <c r="H65" s="607"/>
      <c r="I65" s="614"/>
      <c r="J65" s="615"/>
      <c r="K65" s="615"/>
      <c r="L65" s="615"/>
      <c r="M65" s="615"/>
      <c r="N65" s="615"/>
      <c r="O65" s="615"/>
      <c r="P65" s="615"/>
      <c r="Q65" s="615"/>
      <c r="R65" s="608">
        <f>SUM(J65:Q65)</f>
        <v>0</v>
      </c>
    </row>
    <row r="66" spans="2:18" s="584" customFormat="1" ht="21" hidden="1" customHeight="1">
      <c r="B66" s="611"/>
      <c r="D66" s="612"/>
      <c r="E66" s="613"/>
      <c r="F66" s="604">
        <v>33</v>
      </c>
      <c r="G66" s="605"/>
      <c r="H66" s="607"/>
      <c r="I66" s="614"/>
      <c r="J66" s="615"/>
      <c r="K66" s="615"/>
      <c r="L66" s="615"/>
      <c r="M66" s="615"/>
      <c r="N66" s="615"/>
      <c r="O66" s="615"/>
      <c r="P66" s="615"/>
      <c r="Q66" s="615"/>
      <c r="R66" s="608">
        <f>SUM(J66:Q66)</f>
        <v>0</v>
      </c>
    </row>
    <row r="67" spans="2:18" s="584" customFormat="1" ht="33" hidden="1" customHeight="1">
      <c r="B67" s="595"/>
      <c r="C67" s="597"/>
      <c r="D67" s="597"/>
      <c r="E67" s="1503" t="s">
        <v>1879</v>
      </c>
      <c r="F67" s="1503"/>
      <c r="G67" s="1503"/>
      <c r="H67" s="1503"/>
      <c r="I67" s="1503"/>
      <c r="J67" s="596">
        <f t="shared" ref="J67:R67" si="25">SUM(J68:J70)</f>
        <v>0</v>
      </c>
      <c r="K67" s="596">
        <f t="shared" si="25"/>
        <v>0</v>
      </c>
      <c r="L67" s="596">
        <f t="shared" si="25"/>
        <v>0</v>
      </c>
      <c r="M67" s="596">
        <f t="shared" si="25"/>
        <v>0</v>
      </c>
      <c r="N67" s="596">
        <f t="shared" si="25"/>
        <v>0</v>
      </c>
      <c r="O67" s="596">
        <f t="shared" si="25"/>
        <v>0</v>
      </c>
      <c r="P67" s="596">
        <f t="shared" si="25"/>
        <v>0</v>
      </c>
      <c r="Q67" s="596">
        <f t="shared" si="25"/>
        <v>0</v>
      </c>
      <c r="R67" s="596">
        <f t="shared" si="25"/>
        <v>0</v>
      </c>
    </row>
    <row r="68" spans="2:18" s="584" customFormat="1" ht="23.25" hidden="1" customHeight="1">
      <c r="B68" s="601"/>
      <c r="C68" s="602"/>
      <c r="D68" s="602"/>
      <c r="E68" s="603"/>
      <c r="F68" s="604">
        <v>34</v>
      </c>
      <c r="G68" s="605"/>
      <c r="H68" s="605"/>
      <c r="I68" s="606"/>
      <c r="J68" s="615"/>
      <c r="K68" s="615"/>
      <c r="L68" s="615"/>
      <c r="M68" s="615"/>
      <c r="N68" s="615"/>
      <c r="O68" s="615"/>
      <c r="P68" s="615"/>
      <c r="Q68" s="615"/>
      <c r="R68" s="608">
        <f>SUM(J68:Q68)</f>
        <v>0</v>
      </c>
    </row>
    <row r="69" spans="2:18" s="584" customFormat="1" ht="23.25" hidden="1" customHeight="1">
      <c r="B69" s="609"/>
      <c r="C69" s="575"/>
      <c r="D69" s="575"/>
      <c r="E69" s="610"/>
      <c r="F69" s="604">
        <v>35</v>
      </c>
      <c r="G69" s="605"/>
      <c r="H69" s="605"/>
      <c r="I69" s="606"/>
      <c r="J69" s="607"/>
      <c r="K69" s="607"/>
      <c r="L69" s="607"/>
      <c r="M69" s="607"/>
      <c r="N69" s="607"/>
      <c r="O69" s="607"/>
      <c r="P69" s="607"/>
      <c r="Q69" s="607"/>
      <c r="R69" s="608">
        <f>SUM(J69:Q69)</f>
        <v>0</v>
      </c>
    </row>
    <row r="70" spans="2:18" s="584" customFormat="1" ht="23.25" hidden="1" customHeight="1">
      <c r="B70" s="651"/>
      <c r="C70" s="652"/>
      <c r="D70" s="652"/>
      <c r="E70" s="653"/>
      <c r="F70" s="604">
        <v>36</v>
      </c>
      <c r="G70" s="605"/>
      <c r="H70" s="605"/>
      <c r="I70" s="606"/>
      <c r="J70" s="607"/>
      <c r="K70" s="607"/>
      <c r="L70" s="607"/>
      <c r="M70" s="607"/>
      <c r="N70" s="607"/>
      <c r="O70" s="607"/>
      <c r="P70" s="607"/>
      <c r="Q70" s="607"/>
      <c r="R70" s="608">
        <f>SUM(J70:Q70)</f>
        <v>0</v>
      </c>
    </row>
    <row r="71" spans="2:18" s="589" customFormat="1" ht="18.75" hidden="1" customHeight="1">
      <c r="B71" s="654" t="s">
        <v>82</v>
      </c>
      <c r="C71" s="655"/>
      <c r="D71" s="656"/>
      <c r="E71" s="656"/>
      <c r="F71" s="656"/>
      <c r="G71" s="656"/>
      <c r="H71" s="656"/>
      <c r="I71" s="656"/>
      <c r="J71" s="593">
        <f t="shared" ref="J71:R72" si="26">SUM(J72)</f>
        <v>0</v>
      </c>
      <c r="K71" s="593">
        <f t="shared" si="26"/>
        <v>0</v>
      </c>
      <c r="L71" s="593">
        <f t="shared" si="26"/>
        <v>0</v>
      </c>
      <c r="M71" s="593">
        <f t="shared" si="26"/>
        <v>0</v>
      </c>
      <c r="N71" s="593">
        <f t="shared" si="26"/>
        <v>0</v>
      </c>
      <c r="O71" s="593">
        <f t="shared" si="26"/>
        <v>0</v>
      </c>
      <c r="P71" s="593">
        <f t="shared" si="26"/>
        <v>0</v>
      </c>
      <c r="Q71" s="593">
        <f t="shared" si="26"/>
        <v>0</v>
      </c>
      <c r="R71" s="593">
        <f t="shared" si="26"/>
        <v>0</v>
      </c>
    </row>
    <row r="72" spans="2:18" s="589" customFormat="1" ht="33" hidden="1" customHeight="1">
      <c r="B72" s="1496" t="s">
        <v>1880</v>
      </c>
      <c r="C72" s="1497"/>
      <c r="D72" s="1497"/>
      <c r="E72" s="1497"/>
      <c r="F72" s="1497"/>
      <c r="G72" s="1497"/>
      <c r="H72" s="1497"/>
      <c r="I72" s="1497"/>
      <c r="J72" s="594">
        <f t="shared" si="26"/>
        <v>0</v>
      </c>
      <c r="K72" s="594">
        <f t="shared" si="26"/>
        <v>0</v>
      </c>
      <c r="L72" s="594">
        <f t="shared" si="26"/>
        <v>0</v>
      </c>
      <c r="M72" s="594">
        <f t="shared" si="26"/>
        <v>0</v>
      </c>
      <c r="N72" s="594">
        <f t="shared" si="26"/>
        <v>0</v>
      </c>
      <c r="O72" s="594">
        <f t="shared" si="26"/>
        <v>0</v>
      </c>
      <c r="P72" s="594">
        <f t="shared" si="26"/>
        <v>0</v>
      </c>
      <c r="Q72" s="594">
        <f t="shared" si="26"/>
        <v>0</v>
      </c>
      <c r="R72" s="594">
        <f t="shared" si="26"/>
        <v>0</v>
      </c>
    </row>
    <row r="73" spans="2:18" s="584" customFormat="1" ht="33" hidden="1" customHeight="1">
      <c r="B73" s="595"/>
      <c r="C73" s="1497" t="s">
        <v>1881</v>
      </c>
      <c r="D73" s="1497"/>
      <c r="E73" s="1497"/>
      <c r="F73" s="1497"/>
      <c r="G73" s="1497"/>
      <c r="H73" s="1497"/>
      <c r="I73" s="1497"/>
      <c r="J73" s="596">
        <f t="shared" ref="J73:R73" si="27">SUM(J74+J81)</f>
        <v>0</v>
      </c>
      <c r="K73" s="596">
        <f t="shared" si="27"/>
        <v>0</v>
      </c>
      <c r="L73" s="596">
        <f t="shared" si="27"/>
        <v>0</v>
      </c>
      <c r="M73" s="596">
        <f t="shared" si="27"/>
        <v>0</v>
      </c>
      <c r="N73" s="596">
        <f t="shared" si="27"/>
        <v>0</v>
      </c>
      <c r="O73" s="596">
        <f t="shared" si="27"/>
        <v>0</v>
      </c>
      <c r="P73" s="596">
        <f t="shared" si="27"/>
        <v>0</v>
      </c>
      <c r="Q73" s="596">
        <f t="shared" si="27"/>
        <v>0</v>
      </c>
      <c r="R73" s="596">
        <f t="shared" si="27"/>
        <v>0</v>
      </c>
    </row>
    <row r="74" spans="2:18" s="584" customFormat="1" ht="34.5" hidden="1" customHeight="1">
      <c r="B74" s="595"/>
      <c r="C74" s="597"/>
      <c r="D74" s="1497" t="s">
        <v>1882</v>
      </c>
      <c r="E74" s="1497"/>
      <c r="F74" s="1497"/>
      <c r="G74" s="1497"/>
      <c r="H74" s="1497"/>
      <c r="I74" s="1497"/>
      <c r="J74" s="596">
        <f t="shared" ref="J74:R74" si="28">SUM(J75)</f>
        <v>0</v>
      </c>
      <c r="K74" s="596">
        <f t="shared" si="28"/>
        <v>0</v>
      </c>
      <c r="L74" s="596">
        <f t="shared" si="28"/>
        <v>0</v>
      </c>
      <c r="M74" s="596">
        <f t="shared" si="28"/>
        <v>0</v>
      </c>
      <c r="N74" s="596">
        <f t="shared" si="28"/>
        <v>0</v>
      </c>
      <c r="O74" s="596">
        <f t="shared" si="28"/>
        <v>0</v>
      </c>
      <c r="P74" s="596">
        <f t="shared" si="28"/>
        <v>0</v>
      </c>
      <c r="Q74" s="596">
        <f t="shared" si="28"/>
        <v>0</v>
      </c>
      <c r="R74" s="596">
        <f t="shared" si="28"/>
        <v>0</v>
      </c>
    </row>
    <row r="75" spans="2:18" s="584" customFormat="1" ht="19.5" hidden="1">
      <c r="B75" s="595"/>
      <c r="C75" s="597"/>
      <c r="D75" s="597"/>
      <c r="E75" s="647" t="s">
        <v>1883</v>
      </c>
      <c r="F75" s="629"/>
      <c r="G75" s="629"/>
      <c r="H75" s="630"/>
      <c r="I75" s="643"/>
      <c r="J75" s="596">
        <f t="shared" ref="J75:R75" si="29">SUM(J76:J80)</f>
        <v>0</v>
      </c>
      <c r="K75" s="596">
        <f t="shared" si="29"/>
        <v>0</v>
      </c>
      <c r="L75" s="596">
        <f t="shared" si="29"/>
        <v>0</v>
      </c>
      <c r="M75" s="596">
        <f t="shared" si="29"/>
        <v>0</v>
      </c>
      <c r="N75" s="596">
        <f t="shared" si="29"/>
        <v>0</v>
      </c>
      <c r="O75" s="596">
        <f t="shared" si="29"/>
        <v>0</v>
      </c>
      <c r="P75" s="596">
        <f t="shared" si="29"/>
        <v>0</v>
      </c>
      <c r="Q75" s="596">
        <f t="shared" si="29"/>
        <v>0</v>
      </c>
      <c r="R75" s="596">
        <f t="shared" si="29"/>
        <v>0</v>
      </c>
    </row>
    <row r="76" spans="2:18" s="584" customFormat="1" ht="25.5" hidden="1" customHeight="1">
      <c r="B76" s="601"/>
      <c r="C76" s="602"/>
      <c r="D76" s="602"/>
      <c r="E76" s="603"/>
      <c r="F76" s="604">
        <v>37</v>
      </c>
      <c r="G76" s="605"/>
      <c r="H76" s="605"/>
      <c r="I76" s="606"/>
      <c r="J76" s="607"/>
      <c r="K76" s="607"/>
      <c r="L76" s="607"/>
      <c r="M76" s="607"/>
      <c r="N76" s="607"/>
      <c r="O76" s="607"/>
      <c r="P76" s="607"/>
      <c r="Q76" s="607"/>
      <c r="R76" s="608">
        <f>SUM(J76:Q76)</f>
        <v>0</v>
      </c>
    </row>
    <row r="77" spans="2:18" s="584" customFormat="1" ht="25.5" hidden="1" customHeight="1">
      <c r="B77" s="611"/>
      <c r="D77" s="612"/>
      <c r="E77" s="613"/>
      <c r="F77" s="604">
        <v>38</v>
      </c>
      <c r="G77" s="605"/>
      <c r="H77" s="607"/>
      <c r="I77" s="614"/>
      <c r="J77" s="615"/>
      <c r="K77" s="615"/>
      <c r="L77" s="615"/>
      <c r="M77" s="615"/>
      <c r="N77" s="615"/>
      <c r="O77" s="615"/>
      <c r="P77" s="615"/>
      <c r="Q77" s="615"/>
      <c r="R77" s="608">
        <f>SUM(J77:Q77)</f>
        <v>0</v>
      </c>
    </row>
    <row r="78" spans="2:18" s="584" customFormat="1" ht="25.5" hidden="1" customHeight="1">
      <c r="B78" s="611"/>
      <c r="D78" s="612"/>
      <c r="E78" s="613"/>
      <c r="F78" s="604">
        <v>39</v>
      </c>
      <c r="G78" s="605"/>
      <c r="H78" s="607"/>
      <c r="I78" s="614"/>
      <c r="J78" s="607"/>
      <c r="K78" s="607"/>
      <c r="L78" s="607"/>
      <c r="M78" s="607"/>
      <c r="N78" s="607"/>
      <c r="O78" s="607"/>
      <c r="P78" s="607"/>
      <c r="Q78" s="607"/>
      <c r="R78" s="608">
        <f>SUM(J78:Q78)</f>
        <v>0</v>
      </c>
    </row>
    <row r="79" spans="2:18" s="584" customFormat="1" ht="25.5" hidden="1" customHeight="1">
      <c r="B79" s="609"/>
      <c r="C79" s="575"/>
      <c r="D79" s="575"/>
      <c r="E79" s="610"/>
      <c r="F79" s="604">
        <v>40</v>
      </c>
      <c r="G79" s="605"/>
      <c r="H79" s="605"/>
      <c r="I79" s="606"/>
      <c r="J79" s="607"/>
      <c r="K79" s="607"/>
      <c r="L79" s="607"/>
      <c r="M79" s="607"/>
      <c r="N79" s="607"/>
      <c r="O79" s="607"/>
      <c r="P79" s="607"/>
      <c r="Q79" s="607"/>
      <c r="R79" s="608">
        <f>SUM(J79:Q79)</f>
        <v>0</v>
      </c>
    </row>
    <row r="80" spans="2:18" s="584" customFormat="1" ht="25.5" hidden="1" customHeight="1">
      <c r="B80" s="609"/>
      <c r="C80" s="575"/>
      <c r="D80" s="575"/>
      <c r="E80" s="610"/>
      <c r="F80" s="604">
        <v>41</v>
      </c>
      <c r="G80" s="605"/>
      <c r="H80" s="605"/>
      <c r="I80" s="606"/>
      <c r="J80" s="607"/>
      <c r="K80" s="607"/>
      <c r="L80" s="607"/>
      <c r="M80" s="607"/>
      <c r="N80" s="607"/>
      <c r="O80" s="607"/>
      <c r="P80" s="607"/>
      <c r="Q80" s="607"/>
      <c r="R80" s="608">
        <f>SUM(J80:Q80)</f>
        <v>0</v>
      </c>
    </row>
    <row r="81" spans="2:18" s="584" customFormat="1" ht="21" hidden="1" customHeight="1">
      <c r="B81" s="595"/>
      <c r="C81" s="597"/>
      <c r="D81" s="1504" t="s">
        <v>1884</v>
      </c>
      <c r="E81" s="1504"/>
      <c r="F81" s="1504"/>
      <c r="G81" s="1504"/>
      <c r="H81" s="1504"/>
      <c r="I81" s="1504"/>
      <c r="J81" s="596">
        <f t="shared" ref="J81:R81" si="30">SUM(J82)</f>
        <v>0</v>
      </c>
      <c r="K81" s="596">
        <f t="shared" si="30"/>
        <v>0</v>
      </c>
      <c r="L81" s="596">
        <f t="shared" si="30"/>
        <v>0</v>
      </c>
      <c r="M81" s="596">
        <f t="shared" si="30"/>
        <v>0</v>
      </c>
      <c r="N81" s="596">
        <f t="shared" si="30"/>
        <v>0</v>
      </c>
      <c r="O81" s="596">
        <f t="shared" si="30"/>
        <v>0</v>
      </c>
      <c r="P81" s="596">
        <f t="shared" si="30"/>
        <v>0</v>
      </c>
      <c r="Q81" s="596">
        <f t="shared" si="30"/>
        <v>0</v>
      </c>
      <c r="R81" s="596">
        <f t="shared" si="30"/>
        <v>0</v>
      </c>
    </row>
    <row r="82" spans="2:18" s="584" customFormat="1" ht="21" hidden="1" customHeight="1">
      <c r="B82" s="595"/>
      <c r="C82" s="597"/>
      <c r="D82" s="597"/>
      <c r="E82" s="1503" t="s">
        <v>1885</v>
      </c>
      <c r="F82" s="1503"/>
      <c r="G82" s="1503"/>
      <c r="H82" s="1503"/>
      <c r="I82" s="1503"/>
      <c r="J82" s="596">
        <f t="shared" ref="J82:R82" si="31">SUM(J83:J88)</f>
        <v>0</v>
      </c>
      <c r="K82" s="596">
        <f t="shared" si="31"/>
        <v>0</v>
      </c>
      <c r="L82" s="596">
        <f t="shared" si="31"/>
        <v>0</v>
      </c>
      <c r="M82" s="596">
        <f t="shared" si="31"/>
        <v>0</v>
      </c>
      <c r="N82" s="596">
        <f t="shared" si="31"/>
        <v>0</v>
      </c>
      <c r="O82" s="596">
        <f t="shared" si="31"/>
        <v>0</v>
      </c>
      <c r="P82" s="596">
        <f t="shared" si="31"/>
        <v>0</v>
      </c>
      <c r="Q82" s="596">
        <f t="shared" si="31"/>
        <v>0</v>
      </c>
      <c r="R82" s="596">
        <f t="shared" si="31"/>
        <v>0</v>
      </c>
    </row>
    <row r="83" spans="2:18" s="584" customFormat="1" ht="25.5" hidden="1" customHeight="1">
      <c r="B83" s="601"/>
      <c r="C83" s="602"/>
      <c r="D83" s="602"/>
      <c r="E83" s="603"/>
      <c r="F83" s="604">
        <v>42</v>
      </c>
      <c r="G83" s="605"/>
      <c r="H83" s="605"/>
      <c r="I83" s="606"/>
      <c r="J83" s="607"/>
      <c r="K83" s="607"/>
      <c r="L83" s="607"/>
      <c r="M83" s="607"/>
      <c r="N83" s="607"/>
      <c r="O83" s="607"/>
      <c r="P83" s="607"/>
      <c r="Q83" s="607"/>
      <c r="R83" s="608">
        <f t="shared" ref="R83:R88" si="32">SUM(J83:Q83)</f>
        <v>0</v>
      </c>
    </row>
    <row r="84" spans="2:18" s="584" customFormat="1" ht="25.5" hidden="1" customHeight="1">
      <c r="B84" s="609"/>
      <c r="C84" s="575"/>
      <c r="D84" s="575"/>
      <c r="E84" s="610"/>
      <c r="F84" s="604">
        <v>43</v>
      </c>
      <c r="G84" s="605"/>
      <c r="H84" s="605"/>
      <c r="I84" s="606"/>
      <c r="J84" s="607"/>
      <c r="K84" s="607"/>
      <c r="L84" s="607"/>
      <c r="M84" s="607"/>
      <c r="N84" s="607"/>
      <c r="O84" s="607"/>
      <c r="P84" s="607"/>
      <c r="Q84" s="607"/>
      <c r="R84" s="608">
        <f t="shared" si="32"/>
        <v>0</v>
      </c>
    </row>
    <row r="85" spans="2:18" s="584" customFormat="1" ht="25.5" hidden="1" customHeight="1">
      <c r="B85" s="609"/>
      <c r="C85" s="575"/>
      <c r="D85" s="575"/>
      <c r="E85" s="610"/>
      <c r="F85" s="604">
        <v>44</v>
      </c>
      <c r="G85" s="605"/>
      <c r="H85" s="605"/>
      <c r="I85" s="606"/>
      <c r="J85" s="607"/>
      <c r="K85" s="607"/>
      <c r="L85" s="607"/>
      <c r="M85" s="607"/>
      <c r="N85" s="607"/>
      <c r="O85" s="607"/>
      <c r="P85" s="607"/>
      <c r="Q85" s="607"/>
      <c r="R85" s="608">
        <f t="shared" si="32"/>
        <v>0</v>
      </c>
    </row>
    <row r="86" spans="2:18" s="584" customFormat="1" ht="25.5" hidden="1" customHeight="1">
      <c r="B86" s="609"/>
      <c r="C86" s="575"/>
      <c r="D86" s="575"/>
      <c r="E86" s="610"/>
      <c r="F86" s="604">
        <v>45</v>
      </c>
      <c r="G86" s="605"/>
      <c r="H86" s="605"/>
      <c r="I86" s="606"/>
      <c r="J86" s="607"/>
      <c r="K86" s="607"/>
      <c r="L86" s="607"/>
      <c r="M86" s="607"/>
      <c r="N86" s="607"/>
      <c r="O86" s="607"/>
      <c r="P86" s="607"/>
      <c r="Q86" s="607"/>
      <c r="R86" s="608">
        <f t="shared" si="32"/>
        <v>0</v>
      </c>
    </row>
    <row r="87" spans="2:18" s="584" customFormat="1" ht="25.5" hidden="1" customHeight="1">
      <c r="B87" s="609"/>
      <c r="C87" s="575"/>
      <c r="D87" s="575"/>
      <c r="E87" s="610"/>
      <c r="F87" s="604">
        <v>46</v>
      </c>
      <c r="G87" s="605"/>
      <c r="H87" s="605"/>
      <c r="I87" s="606"/>
      <c r="J87" s="607"/>
      <c r="K87" s="607"/>
      <c r="L87" s="607"/>
      <c r="M87" s="607"/>
      <c r="N87" s="607"/>
      <c r="O87" s="607"/>
      <c r="P87" s="607"/>
      <c r="Q87" s="607"/>
      <c r="R87" s="608">
        <f t="shared" si="32"/>
        <v>0</v>
      </c>
    </row>
    <row r="88" spans="2:18" s="584" customFormat="1" ht="25.5" hidden="1" customHeight="1">
      <c r="B88" s="651"/>
      <c r="C88" s="652"/>
      <c r="D88" s="652"/>
      <c r="E88" s="653"/>
      <c r="F88" s="604">
        <v>47</v>
      </c>
      <c r="G88" s="605"/>
      <c r="H88" s="605"/>
      <c r="I88" s="606"/>
      <c r="J88" s="607"/>
      <c r="K88" s="607"/>
      <c r="L88" s="607"/>
      <c r="M88" s="607"/>
      <c r="N88" s="607"/>
      <c r="O88" s="607"/>
      <c r="P88" s="607"/>
      <c r="Q88" s="607"/>
      <c r="R88" s="608">
        <f t="shared" si="32"/>
        <v>0</v>
      </c>
    </row>
    <row r="89" spans="2:18" s="589" customFormat="1" ht="34.5" hidden="1" customHeight="1">
      <c r="B89" s="1494" t="s">
        <v>85</v>
      </c>
      <c r="C89" s="1495"/>
      <c r="D89" s="1495"/>
      <c r="E89" s="1495"/>
      <c r="F89" s="1495"/>
      <c r="G89" s="1495"/>
      <c r="H89" s="1495"/>
      <c r="I89" s="1495"/>
      <c r="J89" s="593">
        <f t="shared" ref="J89:R90" si="33">SUM(J90)</f>
        <v>0</v>
      </c>
      <c r="K89" s="593">
        <f t="shared" si="33"/>
        <v>0</v>
      </c>
      <c r="L89" s="593">
        <f t="shared" si="33"/>
        <v>0</v>
      </c>
      <c r="M89" s="593">
        <f t="shared" si="33"/>
        <v>0</v>
      </c>
      <c r="N89" s="593">
        <f t="shared" si="33"/>
        <v>0</v>
      </c>
      <c r="O89" s="593">
        <f t="shared" si="33"/>
        <v>0</v>
      </c>
      <c r="P89" s="593">
        <f t="shared" si="33"/>
        <v>0</v>
      </c>
      <c r="Q89" s="593">
        <f t="shared" si="33"/>
        <v>0</v>
      </c>
      <c r="R89" s="593">
        <f t="shared" si="33"/>
        <v>0</v>
      </c>
    </row>
    <row r="90" spans="2:18" s="589" customFormat="1" ht="49.5" hidden="1" customHeight="1">
      <c r="B90" s="1507" t="s">
        <v>1886</v>
      </c>
      <c r="C90" s="1508"/>
      <c r="D90" s="1508"/>
      <c r="E90" s="1508"/>
      <c r="F90" s="1508"/>
      <c r="G90" s="1508"/>
      <c r="H90" s="1508"/>
      <c r="I90" s="1508"/>
      <c r="J90" s="594">
        <f t="shared" si="33"/>
        <v>0</v>
      </c>
      <c r="K90" s="594">
        <f t="shared" si="33"/>
        <v>0</v>
      </c>
      <c r="L90" s="594">
        <f t="shared" si="33"/>
        <v>0</v>
      </c>
      <c r="M90" s="594">
        <f t="shared" si="33"/>
        <v>0</v>
      </c>
      <c r="N90" s="594">
        <f t="shared" si="33"/>
        <v>0</v>
      </c>
      <c r="O90" s="594">
        <f t="shared" si="33"/>
        <v>0</v>
      </c>
      <c r="P90" s="594">
        <f t="shared" si="33"/>
        <v>0</v>
      </c>
      <c r="Q90" s="594">
        <f t="shared" si="33"/>
        <v>0</v>
      </c>
      <c r="R90" s="594">
        <f t="shared" si="33"/>
        <v>0</v>
      </c>
    </row>
    <row r="91" spans="2:18" s="584" customFormat="1" ht="36.75" hidden="1" customHeight="1">
      <c r="B91" s="595"/>
      <c r="C91" s="1497" t="s">
        <v>1887</v>
      </c>
      <c r="D91" s="1497"/>
      <c r="E91" s="1497"/>
      <c r="F91" s="1497"/>
      <c r="G91" s="1497"/>
      <c r="H91" s="1497"/>
      <c r="I91" s="1497"/>
      <c r="J91" s="596">
        <f t="shared" ref="J91:R91" si="34">SUM(J92+J97+J102)</f>
        <v>0</v>
      </c>
      <c r="K91" s="596">
        <f t="shared" si="34"/>
        <v>0</v>
      </c>
      <c r="L91" s="596">
        <f t="shared" si="34"/>
        <v>0</v>
      </c>
      <c r="M91" s="596">
        <f t="shared" si="34"/>
        <v>0</v>
      </c>
      <c r="N91" s="596">
        <f t="shared" si="34"/>
        <v>0</v>
      </c>
      <c r="O91" s="596">
        <f t="shared" si="34"/>
        <v>0</v>
      </c>
      <c r="P91" s="596">
        <f t="shared" si="34"/>
        <v>0</v>
      </c>
      <c r="Q91" s="596">
        <f t="shared" si="34"/>
        <v>0</v>
      </c>
      <c r="R91" s="596">
        <f t="shared" si="34"/>
        <v>0</v>
      </c>
    </row>
    <row r="92" spans="2:18" s="584" customFormat="1" ht="47.25" hidden="1" customHeight="1">
      <c r="B92" s="595"/>
      <c r="C92" s="597"/>
      <c r="D92" s="1497" t="s">
        <v>1888</v>
      </c>
      <c r="E92" s="1497"/>
      <c r="F92" s="1497"/>
      <c r="G92" s="1497"/>
      <c r="H92" s="1497"/>
      <c r="I92" s="1497"/>
      <c r="J92" s="596">
        <f t="shared" ref="J92:R92" si="35">SUM(J93)</f>
        <v>0</v>
      </c>
      <c r="K92" s="596">
        <f t="shared" si="35"/>
        <v>0</v>
      </c>
      <c r="L92" s="596">
        <f t="shared" si="35"/>
        <v>0</v>
      </c>
      <c r="M92" s="596">
        <f t="shared" si="35"/>
        <v>0</v>
      </c>
      <c r="N92" s="596">
        <f t="shared" si="35"/>
        <v>0</v>
      </c>
      <c r="O92" s="596">
        <f t="shared" si="35"/>
        <v>0</v>
      </c>
      <c r="P92" s="596">
        <f t="shared" si="35"/>
        <v>0</v>
      </c>
      <c r="Q92" s="596">
        <f t="shared" si="35"/>
        <v>0</v>
      </c>
      <c r="R92" s="596">
        <f t="shared" si="35"/>
        <v>0</v>
      </c>
    </row>
    <row r="93" spans="2:18" s="584" customFormat="1" ht="32.25" hidden="1" customHeight="1">
      <c r="B93" s="595"/>
      <c r="C93" s="597"/>
      <c r="D93" s="597"/>
      <c r="E93" s="1497" t="s">
        <v>1889</v>
      </c>
      <c r="F93" s="1497"/>
      <c r="G93" s="1497"/>
      <c r="H93" s="1497"/>
      <c r="I93" s="1497"/>
      <c r="J93" s="596">
        <f t="shared" ref="J93:R93" si="36">SUM(J94:J96)</f>
        <v>0</v>
      </c>
      <c r="K93" s="596">
        <f t="shared" si="36"/>
        <v>0</v>
      </c>
      <c r="L93" s="596">
        <f t="shared" si="36"/>
        <v>0</v>
      </c>
      <c r="M93" s="596">
        <f t="shared" si="36"/>
        <v>0</v>
      </c>
      <c r="N93" s="596">
        <f t="shared" si="36"/>
        <v>0</v>
      </c>
      <c r="O93" s="596">
        <f t="shared" si="36"/>
        <v>0</v>
      </c>
      <c r="P93" s="596">
        <f t="shared" si="36"/>
        <v>0</v>
      </c>
      <c r="Q93" s="596">
        <f t="shared" si="36"/>
        <v>0</v>
      </c>
      <c r="R93" s="596">
        <f t="shared" si="36"/>
        <v>0</v>
      </c>
    </row>
    <row r="94" spans="2:18" s="584" customFormat="1" ht="22.5" hidden="1" customHeight="1">
      <c r="B94" s="601"/>
      <c r="C94" s="602"/>
      <c r="D94" s="602"/>
      <c r="E94" s="603"/>
      <c r="F94" s="604">
        <v>48</v>
      </c>
      <c r="G94" s="605"/>
      <c r="H94" s="605"/>
      <c r="I94" s="606"/>
      <c r="J94" s="607"/>
      <c r="K94" s="607"/>
      <c r="L94" s="607"/>
      <c r="M94" s="607"/>
      <c r="N94" s="607"/>
      <c r="O94" s="607"/>
      <c r="P94" s="607"/>
      <c r="Q94" s="607"/>
      <c r="R94" s="608">
        <f>SUM(J94:Q94)</f>
        <v>0</v>
      </c>
    </row>
    <row r="95" spans="2:18" s="584" customFormat="1" ht="22.5" hidden="1" customHeight="1">
      <c r="B95" s="611"/>
      <c r="D95" s="612"/>
      <c r="E95" s="613"/>
      <c r="F95" s="604">
        <v>49</v>
      </c>
      <c r="G95" s="605"/>
      <c r="H95" s="607"/>
      <c r="I95" s="614"/>
      <c r="J95" s="615"/>
      <c r="K95" s="615"/>
      <c r="L95" s="615"/>
      <c r="M95" s="615"/>
      <c r="N95" s="615"/>
      <c r="O95" s="615"/>
      <c r="P95" s="615"/>
      <c r="Q95" s="615"/>
      <c r="R95" s="608">
        <f>SUM(J95:Q95)</f>
        <v>0</v>
      </c>
    </row>
    <row r="96" spans="2:18" s="584" customFormat="1" ht="22.5" hidden="1" customHeight="1">
      <c r="B96" s="611"/>
      <c r="D96" s="612"/>
      <c r="E96" s="613"/>
      <c r="F96" s="604">
        <v>50</v>
      </c>
      <c r="G96" s="605"/>
      <c r="H96" s="607"/>
      <c r="I96" s="614"/>
      <c r="J96" s="615"/>
      <c r="K96" s="615"/>
      <c r="L96" s="615"/>
      <c r="M96" s="615"/>
      <c r="N96" s="615"/>
      <c r="O96" s="615"/>
      <c r="P96" s="615"/>
      <c r="Q96" s="615"/>
      <c r="R96" s="608">
        <f>SUM(J96:Q96)</f>
        <v>0</v>
      </c>
    </row>
    <row r="97" spans="2:18" s="584" customFormat="1" ht="47.25" hidden="1" customHeight="1">
      <c r="B97" s="595"/>
      <c r="C97" s="597"/>
      <c r="D97" s="1497" t="s">
        <v>1890</v>
      </c>
      <c r="E97" s="1497"/>
      <c r="F97" s="1497"/>
      <c r="G97" s="1497"/>
      <c r="H97" s="1497"/>
      <c r="I97" s="1497"/>
      <c r="J97" s="596">
        <f t="shared" ref="J97:R97" si="37">SUM(J98)</f>
        <v>0</v>
      </c>
      <c r="K97" s="596">
        <f t="shared" si="37"/>
        <v>0</v>
      </c>
      <c r="L97" s="596">
        <f t="shared" si="37"/>
        <v>0</v>
      </c>
      <c r="M97" s="596">
        <f t="shared" si="37"/>
        <v>0</v>
      </c>
      <c r="N97" s="596">
        <f t="shared" si="37"/>
        <v>0</v>
      </c>
      <c r="O97" s="596">
        <f t="shared" si="37"/>
        <v>0</v>
      </c>
      <c r="P97" s="596">
        <f t="shared" si="37"/>
        <v>0</v>
      </c>
      <c r="Q97" s="596">
        <f t="shared" si="37"/>
        <v>0</v>
      </c>
      <c r="R97" s="596">
        <f t="shared" si="37"/>
        <v>0</v>
      </c>
    </row>
    <row r="98" spans="2:18" s="584" customFormat="1" ht="34.5" hidden="1" customHeight="1">
      <c r="B98" s="595"/>
      <c r="C98" s="597"/>
      <c r="D98" s="597"/>
      <c r="E98" s="1497" t="s">
        <v>1891</v>
      </c>
      <c r="F98" s="1497"/>
      <c r="G98" s="1497"/>
      <c r="H98" s="1497"/>
      <c r="I98" s="1497"/>
      <c r="J98" s="596">
        <f t="shared" ref="J98:R98" si="38">SUM(J99:J101)</f>
        <v>0</v>
      </c>
      <c r="K98" s="596">
        <f t="shared" si="38"/>
        <v>0</v>
      </c>
      <c r="L98" s="596">
        <f t="shared" si="38"/>
        <v>0</v>
      </c>
      <c r="M98" s="596">
        <f t="shared" si="38"/>
        <v>0</v>
      </c>
      <c r="N98" s="596">
        <f t="shared" si="38"/>
        <v>0</v>
      </c>
      <c r="O98" s="596">
        <f t="shared" si="38"/>
        <v>0</v>
      </c>
      <c r="P98" s="596">
        <f t="shared" si="38"/>
        <v>0</v>
      </c>
      <c r="Q98" s="596">
        <f t="shared" si="38"/>
        <v>0</v>
      </c>
      <c r="R98" s="596">
        <f t="shared" si="38"/>
        <v>0</v>
      </c>
    </row>
    <row r="99" spans="2:18" s="584" customFormat="1" ht="24.75" hidden="1" customHeight="1">
      <c r="B99" s="601"/>
      <c r="C99" s="602"/>
      <c r="D99" s="602"/>
      <c r="E99" s="603"/>
      <c r="F99" s="604">
        <v>51</v>
      </c>
      <c r="G99" s="605"/>
      <c r="H99" s="605"/>
      <c r="I99" s="606"/>
      <c r="J99" s="607"/>
      <c r="K99" s="607"/>
      <c r="L99" s="607"/>
      <c r="M99" s="607"/>
      <c r="N99" s="607"/>
      <c r="O99" s="607"/>
      <c r="P99" s="607"/>
      <c r="Q99" s="607"/>
      <c r="R99" s="608">
        <f>SUM(J99:Q99)</f>
        <v>0</v>
      </c>
    </row>
    <row r="100" spans="2:18" s="584" customFormat="1" ht="24.75" hidden="1" customHeight="1">
      <c r="B100" s="611"/>
      <c r="D100" s="612"/>
      <c r="E100" s="613"/>
      <c r="F100" s="604">
        <v>52</v>
      </c>
      <c r="G100" s="605"/>
      <c r="H100" s="607"/>
      <c r="I100" s="614"/>
      <c r="J100" s="615"/>
      <c r="K100" s="615"/>
      <c r="L100" s="615"/>
      <c r="M100" s="615"/>
      <c r="N100" s="615"/>
      <c r="O100" s="615"/>
      <c r="P100" s="615"/>
      <c r="Q100" s="615"/>
      <c r="R100" s="608">
        <f>SUM(J100:Q100)</f>
        <v>0</v>
      </c>
    </row>
    <row r="101" spans="2:18" s="584" customFormat="1" ht="34.5" hidden="1" customHeight="1">
      <c r="B101" s="622"/>
      <c r="C101" s="623"/>
      <c r="D101" s="624"/>
      <c r="E101" s="625"/>
      <c r="F101" s="604">
        <v>53</v>
      </c>
      <c r="G101" s="605"/>
      <c r="H101" s="607"/>
      <c r="I101" s="614"/>
      <c r="J101" s="615"/>
      <c r="K101" s="615"/>
      <c r="L101" s="615"/>
      <c r="M101" s="615"/>
      <c r="N101" s="615"/>
      <c r="O101" s="615"/>
      <c r="P101" s="615"/>
      <c r="Q101" s="615"/>
      <c r="R101" s="608">
        <f>SUM(J101:Q101)</f>
        <v>0</v>
      </c>
    </row>
    <row r="102" spans="2:18" s="584" customFormat="1" ht="31.5" hidden="1" customHeight="1">
      <c r="B102" s="595"/>
      <c r="C102" s="597"/>
      <c r="D102" s="1497" t="s">
        <v>1892</v>
      </c>
      <c r="E102" s="1497"/>
      <c r="F102" s="1497"/>
      <c r="G102" s="1497"/>
      <c r="H102" s="1497"/>
      <c r="I102" s="1497"/>
      <c r="J102" s="596">
        <f t="shared" ref="J102:R102" si="39">SUM(J103)</f>
        <v>0</v>
      </c>
      <c r="K102" s="596">
        <f t="shared" si="39"/>
        <v>0</v>
      </c>
      <c r="L102" s="596">
        <f t="shared" si="39"/>
        <v>0</v>
      </c>
      <c r="M102" s="596">
        <f t="shared" si="39"/>
        <v>0</v>
      </c>
      <c r="N102" s="596">
        <f t="shared" si="39"/>
        <v>0</v>
      </c>
      <c r="O102" s="596">
        <f t="shared" si="39"/>
        <v>0</v>
      </c>
      <c r="P102" s="596">
        <f t="shared" si="39"/>
        <v>0</v>
      </c>
      <c r="Q102" s="596">
        <f t="shared" si="39"/>
        <v>0</v>
      </c>
      <c r="R102" s="596">
        <f t="shared" si="39"/>
        <v>0</v>
      </c>
    </row>
    <row r="103" spans="2:18" s="584" customFormat="1" ht="34.5" hidden="1" customHeight="1">
      <c r="B103" s="595"/>
      <c r="C103" s="597"/>
      <c r="D103" s="597"/>
      <c r="E103" s="1497" t="s">
        <v>1893</v>
      </c>
      <c r="F103" s="1497"/>
      <c r="G103" s="1497"/>
      <c r="H103" s="1497"/>
      <c r="I103" s="1497"/>
      <c r="J103" s="596">
        <f t="shared" ref="J103:R103" si="40">SUM(J104:J106)</f>
        <v>0</v>
      </c>
      <c r="K103" s="596">
        <f t="shared" si="40"/>
        <v>0</v>
      </c>
      <c r="L103" s="596">
        <f t="shared" si="40"/>
        <v>0</v>
      </c>
      <c r="M103" s="596">
        <f t="shared" si="40"/>
        <v>0</v>
      </c>
      <c r="N103" s="596">
        <f t="shared" si="40"/>
        <v>0</v>
      </c>
      <c r="O103" s="596">
        <f t="shared" si="40"/>
        <v>0</v>
      </c>
      <c r="P103" s="596">
        <f t="shared" si="40"/>
        <v>0</v>
      </c>
      <c r="Q103" s="596">
        <f t="shared" si="40"/>
        <v>0</v>
      </c>
      <c r="R103" s="596">
        <f t="shared" si="40"/>
        <v>0</v>
      </c>
    </row>
    <row r="104" spans="2:18" s="584" customFormat="1" ht="20.25" hidden="1" customHeight="1">
      <c r="B104" s="601"/>
      <c r="C104" s="602"/>
      <c r="D104" s="602"/>
      <c r="E104" s="603"/>
      <c r="F104" s="604">
        <v>54</v>
      </c>
      <c r="G104" s="605"/>
      <c r="H104" s="605"/>
      <c r="I104" s="606"/>
      <c r="J104" s="607"/>
      <c r="K104" s="607"/>
      <c r="L104" s="607"/>
      <c r="M104" s="607"/>
      <c r="N104" s="607"/>
      <c r="O104" s="607"/>
      <c r="P104" s="607"/>
      <c r="Q104" s="607"/>
      <c r="R104" s="608">
        <f>SUM(J104:Q104)</f>
        <v>0</v>
      </c>
    </row>
    <row r="105" spans="2:18" s="584" customFormat="1" ht="20.25" hidden="1" customHeight="1">
      <c r="B105" s="611"/>
      <c r="D105" s="612"/>
      <c r="E105" s="613"/>
      <c r="F105" s="604">
        <v>55</v>
      </c>
      <c r="G105" s="605"/>
      <c r="H105" s="607"/>
      <c r="I105" s="614"/>
      <c r="J105" s="615"/>
      <c r="K105" s="615"/>
      <c r="L105" s="615"/>
      <c r="M105" s="615"/>
      <c r="N105" s="615"/>
      <c r="O105" s="615"/>
      <c r="P105" s="615"/>
      <c r="Q105" s="615"/>
      <c r="R105" s="608">
        <f>SUM(J105:Q105)</f>
        <v>0</v>
      </c>
    </row>
    <row r="106" spans="2:18" s="584" customFormat="1" ht="20.25" hidden="1" customHeight="1">
      <c r="B106" s="611"/>
      <c r="D106" s="612"/>
      <c r="E106" s="613"/>
      <c r="F106" s="604">
        <v>56</v>
      </c>
      <c r="G106" s="605"/>
      <c r="H106" s="607"/>
      <c r="I106" s="614"/>
      <c r="J106" s="615"/>
      <c r="K106" s="615"/>
      <c r="L106" s="615"/>
      <c r="M106" s="615"/>
      <c r="N106" s="615"/>
      <c r="O106" s="615"/>
      <c r="P106" s="615"/>
      <c r="Q106" s="615"/>
      <c r="R106" s="608">
        <f>SUM(J106:Q106)</f>
        <v>0</v>
      </c>
    </row>
    <row r="107" spans="2:18" s="589" customFormat="1" ht="33" hidden="1" customHeight="1">
      <c r="B107" s="1494" t="s">
        <v>87</v>
      </c>
      <c r="C107" s="1495"/>
      <c r="D107" s="1495"/>
      <c r="E107" s="1495"/>
      <c r="F107" s="1495"/>
      <c r="G107" s="1495"/>
      <c r="H107" s="1495"/>
      <c r="I107" s="1495"/>
      <c r="J107" s="593">
        <f t="shared" ref="J107:R108" si="41">SUM(J108)</f>
        <v>0</v>
      </c>
      <c r="K107" s="593">
        <f t="shared" si="41"/>
        <v>0</v>
      </c>
      <c r="L107" s="593">
        <f t="shared" si="41"/>
        <v>0</v>
      </c>
      <c r="M107" s="593">
        <f t="shared" si="41"/>
        <v>0</v>
      </c>
      <c r="N107" s="593">
        <f t="shared" si="41"/>
        <v>0</v>
      </c>
      <c r="O107" s="593">
        <f t="shared" si="41"/>
        <v>0</v>
      </c>
      <c r="P107" s="593">
        <f t="shared" si="41"/>
        <v>0</v>
      </c>
      <c r="Q107" s="593">
        <f t="shared" si="41"/>
        <v>0</v>
      </c>
      <c r="R107" s="593">
        <f t="shared" si="41"/>
        <v>0</v>
      </c>
    </row>
    <row r="108" spans="2:18" s="589" customFormat="1" ht="32.25" hidden="1" customHeight="1">
      <c r="B108" s="1505" t="s">
        <v>1894</v>
      </c>
      <c r="C108" s="1506"/>
      <c r="D108" s="1506"/>
      <c r="E108" s="1506"/>
      <c r="F108" s="1506"/>
      <c r="G108" s="1506"/>
      <c r="H108" s="1506"/>
      <c r="I108" s="1506"/>
      <c r="J108" s="594">
        <f t="shared" si="41"/>
        <v>0</v>
      </c>
      <c r="K108" s="594">
        <f t="shared" si="41"/>
        <v>0</v>
      </c>
      <c r="L108" s="594">
        <f t="shared" si="41"/>
        <v>0</v>
      </c>
      <c r="M108" s="594">
        <f t="shared" si="41"/>
        <v>0</v>
      </c>
      <c r="N108" s="594">
        <f t="shared" si="41"/>
        <v>0</v>
      </c>
      <c r="O108" s="594">
        <f t="shared" si="41"/>
        <v>0</v>
      </c>
      <c r="P108" s="594">
        <f t="shared" si="41"/>
        <v>0</v>
      </c>
      <c r="Q108" s="594">
        <f t="shared" si="41"/>
        <v>0</v>
      </c>
      <c r="R108" s="594">
        <f t="shared" si="41"/>
        <v>0</v>
      </c>
    </row>
    <row r="109" spans="2:18" s="584" customFormat="1" ht="48.75" hidden="1" customHeight="1">
      <c r="B109" s="595"/>
      <c r="C109" s="1497" t="s">
        <v>1895</v>
      </c>
      <c r="D109" s="1497"/>
      <c r="E109" s="1497"/>
      <c r="F109" s="1497"/>
      <c r="G109" s="1497"/>
      <c r="H109" s="1497"/>
      <c r="I109" s="1497"/>
      <c r="J109" s="596">
        <f t="shared" ref="J109:R109" si="42">SUM(J110+J119)</f>
        <v>0</v>
      </c>
      <c r="K109" s="596">
        <f t="shared" si="42"/>
        <v>0</v>
      </c>
      <c r="L109" s="596">
        <f t="shared" si="42"/>
        <v>0</v>
      </c>
      <c r="M109" s="596">
        <f t="shared" si="42"/>
        <v>0</v>
      </c>
      <c r="N109" s="596">
        <f t="shared" si="42"/>
        <v>0</v>
      </c>
      <c r="O109" s="596">
        <f t="shared" si="42"/>
        <v>0</v>
      </c>
      <c r="P109" s="596">
        <f t="shared" si="42"/>
        <v>0</v>
      </c>
      <c r="Q109" s="596">
        <f t="shared" si="42"/>
        <v>0</v>
      </c>
      <c r="R109" s="596">
        <f t="shared" si="42"/>
        <v>0</v>
      </c>
    </row>
    <row r="110" spans="2:18" s="584" customFormat="1" ht="32.25" hidden="1" customHeight="1">
      <c r="B110" s="595"/>
      <c r="C110" s="597"/>
      <c r="D110" s="1497" t="s">
        <v>1896</v>
      </c>
      <c r="E110" s="1497"/>
      <c r="F110" s="1497"/>
      <c r="G110" s="1497"/>
      <c r="H110" s="1497"/>
      <c r="I110" s="1497"/>
      <c r="J110" s="596">
        <f t="shared" ref="J110:R110" si="43">SUM(J111+J115)</f>
        <v>0</v>
      </c>
      <c r="K110" s="596">
        <f t="shared" si="43"/>
        <v>0</v>
      </c>
      <c r="L110" s="596">
        <f t="shared" si="43"/>
        <v>0</v>
      </c>
      <c r="M110" s="596">
        <f t="shared" si="43"/>
        <v>0</v>
      </c>
      <c r="N110" s="596">
        <f t="shared" si="43"/>
        <v>0</v>
      </c>
      <c r="O110" s="596">
        <f t="shared" si="43"/>
        <v>0</v>
      </c>
      <c r="P110" s="596">
        <f t="shared" si="43"/>
        <v>0</v>
      </c>
      <c r="Q110" s="596">
        <f t="shared" si="43"/>
        <v>0</v>
      </c>
      <c r="R110" s="596">
        <f t="shared" si="43"/>
        <v>0</v>
      </c>
    </row>
    <row r="111" spans="2:18" s="584" customFormat="1" ht="35.25" hidden="1" customHeight="1">
      <c r="B111" s="595"/>
      <c r="C111" s="597"/>
      <c r="D111" s="597"/>
      <c r="E111" s="1497" t="s">
        <v>1897</v>
      </c>
      <c r="F111" s="1497"/>
      <c r="G111" s="1497"/>
      <c r="H111" s="1497"/>
      <c r="I111" s="1497"/>
      <c r="J111" s="596">
        <f t="shared" ref="J111:R111" si="44">SUM(J112:J114)</f>
        <v>0</v>
      </c>
      <c r="K111" s="596">
        <f t="shared" si="44"/>
        <v>0</v>
      </c>
      <c r="L111" s="596">
        <f t="shared" si="44"/>
        <v>0</v>
      </c>
      <c r="M111" s="596">
        <f t="shared" si="44"/>
        <v>0</v>
      </c>
      <c r="N111" s="596">
        <f t="shared" si="44"/>
        <v>0</v>
      </c>
      <c r="O111" s="596">
        <f t="shared" si="44"/>
        <v>0</v>
      </c>
      <c r="P111" s="596">
        <f t="shared" si="44"/>
        <v>0</v>
      </c>
      <c r="Q111" s="596">
        <f t="shared" si="44"/>
        <v>0</v>
      </c>
      <c r="R111" s="596">
        <f t="shared" si="44"/>
        <v>0</v>
      </c>
    </row>
    <row r="112" spans="2:18" s="584" customFormat="1" ht="19.5" hidden="1" customHeight="1">
      <c r="B112" s="601"/>
      <c r="C112" s="602"/>
      <c r="D112" s="602"/>
      <c r="E112" s="603"/>
      <c r="F112" s="604">
        <v>57</v>
      </c>
      <c r="G112" s="605"/>
      <c r="H112" s="605"/>
      <c r="I112" s="606"/>
      <c r="J112" s="607"/>
      <c r="K112" s="607"/>
      <c r="L112" s="607"/>
      <c r="M112" s="607"/>
      <c r="N112" s="607"/>
      <c r="O112" s="607"/>
      <c r="P112" s="607"/>
      <c r="Q112" s="607"/>
      <c r="R112" s="608">
        <f>SUM(J112:Q112)</f>
        <v>0</v>
      </c>
    </row>
    <row r="113" spans="2:18" s="584" customFormat="1" ht="19.5" hidden="1" customHeight="1">
      <c r="B113" s="611"/>
      <c r="D113" s="612"/>
      <c r="E113" s="613"/>
      <c r="F113" s="604">
        <v>58</v>
      </c>
      <c r="G113" s="605"/>
      <c r="H113" s="607"/>
      <c r="I113" s="614"/>
      <c r="J113" s="615"/>
      <c r="K113" s="615"/>
      <c r="L113" s="615"/>
      <c r="M113" s="615"/>
      <c r="N113" s="615"/>
      <c r="O113" s="615"/>
      <c r="P113" s="615"/>
      <c r="Q113" s="615"/>
      <c r="R113" s="608">
        <f>SUM(J113:Q113)</f>
        <v>0</v>
      </c>
    </row>
    <row r="114" spans="2:18" s="584" customFormat="1" ht="19.5" hidden="1" customHeight="1">
      <c r="B114" s="622"/>
      <c r="C114" s="623"/>
      <c r="D114" s="624"/>
      <c r="E114" s="625"/>
      <c r="F114" s="604">
        <v>59</v>
      </c>
      <c r="G114" s="605"/>
      <c r="H114" s="607"/>
      <c r="I114" s="614"/>
      <c r="J114" s="615"/>
      <c r="K114" s="615"/>
      <c r="L114" s="615"/>
      <c r="M114" s="615"/>
      <c r="N114" s="615"/>
      <c r="O114" s="615"/>
      <c r="P114" s="615"/>
      <c r="Q114" s="615"/>
      <c r="R114" s="608">
        <f>SUM(J114:Q114)</f>
        <v>0</v>
      </c>
    </row>
    <row r="115" spans="2:18" s="584" customFormat="1" ht="34.5" hidden="1" customHeight="1">
      <c r="B115" s="595"/>
      <c r="C115" s="597"/>
      <c r="D115" s="597"/>
      <c r="E115" s="1497" t="s">
        <v>1898</v>
      </c>
      <c r="F115" s="1497"/>
      <c r="G115" s="1497"/>
      <c r="H115" s="1497"/>
      <c r="I115" s="1497"/>
      <c r="J115" s="596">
        <f t="shared" ref="J115:R115" si="45">SUM(J116:J118)</f>
        <v>0</v>
      </c>
      <c r="K115" s="596">
        <f t="shared" si="45"/>
        <v>0</v>
      </c>
      <c r="L115" s="596">
        <f t="shared" si="45"/>
        <v>0</v>
      </c>
      <c r="M115" s="596">
        <f t="shared" si="45"/>
        <v>0</v>
      </c>
      <c r="N115" s="596">
        <f t="shared" si="45"/>
        <v>0</v>
      </c>
      <c r="O115" s="596">
        <f t="shared" si="45"/>
        <v>0</v>
      </c>
      <c r="P115" s="596">
        <f t="shared" si="45"/>
        <v>0</v>
      </c>
      <c r="Q115" s="596">
        <f t="shared" si="45"/>
        <v>0</v>
      </c>
      <c r="R115" s="596">
        <f t="shared" si="45"/>
        <v>0</v>
      </c>
    </row>
    <row r="116" spans="2:18" s="584" customFormat="1" ht="19.5" hidden="1" customHeight="1">
      <c r="B116" s="601"/>
      <c r="C116" s="602"/>
      <c r="D116" s="602"/>
      <c r="E116" s="603"/>
      <c r="F116" s="604">
        <v>60</v>
      </c>
      <c r="G116" s="605"/>
      <c r="H116" s="605"/>
      <c r="I116" s="606"/>
      <c r="J116" s="607"/>
      <c r="K116" s="607"/>
      <c r="L116" s="607"/>
      <c r="M116" s="607"/>
      <c r="N116" s="607"/>
      <c r="O116" s="607"/>
      <c r="P116" s="607"/>
      <c r="Q116" s="607"/>
      <c r="R116" s="608">
        <f>SUM(J116:Q116)</f>
        <v>0</v>
      </c>
    </row>
    <row r="117" spans="2:18" s="584" customFormat="1" ht="19.5" hidden="1" customHeight="1">
      <c r="B117" s="611"/>
      <c r="D117" s="612"/>
      <c r="E117" s="613"/>
      <c r="F117" s="604">
        <v>61</v>
      </c>
      <c r="G117" s="605"/>
      <c r="H117" s="607"/>
      <c r="I117" s="614"/>
      <c r="J117" s="615"/>
      <c r="K117" s="615"/>
      <c r="L117" s="615"/>
      <c r="M117" s="615"/>
      <c r="N117" s="615"/>
      <c r="O117" s="615"/>
      <c r="P117" s="615"/>
      <c r="Q117" s="615"/>
      <c r="R117" s="608">
        <f>SUM(J117:Q117)</f>
        <v>0</v>
      </c>
    </row>
    <row r="118" spans="2:18" s="584" customFormat="1" ht="19.5" hidden="1" customHeight="1">
      <c r="B118" s="622"/>
      <c r="C118" s="623"/>
      <c r="D118" s="624"/>
      <c r="E118" s="625"/>
      <c r="F118" s="604">
        <v>62</v>
      </c>
      <c r="G118" s="605"/>
      <c r="H118" s="607"/>
      <c r="I118" s="614"/>
      <c r="J118" s="615"/>
      <c r="K118" s="615"/>
      <c r="L118" s="615"/>
      <c r="M118" s="615"/>
      <c r="N118" s="615"/>
      <c r="O118" s="615"/>
      <c r="P118" s="615"/>
      <c r="Q118" s="615"/>
      <c r="R118" s="608">
        <f>SUM(J118:Q118)</f>
        <v>0</v>
      </c>
    </row>
    <row r="119" spans="2:18" s="584" customFormat="1" ht="34.5" hidden="1" customHeight="1">
      <c r="B119" s="595"/>
      <c r="C119" s="597"/>
      <c r="D119" s="1503" t="s">
        <v>1899</v>
      </c>
      <c r="E119" s="1503"/>
      <c r="F119" s="1503"/>
      <c r="G119" s="1503"/>
      <c r="H119" s="1503"/>
      <c r="I119" s="1503"/>
      <c r="J119" s="596">
        <f t="shared" ref="J119:R119" si="46">SUM(J120)</f>
        <v>0</v>
      </c>
      <c r="K119" s="596">
        <f t="shared" si="46"/>
        <v>0</v>
      </c>
      <c r="L119" s="596">
        <f t="shared" si="46"/>
        <v>0</v>
      </c>
      <c r="M119" s="596">
        <f t="shared" si="46"/>
        <v>0</v>
      </c>
      <c r="N119" s="596">
        <f t="shared" si="46"/>
        <v>0</v>
      </c>
      <c r="O119" s="596">
        <f t="shared" si="46"/>
        <v>0</v>
      </c>
      <c r="P119" s="596">
        <f t="shared" si="46"/>
        <v>0</v>
      </c>
      <c r="Q119" s="596">
        <f t="shared" si="46"/>
        <v>0</v>
      </c>
      <c r="R119" s="596">
        <f t="shared" si="46"/>
        <v>0</v>
      </c>
    </row>
    <row r="120" spans="2:18" s="584" customFormat="1" ht="49.5" hidden="1" customHeight="1">
      <c r="B120" s="595"/>
      <c r="C120" s="597"/>
      <c r="D120" s="597"/>
      <c r="E120" s="1497" t="s">
        <v>1900</v>
      </c>
      <c r="F120" s="1497"/>
      <c r="G120" s="1497"/>
      <c r="H120" s="1497"/>
      <c r="I120" s="1497"/>
      <c r="J120" s="596">
        <f t="shared" ref="J120:R120" si="47">SUM(J121:J123)</f>
        <v>0</v>
      </c>
      <c r="K120" s="596">
        <f t="shared" si="47"/>
        <v>0</v>
      </c>
      <c r="L120" s="596">
        <f t="shared" si="47"/>
        <v>0</v>
      </c>
      <c r="M120" s="596">
        <f t="shared" si="47"/>
        <v>0</v>
      </c>
      <c r="N120" s="596">
        <f t="shared" si="47"/>
        <v>0</v>
      </c>
      <c r="O120" s="596">
        <f t="shared" si="47"/>
        <v>0</v>
      </c>
      <c r="P120" s="596">
        <f t="shared" si="47"/>
        <v>0</v>
      </c>
      <c r="Q120" s="596">
        <f t="shared" si="47"/>
        <v>0</v>
      </c>
      <c r="R120" s="596">
        <f t="shared" si="47"/>
        <v>0</v>
      </c>
    </row>
    <row r="121" spans="2:18" s="584" customFormat="1" ht="21.75" hidden="1" customHeight="1">
      <c r="B121" s="601"/>
      <c r="C121" s="602"/>
      <c r="D121" s="602"/>
      <c r="E121" s="603"/>
      <c r="F121" s="604">
        <v>63</v>
      </c>
      <c r="G121" s="605"/>
      <c r="H121" s="605"/>
      <c r="I121" s="606"/>
      <c r="J121" s="607"/>
      <c r="K121" s="607"/>
      <c r="L121" s="607"/>
      <c r="M121" s="607"/>
      <c r="N121" s="607"/>
      <c r="O121" s="607"/>
      <c r="P121" s="607"/>
      <c r="Q121" s="607"/>
      <c r="R121" s="608">
        <f>SUM(J121:Q121)</f>
        <v>0</v>
      </c>
    </row>
    <row r="122" spans="2:18" s="584" customFormat="1" ht="21.75" hidden="1" customHeight="1">
      <c r="B122" s="611"/>
      <c r="D122" s="612"/>
      <c r="E122" s="613"/>
      <c r="F122" s="604">
        <v>64</v>
      </c>
      <c r="G122" s="605"/>
      <c r="H122" s="607"/>
      <c r="I122" s="614"/>
      <c r="J122" s="615"/>
      <c r="K122" s="615"/>
      <c r="L122" s="615"/>
      <c r="M122" s="615"/>
      <c r="N122" s="615"/>
      <c r="O122" s="615"/>
      <c r="P122" s="615"/>
      <c r="Q122" s="615"/>
      <c r="R122" s="608">
        <f>SUM(J122:Q122)</f>
        <v>0</v>
      </c>
    </row>
    <row r="123" spans="2:18" s="584" customFormat="1" ht="21.75" hidden="1" customHeight="1">
      <c r="B123" s="611"/>
      <c r="D123" s="612"/>
      <c r="E123" s="613"/>
      <c r="F123" s="604">
        <v>65</v>
      </c>
      <c r="G123" s="605"/>
      <c r="H123" s="607"/>
      <c r="I123" s="614"/>
      <c r="J123" s="615"/>
      <c r="K123" s="615"/>
      <c r="L123" s="615"/>
      <c r="M123" s="615"/>
      <c r="N123" s="615"/>
      <c r="O123" s="615"/>
      <c r="P123" s="615"/>
      <c r="Q123" s="615"/>
      <c r="R123" s="608">
        <f>SUM(J123:Q123)</f>
        <v>0</v>
      </c>
    </row>
    <row r="124" spans="2:18" s="589" customFormat="1" ht="34.5" hidden="1" customHeight="1">
      <c r="B124" s="1494" t="s">
        <v>90</v>
      </c>
      <c r="C124" s="1495"/>
      <c r="D124" s="1495"/>
      <c r="E124" s="1495"/>
      <c r="F124" s="1495"/>
      <c r="G124" s="1495"/>
      <c r="H124" s="1495"/>
      <c r="I124" s="1495"/>
      <c r="J124" s="593">
        <f t="shared" ref="J124:R125" si="48">SUM(J125)</f>
        <v>0</v>
      </c>
      <c r="K124" s="593">
        <f t="shared" si="48"/>
        <v>0</v>
      </c>
      <c r="L124" s="593">
        <f t="shared" si="48"/>
        <v>0</v>
      </c>
      <c r="M124" s="593">
        <f t="shared" si="48"/>
        <v>0</v>
      </c>
      <c r="N124" s="593">
        <f t="shared" si="48"/>
        <v>0</v>
      </c>
      <c r="O124" s="593">
        <f t="shared" si="48"/>
        <v>0</v>
      </c>
      <c r="P124" s="593">
        <f t="shared" si="48"/>
        <v>0</v>
      </c>
      <c r="Q124" s="593">
        <f t="shared" si="48"/>
        <v>0</v>
      </c>
      <c r="R124" s="593">
        <f t="shared" si="48"/>
        <v>0</v>
      </c>
    </row>
    <row r="125" spans="2:18" s="589" customFormat="1" ht="48" hidden="1" customHeight="1">
      <c r="B125" s="1509" t="s">
        <v>1901</v>
      </c>
      <c r="C125" s="1510"/>
      <c r="D125" s="1510"/>
      <c r="E125" s="1510"/>
      <c r="F125" s="1510"/>
      <c r="G125" s="1510"/>
      <c r="H125" s="1510"/>
      <c r="I125" s="1510"/>
      <c r="J125" s="594">
        <f t="shared" si="48"/>
        <v>0</v>
      </c>
      <c r="K125" s="594">
        <f t="shared" si="48"/>
        <v>0</v>
      </c>
      <c r="L125" s="594">
        <f t="shared" si="48"/>
        <v>0</v>
      </c>
      <c r="M125" s="594">
        <f t="shared" si="48"/>
        <v>0</v>
      </c>
      <c r="N125" s="594">
        <f t="shared" si="48"/>
        <v>0</v>
      </c>
      <c r="O125" s="594">
        <f t="shared" si="48"/>
        <v>0</v>
      </c>
      <c r="P125" s="594">
        <f t="shared" si="48"/>
        <v>0</v>
      </c>
      <c r="Q125" s="594">
        <f t="shared" si="48"/>
        <v>0</v>
      </c>
      <c r="R125" s="594">
        <f t="shared" si="48"/>
        <v>0</v>
      </c>
    </row>
    <row r="126" spans="2:18" s="584" customFormat="1" ht="49.5" hidden="1" customHeight="1">
      <c r="B126" s="595"/>
      <c r="C126" s="1497" t="s">
        <v>1902</v>
      </c>
      <c r="D126" s="1497"/>
      <c r="E126" s="1497"/>
      <c r="F126" s="1497"/>
      <c r="G126" s="1497"/>
      <c r="H126" s="1497"/>
      <c r="I126" s="1497"/>
      <c r="J126" s="596">
        <f t="shared" ref="J126:R126" si="49">SUM(J127+J132)</f>
        <v>0</v>
      </c>
      <c r="K126" s="596">
        <f t="shared" si="49"/>
        <v>0</v>
      </c>
      <c r="L126" s="596">
        <f t="shared" si="49"/>
        <v>0</v>
      </c>
      <c r="M126" s="596">
        <f t="shared" si="49"/>
        <v>0</v>
      </c>
      <c r="N126" s="596">
        <f t="shared" si="49"/>
        <v>0</v>
      </c>
      <c r="O126" s="596">
        <f t="shared" si="49"/>
        <v>0</v>
      </c>
      <c r="P126" s="596">
        <f t="shared" si="49"/>
        <v>0</v>
      </c>
      <c r="Q126" s="596">
        <f t="shared" si="49"/>
        <v>0</v>
      </c>
      <c r="R126" s="596">
        <f t="shared" si="49"/>
        <v>0</v>
      </c>
    </row>
    <row r="127" spans="2:18" s="584" customFormat="1" ht="36" hidden="1" customHeight="1">
      <c r="B127" s="595"/>
      <c r="C127" s="597"/>
      <c r="D127" s="1503" t="s">
        <v>1903</v>
      </c>
      <c r="E127" s="1503"/>
      <c r="F127" s="1503"/>
      <c r="G127" s="1503"/>
      <c r="H127" s="1503"/>
      <c r="I127" s="1503"/>
      <c r="J127" s="596">
        <f t="shared" ref="J127:R127" si="50">SUM(J128)</f>
        <v>0</v>
      </c>
      <c r="K127" s="596">
        <f t="shared" si="50"/>
        <v>0</v>
      </c>
      <c r="L127" s="596">
        <f t="shared" si="50"/>
        <v>0</v>
      </c>
      <c r="M127" s="596">
        <f t="shared" si="50"/>
        <v>0</v>
      </c>
      <c r="N127" s="596">
        <f t="shared" si="50"/>
        <v>0</v>
      </c>
      <c r="O127" s="596">
        <f t="shared" si="50"/>
        <v>0</v>
      </c>
      <c r="P127" s="596">
        <f t="shared" si="50"/>
        <v>0</v>
      </c>
      <c r="Q127" s="596">
        <f t="shared" si="50"/>
        <v>0</v>
      </c>
      <c r="R127" s="596">
        <f t="shared" si="50"/>
        <v>0</v>
      </c>
    </row>
    <row r="128" spans="2:18" s="584" customFormat="1" ht="32.25" hidden="1" customHeight="1">
      <c r="B128" s="595"/>
      <c r="C128" s="597"/>
      <c r="D128" s="597"/>
      <c r="E128" s="1503" t="s">
        <v>1904</v>
      </c>
      <c r="F128" s="1503"/>
      <c r="G128" s="1503"/>
      <c r="H128" s="1503"/>
      <c r="I128" s="1503"/>
      <c r="J128" s="596">
        <f t="shared" ref="J128:R128" si="51">SUM(J129:J131)</f>
        <v>0</v>
      </c>
      <c r="K128" s="596">
        <f t="shared" si="51"/>
        <v>0</v>
      </c>
      <c r="L128" s="596">
        <f t="shared" si="51"/>
        <v>0</v>
      </c>
      <c r="M128" s="596">
        <f t="shared" si="51"/>
        <v>0</v>
      </c>
      <c r="N128" s="596">
        <f t="shared" si="51"/>
        <v>0</v>
      </c>
      <c r="O128" s="596">
        <f t="shared" si="51"/>
        <v>0</v>
      </c>
      <c r="P128" s="596">
        <f t="shared" si="51"/>
        <v>0</v>
      </c>
      <c r="Q128" s="596">
        <f t="shared" si="51"/>
        <v>0</v>
      </c>
      <c r="R128" s="596">
        <f t="shared" si="51"/>
        <v>0</v>
      </c>
    </row>
    <row r="129" spans="2:18" s="584" customFormat="1" ht="22.5" hidden="1" customHeight="1">
      <c r="B129" s="601"/>
      <c r="C129" s="602"/>
      <c r="D129" s="602"/>
      <c r="E129" s="603"/>
      <c r="F129" s="604">
        <v>66</v>
      </c>
      <c r="G129" s="605"/>
      <c r="H129" s="605"/>
      <c r="I129" s="606"/>
      <c r="J129" s="607"/>
      <c r="K129" s="607"/>
      <c r="L129" s="607"/>
      <c r="M129" s="607"/>
      <c r="N129" s="607"/>
      <c r="O129" s="607"/>
      <c r="P129" s="607"/>
      <c r="Q129" s="607"/>
      <c r="R129" s="608">
        <f>SUM(J129:Q129)</f>
        <v>0</v>
      </c>
    </row>
    <row r="130" spans="2:18" s="584" customFormat="1" ht="22.5" hidden="1" customHeight="1">
      <c r="B130" s="611"/>
      <c r="D130" s="612"/>
      <c r="E130" s="613"/>
      <c r="F130" s="604">
        <v>67</v>
      </c>
      <c r="G130" s="605"/>
      <c r="H130" s="607"/>
      <c r="I130" s="614"/>
      <c r="J130" s="615"/>
      <c r="K130" s="615"/>
      <c r="L130" s="615"/>
      <c r="M130" s="615"/>
      <c r="N130" s="615"/>
      <c r="O130" s="615"/>
      <c r="P130" s="615"/>
      <c r="Q130" s="615"/>
      <c r="R130" s="608">
        <f>SUM(J130:Q130)</f>
        <v>0</v>
      </c>
    </row>
    <row r="131" spans="2:18" s="584" customFormat="1" ht="33.75" hidden="1" customHeight="1">
      <c r="B131" s="622"/>
      <c r="C131" s="623"/>
      <c r="D131" s="624"/>
      <c r="E131" s="625"/>
      <c r="F131" s="604">
        <v>68</v>
      </c>
      <c r="G131" s="605"/>
      <c r="H131" s="607"/>
      <c r="I131" s="614"/>
      <c r="J131" s="615"/>
      <c r="K131" s="615"/>
      <c r="L131" s="615"/>
      <c r="M131" s="615"/>
      <c r="N131" s="615"/>
      <c r="O131" s="615"/>
      <c r="P131" s="615"/>
      <c r="Q131" s="615"/>
      <c r="R131" s="608">
        <f>SUM(J131:Q131)</f>
        <v>0</v>
      </c>
    </row>
    <row r="132" spans="2:18" s="584" customFormat="1" ht="46.5" hidden="1" customHeight="1">
      <c r="B132" s="595"/>
      <c r="C132" s="597"/>
      <c r="D132" s="1503" t="s">
        <v>1905</v>
      </c>
      <c r="E132" s="1503"/>
      <c r="F132" s="1503"/>
      <c r="G132" s="1503"/>
      <c r="H132" s="1503"/>
      <c r="I132" s="1503"/>
      <c r="J132" s="596">
        <f t="shared" ref="J132:R132" si="52">SUM(J133+J139+J145)</f>
        <v>0</v>
      </c>
      <c r="K132" s="596">
        <f t="shared" si="52"/>
        <v>0</v>
      </c>
      <c r="L132" s="596">
        <f t="shared" si="52"/>
        <v>0</v>
      </c>
      <c r="M132" s="596">
        <f t="shared" si="52"/>
        <v>0</v>
      </c>
      <c r="N132" s="596">
        <f t="shared" si="52"/>
        <v>0</v>
      </c>
      <c r="O132" s="596">
        <f t="shared" si="52"/>
        <v>0</v>
      </c>
      <c r="P132" s="596">
        <f t="shared" si="52"/>
        <v>0</v>
      </c>
      <c r="Q132" s="596">
        <f t="shared" si="52"/>
        <v>0</v>
      </c>
      <c r="R132" s="596">
        <f t="shared" si="52"/>
        <v>0</v>
      </c>
    </row>
    <row r="133" spans="2:18" s="584" customFormat="1" ht="19.5" hidden="1">
      <c r="B133" s="595"/>
      <c r="C133" s="597"/>
      <c r="D133" s="597"/>
      <c r="E133" s="647" t="s">
        <v>1906</v>
      </c>
      <c r="F133" s="629"/>
      <c r="G133" s="629"/>
      <c r="H133" s="630"/>
      <c r="I133" s="643"/>
      <c r="J133" s="596">
        <f t="shared" ref="J133:R133" si="53">SUM(J134:J138)</f>
        <v>0</v>
      </c>
      <c r="K133" s="596">
        <f t="shared" si="53"/>
        <v>0</v>
      </c>
      <c r="L133" s="596">
        <f t="shared" si="53"/>
        <v>0</v>
      </c>
      <c r="M133" s="596">
        <f t="shared" si="53"/>
        <v>0</v>
      </c>
      <c r="N133" s="596">
        <f t="shared" si="53"/>
        <v>0</v>
      </c>
      <c r="O133" s="596">
        <f t="shared" si="53"/>
        <v>0</v>
      </c>
      <c r="P133" s="596">
        <f t="shared" si="53"/>
        <v>0</v>
      </c>
      <c r="Q133" s="596">
        <f t="shared" si="53"/>
        <v>0</v>
      </c>
      <c r="R133" s="596">
        <f t="shared" si="53"/>
        <v>0</v>
      </c>
    </row>
    <row r="134" spans="2:18" s="584" customFormat="1" ht="19.5" hidden="1" customHeight="1">
      <c r="B134" s="601"/>
      <c r="C134" s="602"/>
      <c r="D134" s="602"/>
      <c r="E134" s="603"/>
      <c r="F134" s="604">
        <v>69</v>
      </c>
      <c r="G134" s="605"/>
      <c r="H134" s="605"/>
      <c r="I134" s="606"/>
      <c r="J134" s="607"/>
      <c r="K134" s="607"/>
      <c r="L134" s="607"/>
      <c r="M134" s="607"/>
      <c r="N134" s="607"/>
      <c r="O134" s="607"/>
      <c r="P134" s="607"/>
      <c r="Q134" s="607"/>
      <c r="R134" s="608">
        <f>SUM(J134:Q134)</f>
        <v>0</v>
      </c>
    </row>
    <row r="135" spans="2:18" s="584" customFormat="1" ht="19.5" hidden="1" customHeight="1">
      <c r="B135" s="611"/>
      <c r="D135" s="612"/>
      <c r="E135" s="613"/>
      <c r="F135" s="604">
        <v>70</v>
      </c>
      <c r="G135" s="605"/>
      <c r="H135" s="607"/>
      <c r="I135" s="614"/>
      <c r="J135" s="615"/>
      <c r="K135" s="615"/>
      <c r="L135" s="615"/>
      <c r="M135" s="615"/>
      <c r="N135" s="615"/>
      <c r="O135" s="615"/>
      <c r="P135" s="615"/>
      <c r="Q135" s="615"/>
      <c r="R135" s="608">
        <f>SUM(J135:Q135)</f>
        <v>0</v>
      </c>
    </row>
    <row r="136" spans="2:18" s="584" customFormat="1" ht="19.5" hidden="1" customHeight="1">
      <c r="B136" s="611"/>
      <c r="D136" s="612"/>
      <c r="E136" s="613"/>
      <c r="F136" s="604">
        <v>71</v>
      </c>
      <c r="G136" s="605"/>
      <c r="H136" s="607"/>
      <c r="I136" s="614"/>
      <c r="J136" s="615"/>
      <c r="K136" s="615"/>
      <c r="L136" s="615"/>
      <c r="M136" s="615"/>
      <c r="N136" s="615"/>
      <c r="O136" s="615"/>
      <c r="P136" s="615"/>
      <c r="Q136" s="615"/>
      <c r="R136" s="608">
        <f>SUM(J136:Q136)</f>
        <v>0</v>
      </c>
    </row>
    <row r="137" spans="2:18" s="584" customFormat="1" ht="22.5" hidden="1" customHeight="1">
      <c r="B137" s="609"/>
      <c r="C137" s="575"/>
      <c r="D137" s="575"/>
      <c r="E137" s="610"/>
      <c r="F137" s="604">
        <v>72</v>
      </c>
      <c r="G137" s="605"/>
      <c r="H137" s="605"/>
      <c r="I137" s="606"/>
      <c r="J137" s="607"/>
      <c r="K137" s="607"/>
      <c r="L137" s="607"/>
      <c r="M137" s="607"/>
      <c r="N137" s="607"/>
      <c r="O137" s="607"/>
      <c r="P137" s="607"/>
      <c r="Q137" s="607"/>
      <c r="R137" s="608">
        <f>SUM(J137:Q137)</f>
        <v>0</v>
      </c>
    </row>
    <row r="138" spans="2:18" s="584" customFormat="1" ht="22.5" hidden="1" customHeight="1">
      <c r="B138" s="611"/>
      <c r="D138" s="612"/>
      <c r="E138" s="613"/>
      <c r="F138" s="604">
        <v>73</v>
      </c>
      <c r="G138" s="605"/>
      <c r="H138" s="607"/>
      <c r="I138" s="614"/>
      <c r="J138" s="615"/>
      <c r="K138" s="615"/>
      <c r="L138" s="615"/>
      <c r="M138" s="615"/>
      <c r="N138" s="615"/>
      <c r="O138" s="615"/>
      <c r="P138" s="615"/>
      <c r="Q138" s="615"/>
      <c r="R138" s="608">
        <f>SUM(J138:Q138)</f>
        <v>0</v>
      </c>
    </row>
    <row r="139" spans="2:18" s="584" customFormat="1" ht="19.5" hidden="1">
      <c r="B139" s="595"/>
      <c r="C139" s="597"/>
      <c r="D139" s="597"/>
      <c r="E139" s="647" t="s">
        <v>1907</v>
      </c>
      <c r="F139" s="629"/>
      <c r="G139" s="629"/>
      <c r="H139" s="630"/>
      <c r="I139" s="643"/>
      <c r="J139" s="596">
        <f t="shared" ref="J139:R139" si="54">SUM(J140:J144)</f>
        <v>0</v>
      </c>
      <c r="K139" s="596">
        <f t="shared" si="54"/>
        <v>0</v>
      </c>
      <c r="L139" s="596">
        <f t="shared" si="54"/>
        <v>0</v>
      </c>
      <c r="M139" s="596">
        <f t="shared" si="54"/>
        <v>0</v>
      </c>
      <c r="N139" s="596">
        <f t="shared" si="54"/>
        <v>0</v>
      </c>
      <c r="O139" s="596">
        <f t="shared" si="54"/>
        <v>0</v>
      </c>
      <c r="P139" s="596">
        <f t="shared" si="54"/>
        <v>0</v>
      </c>
      <c r="Q139" s="596">
        <f t="shared" si="54"/>
        <v>0</v>
      </c>
      <c r="R139" s="596">
        <f t="shared" si="54"/>
        <v>0</v>
      </c>
    </row>
    <row r="140" spans="2:18" s="584" customFormat="1" ht="22.5" hidden="1" customHeight="1">
      <c r="B140" s="601"/>
      <c r="C140" s="602"/>
      <c r="D140" s="602"/>
      <c r="E140" s="603"/>
      <c r="F140" s="604">
        <v>74</v>
      </c>
      <c r="G140" s="605"/>
      <c r="H140" s="605"/>
      <c r="I140" s="606"/>
      <c r="J140" s="607"/>
      <c r="K140" s="607"/>
      <c r="L140" s="607"/>
      <c r="M140" s="607"/>
      <c r="N140" s="607"/>
      <c r="O140" s="607"/>
      <c r="P140" s="607"/>
      <c r="Q140" s="607"/>
      <c r="R140" s="608">
        <f>SUM(J140:Q140)</f>
        <v>0</v>
      </c>
    </row>
    <row r="141" spans="2:18" s="584" customFormat="1" ht="22.5" hidden="1" customHeight="1">
      <c r="B141" s="611"/>
      <c r="D141" s="612"/>
      <c r="E141" s="613"/>
      <c r="F141" s="604">
        <v>75</v>
      </c>
      <c r="G141" s="605"/>
      <c r="H141" s="607"/>
      <c r="I141" s="614"/>
      <c r="J141" s="615"/>
      <c r="K141" s="615"/>
      <c r="L141" s="615"/>
      <c r="M141" s="615"/>
      <c r="N141" s="615"/>
      <c r="O141" s="615"/>
      <c r="P141" s="615"/>
      <c r="Q141" s="615"/>
      <c r="R141" s="608">
        <f>SUM(J141:Q141)</f>
        <v>0</v>
      </c>
    </row>
    <row r="142" spans="2:18" s="584" customFormat="1" ht="22.5" hidden="1" customHeight="1">
      <c r="B142" s="611"/>
      <c r="D142" s="612"/>
      <c r="E142" s="613"/>
      <c r="F142" s="604">
        <v>76</v>
      </c>
      <c r="G142" s="605"/>
      <c r="H142" s="607"/>
      <c r="I142" s="614"/>
      <c r="J142" s="615"/>
      <c r="K142" s="615"/>
      <c r="L142" s="615"/>
      <c r="M142" s="615"/>
      <c r="N142" s="615"/>
      <c r="O142" s="615"/>
      <c r="P142" s="615"/>
      <c r="Q142" s="615"/>
      <c r="R142" s="608">
        <f>SUM(J142:Q142)</f>
        <v>0</v>
      </c>
    </row>
    <row r="143" spans="2:18" s="584" customFormat="1" ht="22.5" hidden="1" customHeight="1">
      <c r="B143" s="609"/>
      <c r="C143" s="575"/>
      <c r="D143" s="575"/>
      <c r="E143" s="610"/>
      <c r="F143" s="604">
        <v>77</v>
      </c>
      <c r="G143" s="605"/>
      <c r="H143" s="605"/>
      <c r="I143" s="606"/>
      <c r="J143" s="607"/>
      <c r="K143" s="607"/>
      <c r="L143" s="607"/>
      <c r="M143" s="607"/>
      <c r="N143" s="607"/>
      <c r="O143" s="607"/>
      <c r="P143" s="607"/>
      <c r="Q143" s="607"/>
      <c r="R143" s="608">
        <f>SUM(J143:Q143)</f>
        <v>0</v>
      </c>
    </row>
    <row r="144" spans="2:18" s="584" customFormat="1" ht="22.5" hidden="1" customHeight="1">
      <c r="B144" s="611"/>
      <c r="D144" s="612"/>
      <c r="E144" s="613"/>
      <c r="F144" s="604">
        <v>78</v>
      </c>
      <c r="G144" s="605"/>
      <c r="H144" s="607"/>
      <c r="I144" s="614"/>
      <c r="J144" s="615"/>
      <c r="K144" s="615"/>
      <c r="L144" s="615"/>
      <c r="M144" s="615"/>
      <c r="N144" s="615"/>
      <c r="O144" s="615"/>
      <c r="P144" s="615"/>
      <c r="Q144" s="615"/>
      <c r="R144" s="608">
        <f>SUM(J144:Q144)</f>
        <v>0</v>
      </c>
    </row>
    <row r="145" spans="2:18" s="584" customFormat="1" ht="30.75" hidden="1" customHeight="1">
      <c r="B145" s="595"/>
      <c r="C145" s="597"/>
      <c r="D145" s="597"/>
      <c r="E145" s="1497" t="s">
        <v>1908</v>
      </c>
      <c r="F145" s="1497"/>
      <c r="G145" s="1497"/>
      <c r="H145" s="1497"/>
      <c r="I145" s="1497"/>
      <c r="J145" s="596">
        <f t="shared" ref="J145:R145" si="55">SUM(J146:J150)</f>
        <v>0</v>
      </c>
      <c r="K145" s="596">
        <f t="shared" si="55"/>
        <v>0</v>
      </c>
      <c r="L145" s="596">
        <f t="shared" si="55"/>
        <v>0</v>
      </c>
      <c r="M145" s="596">
        <f t="shared" si="55"/>
        <v>0</v>
      </c>
      <c r="N145" s="596">
        <f t="shared" si="55"/>
        <v>0</v>
      </c>
      <c r="O145" s="596">
        <f t="shared" si="55"/>
        <v>0</v>
      </c>
      <c r="P145" s="596">
        <f t="shared" si="55"/>
        <v>0</v>
      </c>
      <c r="Q145" s="596">
        <f t="shared" si="55"/>
        <v>0</v>
      </c>
      <c r="R145" s="596">
        <f t="shared" si="55"/>
        <v>0</v>
      </c>
    </row>
    <row r="146" spans="2:18" s="584" customFormat="1" ht="22.5" hidden="1" customHeight="1">
      <c r="B146" s="601"/>
      <c r="C146" s="602"/>
      <c r="D146" s="602"/>
      <c r="E146" s="603"/>
      <c r="F146" s="604">
        <v>79</v>
      </c>
      <c r="G146" s="605"/>
      <c r="H146" s="605"/>
      <c r="I146" s="606"/>
      <c r="J146" s="607"/>
      <c r="K146" s="607"/>
      <c r="L146" s="607"/>
      <c r="M146" s="607"/>
      <c r="N146" s="607"/>
      <c r="O146" s="607"/>
      <c r="P146" s="607"/>
      <c r="Q146" s="607"/>
      <c r="R146" s="608">
        <f>SUM(J146:Q146)</f>
        <v>0</v>
      </c>
    </row>
    <row r="147" spans="2:18" s="584" customFormat="1" ht="22.5" hidden="1" customHeight="1">
      <c r="B147" s="611"/>
      <c r="D147" s="612"/>
      <c r="E147" s="613"/>
      <c r="F147" s="604">
        <v>80</v>
      </c>
      <c r="G147" s="605"/>
      <c r="H147" s="607"/>
      <c r="I147" s="614"/>
      <c r="J147" s="615"/>
      <c r="K147" s="615"/>
      <c r="L147" s="615"/>
      <c r="M147" s="615"/>
      <c r="N147" s="615"/>
      <c r="O147" s="615"/>
      <c r="P147" s="615"/>
      <c r="Q147" s="615"/>
      <c r="R147" s="608">
        <f>SUM(J147:Q147)</f>
        <v>0</v>
      </c>
    </row>
    <row r="148" spans="2:18" s="584" customFormat="1" ht="22.5" hidden="1" customHeight="1">
      <c r="B148" s="611"/>
      <c r="D148" s="612"/>
      <c r="E148" s="613"/>
      <c r="F148" s="604">
        <v>81</v>
      </c>
      <c r="G148" s="605"/>
      <c r="H148" s="607"/>
      <c r="I148" s="614"/>
      <c r="J148" s="615"/>
      <c r="K148" s="615"/>
      <c r="L148" s="615"/>
      <c r="M148" s="615"/>
      <c r="N148" s="615"/>
      <c r="O148" s="615"/>
      <c r="P148" s="615"/>
      <c r="Q148" s="615"/>
      <c r="R148" s="608">
        <f>SUM(J148:Q148)</f>
        <v>0</v>
      </c>
    </row>
    <row r="149" spans="2:18" s="584" customFormat="1" ht="22.5" hidden="1" customHeight="1">
      <c r="B149" s="609"/>
      <c r="C149" s="575"/>
      <c r="D149" s="575"/>
      <c r="E149" s="610"/>
      <c r="F149" s="604">
        <v>82</v>
      </c>
      <c r="G149" s="605"/>
      <c r="H149" s="605"/>
      <c r="I149" s="606"/>
      <c r="J149" s="607"/>
      <c r="K149" s="607"/>
      <c r="L149" s="607"/>
      <c r="M149" s="607"/>
      <c r="N149" s="607"/>
      <c r="O149" s="607"/>
      <c r="P149" s="607"/>
      <c r="Q149" s="607"/>
      <c r="R149" s="608">
        <f>SUM(J149:Q149)</f>
        <v>0</v>
      </c>
    </row>
    <row r="150" spans="2:18" s="584" customFormat="1" ht="22.5" hidden="1" customHeight="1">
      <c r="B150" s="622"/>
      <c r="C150" s="623"/>
      <c r="D150" s="624"/>
      <c r="E150" s="625"/>
      <c r="F150" s="604">
        <v>83</v>
      </c>
      <c r="G150" s="605"/>
      <c r="H150" s="607"/>
      <c r="I150" s="614"/>
      <c r="J150" s="615"/>
      <c r="K150" s="615"/>
      <c r="L150" s="615"/>
      <c r="M150" s="615"/>
      <c r="N150" s="615"/>
      <c r="O150" s="615"/>
      <c r="P150" s="615"/>
      <c r="Q150" s="615"/>
      <c r="R150" s="608">
        <f>SUM(J150:Q150)</f>
        <v>0</v>
      </c>
    </row>
    <row r="151" spans="2:18" s="589" customFormat="1" ht="33.75" hidden="1" customHeight="1">
      <c r="B151" s="1494" t="s">
        <v>92</v>
      </c>
      <c r="C151" s="1495"/>
      <c r="D151" s="1495"/>
      <c r="E151" s="1495"/>
      <c r="F151" s="1495"/>
      <c r="G151" s="1495"/>
      <c r="H151" s="1495"/>
      <c r="I151" s="1495"/>
      <c r="J151" s="593">
        <f t="shared" ref="J151:R152" si="56">SUM(J152)</f>
        <v>0</v>
      </c>
      <c r="K151" s="593">
        <f t="shared" si="56"/>
        <v>0</v>
      </c>
      <c r="L151" s="593">
        <f t="shared" si="56"/>
        <v>0</v>
      </c>
      <c r="M151" s="593">
        <f t="shared" si="56"/>
        <v>0</v>
      </c>
      <c r="N151" s="593">
        <f t="shared" si="56"/>
        <v>0</v>
      </c>
      <c r="O151" s="593">
        <f t="shared" si="56"/>
        <v>0</v>
      </c>
      <c r="P151" s="593">
        <f t="shared" si="56"/>
        <v>0</v>
      </c>
      <c r="Q151" s="593">
        <f t="shared" si="56"/>
        <v>0</v>
      </c>
      <c r="R151" s="593">
        <f t="shared" si="56"/>
        <v>0</v>
      </c>
    </row>
    <row r="152" spans="2:18" s="589" customFormat="1" ht="48.75" hidden="1" customHeight="1">
      <c r="B152" s="1509" t="s">
        <v>1909</v>
      </c>
      <c r="C152" s="1510"/>
      <c r="D152" s="1510"/>
      <c r="E152" s="1510"/>
      <c r="F152" s="1510"/>
      <c r="G152" s="1510"/>
      <c r="H152" s="1510"/>
      <c r="I152" s="1510"/>
      <c r="J152" s="594">
        <f t="shared" si="56"/>
        <v>0</v>
      </c>
      <c r="K152" s="594">
        <f t="shared" si="56"/>
        <v>0</v>
      </c>
      <c r="L152" s="594">
        <f t="shared" si="56"/>
        <v>0</v>
      </c>
      <c r="M152" s="594">
        <f t="shared" si="56"/>
        <v>0</v>
      </c>
      <c r="N152" s="594">
        <f t="shared" si="56"/>
        <v>0</v>
      </c>
      <c r="O152" s="594">
        <f t="shared" si="56"/>
        <v>0</v>
      </c>
      <c r="P152" s="594">
        <f t="shared" si="56"/>
        <v>0</v>
      </c>
      <c r="Q152" s="594">
        <f t="shared" si="56"/>
        <v>0</v>
      </c>
      <c r="R152" s="594">
        <f t="shared" si="56"/>
        <v>0</v>
      </c>
    </row>
    <row r="153" spans="2:18" s="584" customFormat="1" ht="32.25" hidden="1" customHeight="1">
      <c r="B153" s="595"/>
      <c r="C153" s="1497" t="s">
        <v>1910</v>
      </c>
      <c r="D153" s="1497"/>
      <c r="E153" s="1497"/>
      <c r="F153" s="1497"/>
      <c r="G153" s="1497"/>
      <c r="H153" s="1497"/>
      <c r="I153" s="1497"/>
      <c r="J153" s="596">
        <f t="shared" ref="J153:R153" si="57">SUM(J154+J171)</f>
        <v>0</v>
      </c>
      <c r="K153" s="596">
        <f t="shared" si="57"/>
        <v>0</v>
      </c>
      <c r="L153" s="596">
        <f t="shared" si="57"/>
        <v>0</v>
      </c>
      <c r="M153" s="596">
        <f t="shared" si="57"/>
        <v>0</v>
      </c>
      <c r="N153" s="596">
        <f t="shared" si="57"/>
        <v>0</v>
      </c>
      <c r="O153" s="596">
        <f t="shared" si="57"/>
        <v>0</v>
      </c>
      <c r="P153" s="596">
        <f t="shared" si="57"/>
        <v>0</v>
      </c>
      <c r="Q153" s="596">
        <f t="shared" si="57"/>
        <v>0</v>
      </c>
      <c r="R153" s="596">
        <f t="shared" si="57"/>
        <v>0</v>
      </c>
    </row>
    <row r="154" spans="2:18" s="584" customFormat="1" ht="50.25" hidden="1" customHeight="1">
      <c r="B154" s="595"/>
      <c r="C154" s="597"/>
      <c r="D154" s="1497" t="s">
        <v>1911</v>
      </c>
      <c r="E154" s="1497"/>
      <c r="F154" s="1497"/>
      <c r="G154" s="1497"/>
      <c r="H154" s="1497"/>
      <c r="I154" s="1497"/>
      <c r="J154" s="596">
        <f t="shared" ref="J154:R154" si="58">SUM(J155+J159+J163+J167)</f>
        <v>0</v>
      </c>
      <c r="K154" s="596">
        <f t="shared" si="58"/>
        <v>0</v>
      </c>
      <c r="L154" s="596">
        <f t="shared" si="58"/>
        <v>0</v>
      </c>
      <c r="M154" s="596">
        <f t="shared" si="58"/>
        <v>0</v>
      </c>
      <c r="N154" s="596">
        <f t="shared" si="58"/>
        <v>0</v>
      </c>
      <c r="O154" s="596">
        <f t="shared" si="58"/>
        <v>0</v>
      </c>
      <c r="P154" s="596">
        <f t="shared" si="58"/>
        <v>0</v>
      </c>
      <c r="Q154" s="596">
        <f t="shared" si="58"/>
        <v>0</v>
      </c>
      <c r="R154" s="596">
        <f t="shared" si="58"/>
        <v>0</v>
      </c>
    </row>
    <row r="155" spans="2:18" s="584" customFormat="1" ht="32.25" hidden="1" customHeight="1">
      <c r="B155" s="595"/>
      <c r="C155" s="597"/>
      <c r="D155" s="597"/>
      <c r="E155" s="1497" t="s">
        <v>1912</v>
      </c>
      <c r="F155" s="1497"/>
      <c r="G155" s="1497"/>
      <c r="H155" s="1497"/>
      <c r="I155" s="1497"/>
      <c r="J155" s="596">
        <f t="shared" ref="J155:R155" si="59">SUM(J156:J158)</f>
        <v>0</v>
      </c>
      <c r="K155" s="596">
        <f t="shared" si="59"/>
        <v>0</v>
      </c>
      <c r="L155" s="596">
        <f t="shared" si="59"/>
        <v>0</v>
      </c>
      <c r="M155" s="596">
        <f t="shared" si="59"/>
        <v>0</v>
      </c>
      <c r="N155" s="596">
        <f t="shared" si="59"/>
        <v>0</v>
      </c>
      <c r="O155" s="596">
        <f t="shared" si="59"/>
        <v>0</v>
      </c>
      <c r="P155" s="596">
        <f t="shared" si="59"/>
        <v>0</v>
      </c>
      <c r="Q155" s="596">
        <f t="shared" si="59"/>
        <v>0</v>
      </c>
      <c r="R155" s="596">
        <f t="shared" si="59"/>
        <v>0</v>
      </c>
    </row>
    <row r="156" spans="2:18" s="584" customFormat="1" ht="20.25" hidden="1" customHeight="1">
      <c r="B156" s="601"/>
      <c r="C156" s="602"/>
      <c r="D156" s="602"/>
      <c r="E156" s="603"/>
      <c r="F156" s="604">
        <v>84</v>
      </c>
      <c r="G156" s="605"/>
      <c r="H156" s="605"/>
      <c r="I156" s="606"/>
      <c r="J156" s="607"/>
      <c r="K156" s="607"/>
      <c r="L156" s="607"/>
      <c r="M156" s="607"/>
      <c r="N156" s="607"/>
      <c r="O156" s="607"/>
      <c r="P156" s="607"/>
      <c r="Q156" s="607"/>
      <c r="R156" s="608">
        <f>SUM(J156:Q156)</f>
        <v>0</v>
      </c>
    </row>
    <row r="157" spans="2:18" s="584" customFormat="1" ht="20.25" hidden="1" customHeight="1">
      <c r="B157" s="611"/>
      <c r="D157" s="612"/>
      <c r="E157" s="613"/>
      <c r="F157" s="604">
        <v>85</v>
      </c>
      <c r="G157" s="605"/>
      <c r="H157" s="607"/>
      <c r="I157" s="614"/>
      <c r="J157" s="615"/>
      <c r="K157" s="615"/>
      <c r="L157" s="615"/>
      <c r="M157" s="615"/>
      <c r="N157" s="615"/>
      <c r="O157" s="615"/>
      <c r="P157" s="615"/>
      <c r="Q157" s="615"/>
      <c r="R157" s="608">
        <f>SUM(J157:Q157)</f>
        <v>0</v>
      </c>
    </row>
    <row r="158" spans="2:18" s="584" customFormat="1" ht="20.25" hidden="1" customHeight="1">
      <c r="B158" s="611"/>
      <c r="D158" s="612"/>
      <c r="E158" s="613"/>
      <c r="F158" s="604">
        <v>86</v>
      </c>
      <c r="G158" s="605"/>
      <c r="H158" s="607"/>
      <c r="I158" s="614"/>
      <c r="J158" s="615"/>
      <c r="K158" s="615"/>
      <c r="L158" s="615"/>
      <c r="M158" s="615"/>
      <c r="N158" s="615"/>
      <c r="O158" s="615"/>
      <c r="P158" s="615"/>
      <c r="Q158" s="615"/>
      <c r="R158" s="608">
        <f>SUM(J158:Q158)</f>
        <v>0</v>
      </c>
    </row>
    <row r="159" spans="2:18" s="584" customFormat="1" ht="33.75" hidden="1" customHeight="1">
      <c r="B159" s="595"/>
      <c r="C159" s="597"/>
      <c r="D159" s="597"/>
      <c r="E159" s="1497" t="s">
        <v>1913</v>
      </c>
      <c r="F159" s="1497"/>
      <c r="G159" s="1497"/>
      <c r="H159" s="1497"/>
      <c r="I159" s="1497"/>
      <c r="J159" s="596">
        <f t="shared" ref="J159:R159" si="60">SUM(J160:J162)</f>
        <v>0</v>
      </c>
      <c r="K159" s="596">
        <f t="shared" si="60"/>
        <v>0</v>
      </c>
      <c r="L159" s="596">
        <f t="shared" si="60"/>
        <v>0</v>
      </c>
      <c r="M159" s="596">
        <f t="shared" si="60"/>
        <v>0</v>
      </c>
      <c r="N159" s="596">
        <f t="shared" si="60"/>
        <v>0</v>
      </c>
      <c r="O159" s="596">
        <f t="shared" si="60"/>
        <v>0</v>
      </c>
      <c r="P159" s="596">
        <f t="shared" si="60"/>
        <v>0</v>
      </c>
      <c r="Q159" s="596">
        <f t="shared" si="60"/>
        <v>0</v>
      </c>
      <c r="R159" s="596">
        <f t="shared" si="60"/>
        <v>0</v>
      </c>
    </row>
    <row r="160" spans="2:18" s="584" customFormat="1" ht="21" hidden="1" customHeight="1">
      <c r="B160" s="601"/>
      <c r="C160" s="602"/>
      <c r="D160" s="602"/>
      <c r="E160" s="603"/>
      <c r="F160" s="604">
        <v>87</v>
      </c>
      <c r="G160" s="605"/>
      <c r="H160" s="605"/>
      <c r="I160" s="606"/>
      <c r="J160" s="607"/>
      <c r="K160" s="607"/>
      <c r="L160" s="607"/>
      <c r="M160" s="607"/>
      <c r="N160" s="607"/>
      <c r="O160" s="607"/>
      <c r="P160" s="607"/>
      <c r="Q160" s="607"/>
      <c r="R160" s="608">
        <f>SUM(J160:Q160)</f>
        <v>0</v>
      </c>
    </row>
    <row r="161" spans="2:18" s="584" customFormat="1" ht="21" hidden="1" customHeight="1">
      <c r="B161" s="611"/>
      <c r="D161" s="612"/>
      <c r="E161" s="613"/>
      <c r="F161" s="604">
        <v>88</v>
      </c>
      <c r="G161" s="605"/>
      <c r="H161" s="607"/>
      <c r="I161" s="614"/>
      <c r="J161" s="615"/>
      <c r="K161" s="615"/>
      <c r="L161" s="615"/>
      <c r="M161" s="615"/>
      <c r="N161" s="615"/>
      <c r="O161" s="615"/>
      <c r="P161" s="615"/>
      <c r="Q161" s="615"/>
      <c r="R161" s="608">
        <f>SUM(J161:Q161)</f>
        <v>0</v>
      </c>
    </row>
    <row r="162" spans="2:18" s="584" customFormat="1" ht="21" hidden="1" customHeight="1">
      <c r="B162" s="611"/>
      <c r="D162" s="612"/>
      <c r="E162" s="613"/>
      <c r="F162" s="604">
        <v>89</v>
      </c>
      <c r="G162" s="605"/>
      <c r="H162" s="607"/>
      <c r="I162" s="614"/>
      <c r="J162" s="615"/>
      <c r="K162" s="615"/>
      <c r="L162" s="615"/>
      <c r="M162" s="615"/>
      <c r="N162" s="615"/>
      <c r="O162" s="615"/>
      <c r="P162" s="615"/>
      <c r="Q162" s="615"/>
      <c r="R162" s="608">
        <f>SUM(J162:Q162)</f>
        <v>0</v>
      </c>
    </row>
    <row r="163" spans="2:18" s="584" customFormat="1" ht="19.5" hidden="1">
      <c r="B163" s="595"/>
      <c r="C163" s="597"/>
      <c r="D163" s="597"/>
      <c r="E163" s="647" t="s">
        <v>1914</v>
      </c>
      <c r="F163" s="629"/>
      <c r="G163" s="629"/>
      <c r="H163" s="630"/>
      <c r="I163" s="643"/>
      <c r="J163" s="596">
        <f t="shared" ref="J163:R163" si="61">SUM(J164:J166)</f>
        <v>0</v>
      </c>
      <c r="K163" s="596">
        <f t="shared" si="61"/>
        <v>0</v>
      </c>
      <c r="L163" s="596">
        <f t="shared" si="61"/>
        <v>0</v>
      </c>
      <c r="M163" s="596">
        <f t="shared" si="61"/>
        <v>0</v>
      </c>
      <c r="N163" s="596">
        <f t="shared" si="61"/>
        <v>0</v>
      </c>
      <c r="O163" s="596">
        <f t="shared" si="61"/>
        <v>0</v>
      </c>
      <c r="P163" s="596">
        <f t="shared" si="61"/>
        <v>0</v>
      </c>
      <c r="Q163" s="596">
        <f t="shared" si="61"/>
        <v>0</v>
      </c>
      <c r="R163" s="596">
        <f t="shared" si="61"/>
        <v>0</v>
      </c>
    </row>
    <row r="164" spans="2:18" s="584" customFormat="1" ht="24.75" hidden="1" customHeight="1">
      <c r="B164" s="601"/>
      <c r="C164" s="602"/>
      <c r="D164" s="602"/>
      <c r="E164" s="603"/>
      <c r="F164" s="604">
        <v>90</v>
      </c>
      <c r="G164" s="605"/>
      <c r="H164" s="605"/>
      <c r="I164" s="606"/>
      <c r="J164" s="607"/>
      <c r="K164" s="607"/>
      <c r="L164" s="607"/>
      <c r="M164" s="607"/>
      <c r="N164" s="607"/>
      <c r="O164" s="607"/>
      <c r="P164" s="607"/>
      <c r="Q164" s="607"/>
      <c r="R164" s="608">
        <f>SUM(J164:Q164)</f>
        <v>0</v>
      </c>
    </row>
    <row r="165" spans="2:18" s="584" customFormat="1" ht="24.75" hidden="1" customHeight="1">
      <c r="B165" s="611"/>
      <c r="D165" s="612"/>
      <c r="E165" s="613"/>
      <c r="F165" s="604">
        <v>91</v>
      </c>
      <c r="G165" s="605"/>
      <c r="H165" s="607"/>
      <c r="I165" s="614"/>
      <c r="J165" s="615"/>
      <c r="K165" s="615"/>
      <c r="L165" s="615"/>
      <c r="M165" s="615"/>
      <c r="N165" s="615"/>
      <c r="O165" s="615"/>
      <c r="P165" s="615"/>
      <c r="Q165" s="615"/>
      <c r="R165" s="608">
        <f>SUM(J165:Q165)</f>
        <v>0</v>
      </c>
    </row>
    <row r="166" spans="2:18" s="584" customFormat="1" ht="24.75" hidden="1" customHeight="1">
      <c r="B166" s="622"/>
      <c r="C166" s="623"/>
      <c r="D166" s="624"/>
      <c r="E166" s="625"/>
      <c r="F166" s="604">
        <v>92</v>
      </c>
      <c r="G166" s="605"/>
      <c r="H166" s="607"/>
      <c r="I166" s="614"/>
      <c r="J166" s="615"/>
      <c r="K166" s="615"/>
      <c r="L166" s="615"/>
      <c r="M166" s="615"/>
      <c r="N166" s="615"/>
      <c r="O166" s="615"/>
      <c r="P166" s="615"/>
      <c r="Q166" s="615"/>
      <c r="R166" s="608">
        <f>SUM(J166:Q166)</f>
        <v>0</v>
      </c>
    </row>
    <row r="167" spans="2:18" s="584" customFormat="1" ht="30.75" hidden="1" customHeight="1">
      <c r="B167" s="595"/>
      <c r="C167" s="597"/>
      <c r="D167" s="597"/>
      <c r="E167" s="1503" t="s">
        <v>1915</v>
      </c>
      <c r="F167" s="1503"/>
      <c r="G167" s="1503"/>
      <c r="H167" s="1503"/>
      <c r="I167" s="1503"/>
      <c r="J167" s="596">
        <f t="shared" ref="J167:R167" si="62">SUM(J168:J170)</f>
        <v>0</v>
      </c>
      <c r="K167" s="596">
        <f t="shared" si="62"/>
        <v>0</v>
      </c>
      <c r="L167" s="596">
        <f t="shared" si="62"/>
        <v>0</v>
      </c>
      <c r="M167" s="596">
        <f t="shared" si="62"/>
        <v>0</v>
      </c>
      <c r="N167" s="596">
        <f t="shared" si="62"/>
        <v>0</v>
      </c>
      <c r="O167" s="596">
        <f t="shared" si="62"/>
        <v>0</v>
      </c>
      <c r="P167" s="596">
        <f t="shared" si="62"/>
        <v>0</v>
      </c>
      <c r="Q167" s="596">
        <f t="shared" si="62"/>
        <v>0</v>
      </c>
      <c r="R167" s="596">
        <f t="shared" si="62"/>
        <v>0</v>
      </c>
    </row>
    <row r="168" spans="2:18" s="584" customFormat="1" ht="22.5" hidden="1" customHeight="1">
      <c r="B168" s="601"/>
      <c r="C168" s="602"/>
      <c r="D168" s="602"/>
      <c r="E168" s="603"/>
      <c r="F168" s="604">
        <v>93</v>
      </c>
      <c r="G168" s="605"/>
      <c r="H168" s="605"/>
      <c r="I168" s="606"/>
      <c r="J168" s="607"/>
      <c r="K168" s="607"/>
      <c r="L168" s="607"/>
      <c r="M168" s="607"/>
      <c r="N168" s="607"/>
      <c r="O168" s="607"/>
      <c r="P168" s="607"/>
      <c r="Q168" s="607"/>
      <c r="R168" s="608">
        <f>SUM(J168:Q168)</f>
        <v>0</v>
      </c>
    </row>
    <row r="169" spans="2:18" s="584" customFormat="1" ht="22.5" hidden="1" customHeight="1">
      <c r="B169" s="611"/>
      <c r="D169" s="612"/>
      <c r="E169" s="613"/>
      <c r="F169" s="604">
        <v>94</v>
      </c>
      <c r="G169" s="605"/>
      <c r="H169" s="607"/>
      <c r="I169" s="614"/>
      <c r="J169" s="615"/>
      <c r="K169" s="615"/>
      <c r="L169" s="615"/>
      <c r="M169" s="615"/>
      <c r="N169" s="615"/>
      <c r="O169" s="615"/>
      <c r="P169" s="615"/>
      <c r="Q169" s="615"/>
      <c r="R169" s="608">
        <f>SUM(J169:Q169)</f>
        <v>0</v>
      </c>
    </row>
    <row r="170" spans="2:18" s="584" customFormat="1" ht="22.5" hidden="1" customHeight="1">
      <c r="B170" s="611"/>
      <c r="D170" s="612"/>
      <c r="E170" s="613"/>
      <c r="F170" s="604">
        <v>95</v>
      </c>
      <c r="G170" s="605"/>
      <c r="H170" s="607"/>
      <c r="I170" s="614"/>
      <c r="J170" s="615"/>
      <c r="K170" s="615"/>
      <c r="L170" s="615"/>
      <c r="M170" s="615"/>
      <c r="N170" s="615"/>
      <c r="O170" s="615"/>
      <c r="P170" s="615"/>
      <c r="Q170" s="615"/>
      <c r="R170" s="608">
        <f>SUM(J170:Q170)</f>
        <v>0</v>
      </c>
    </row>
    <row r="171" spans="2:18" s="584" customFormat="1" ht="33.75" hidden="1" customHeight="1">
      <c r="B171" s="595"/>
      <c r="C171" s="597"/>
      <c r="D171" s="1497" t="s">
        <v>1916</v>
      </c>
      <c r="E171" s="1497"/>
      <c r="F171" s="1497"/>
      <c r="G171" s="1497"/>
      <c r="H171" s="1497"/>
      <c r="I171" s="1497"/>
      <c r="J171" s="596">
        <f t="shared" ref="J171:R171" si="63">SUM(J172)</f>
        <v>0</v>
      </c>
      <c r="K171" s="596">
        <f t="shared" si="63"/>
        <v>0</v>
      </c>
      <c r="L171" s="596">
        <f t="shared" si="63"/>
        <v>0</v>
      </c>
      <c r="M171" s="596">
        <f t="shared" si="63"/>
        <v>0</v>
      </c>
      <c r="N171" s="596">
        <f t="shared" si="63"/>
        <v>0</v>
      </c>
      <c r="O171" s="596">
        <f t="shared" si="63"/>
        <v>0</v>
      </c>
      <c r="P171" s="596">
        <f t="shared" si="63"/>
        <v>0</v>
      </c>
      <c r="Q171" s="596">
        <f t="shared" si="63"/>
        <v>0</v>
      </c>
      <c r="R171" s="596">
        <f t="shared" si="63"/>
        <v>0</v>
      </c>
    </row>
    <row r="172" spans="2:18" s="584" customFormat="1" ht="19.5" hidden="1">
      <c r="B172" s="595"/>
      <c r="C172" s="597"/>
      <c r="D172" s="597"/>
      <c r="E172" s="647" t="s">
        <v>1917</v>
      </c>
      <c r="F172" s="629"/>
      <c r="G172" s="629"/>
      <c r="H172" s="630"/>
      <c r="I172" s="643"/>
      <c r="J172" s="596">
        <f t="shared" ref="J172:R172" si="64">SUM(J173:J175)</f>
        <v>0</v>
      </c>
      <c r="K172" s="596">
        <f t="shared" si="64"/>
        <v>0</v>
      </c>
      <c r="L172" s="596">
        <f t="shared" si="64"/>
        <v>0</v>
      </c>
      <c r="M172" s="596">
        <f t="shared" si="64"/>
        <v>0</v>
      </c>
      <c r="N172" s="596">
        <f t="shared" si="64"/>
        <v>0</v>
      </c>
      <c r="O172" s="596">
        <f t="shared" si="64"/>
        <v>0</v>
      </c>
      <c r="P172" s="596">
        <f t="shared" si="64"/>
        <v>0</v>
      </c>
      <c r="Q172" s="596">
        <f t="shared" si="64"/>
        <v>0</v>
      </c>
      <c r="R172" s="596">
        <f t="shared" si="64"/>
        <v>0</v>
      </c>
    </row>
    <row r="173" spans="2:18" s="584" customFormat="1" ht="22.5" hidden="1" customHeight="1">
      <c r="B173" s="601"/>
      <c r="C173" s="602"/>
      <c r="D173" s="602"/>
      <c r="E173" s="603"/>
      <c r="F173" s="604">
        <v>96</v>
      </c>
      <c r="G173" s="605"/>
      <c r="H173" s="605"/>
      <c r="I173" s="606"/>
      <c r="J173" s="607"/>
      <c r="K173" s="607"/>
      <c r="L173" s="607"/>
      <c r="M173" s="607"/>
      <c r="N173" s="607"/>
      <c r="O173" s="607"/>
      <c r="P173" s="607"/>
      <c r="Q173" s="607"/>
      <c r="R173" s="608">
        <f>SUM(J173:Q173)</f>
        <v>0</v>
      </c>
    </row>
    <row r="174" spans="2:18" s="584" customFormat="1" ht="22.5" hidden="1" customHeight="1">
      <c r="B174" s="611"/>
      <c r="D174" s="612"/>
      <c r="E174" s="613"/>
      <c r="F174" s="604">
        <v>97</v>
      </c>
      <c r="G174" s="605"/>
      <c r="H174" s="607"/>
      <c r="I174" s="614"/>
      <c r="J174" s="615"/>
      <c r="K174" s="615"/>
      <c r="L174" s="615"/>
      <c r="M174" s="615"/>
      <c r="N174" s="615"/>
      <c r="O174" s="615"/>
      <c r="P174" s="615"/>
      <c r="Q174" s="615"/>
      <c r="R174" s="608">
        <f>SUM(J174:Q174)</f>
        <v>0</v>
      </c>
    </row>
    <row r="175" spans="2:18" s="584" customFormat="1" ht="21" hidden="1" customHeight="1">
      <c r="B175" s="611"/>
      <c r="D175" s="612"/>
      <c r="E175" s="613"/>
      <c r="F175" s="604">
        <v>98</v>
      </c>
      <c r="G175" s="605"/>
      <c r="H175" s="607"/>
      <c r="I175" s="614"/>
      <c r="J175" s="615"/>
      <c r="K175" s="615"/>
      <c r="L175" s="615"/>
      <c r="M175" s="615"/>
      <c r="N175" s="615"/>
      <c r="O175" s="615"/>
      <c r="P175" s="615"/>
      <c r="Q175" s="615"/>
      <c r="R175" s="608">
        <f>SUM(J175:Q175)</f>
        <v>0</v>
      </c>
    </row>
    <row r="176" spans="2:18" s="589" customFormat="1" ht="18.75" hidden="1" customHeight="1">
      <c r="B176" s="654" t="s">
        <v>94</v>
      </c>
      <c r="C176" s="655"/>
      <c r="D176" s="656"/>
      <c r="E176" s="656"/>
      <c r="F176" s="656"/>
      <c r="G176" s="656"/>
      <c r="H176" s="656"/>
      <c r="I176" s="656"/>
      <c r="J176" s="657"/>
      <c r="K176" s="657"/>
      <c r="L176" s="657"/>
      <c r="M176" s="657"/>
      <c r="N176" s="657"/>
      <c r="O176" s="657"/>
      <c r="P176" s="657"/>
      <c r="Q176" s="657"/>
      <c r="R176" s="658"/>
    </row>
    <row r="177" spans="2:18" s="589" customFormat="1" ht="19.5" hidden="1" customHeight="1">
      <c r="B177" s="659" t="s">
        <v>1918</v>
      </c>
      <c r="C177" s="660"/>
      <c r="D177" s="660"/>
      <c r="E177" s="660"/>
      <c r="F177" s="660"/>
      <c r="G177" s="660"/>
      <c r="H177" s="660"/>
      <c r="I177" s="660"/>
      <c r="J177" s="594"/>
      <c r="K177" s="594"/>
      <c r="L177" s="594"/>
      <c r="M177" s="594"/>
      <c r="N177" s="594"/>
      <c r="O177" s="661"/>
      <c r="P177" s="662"/>
      <c r="Q177" s="662"/>
      <c r="R177" s="663"/>
    </row>
    <row r="178" spans="2:18" s="584" customFormat="1" ht="17.25" hidden="1" customHeight="1">
      <c r="B178" s="595"/>
      <c r="C178" s="617" t="s">
        <v>1919</v>
      </c>
      <c r="D178" s="617"/>
      <c r="E178" s="617"/>
      <c r="F178" s="617"/>
      <c r="G178" s="617"/>
      <c r="H178" s="617"/>
      <c r="I178" s="617"/>
      <c r="J178" s="644"/>
      <c r="K178" s="644"/>
      <c r="L178" s="644"/>
      <c r="M178" s="644"/>
      <c r="N178" s="664"/>
      <c r="O178" s="665"/>
      <c r="P178" s="666"/>
      <c r="Q178" s="666"/>
      <c r="R178" s="667"/>
    </row>
    <row r="179" spans="2:18" s="584" customFormat="1" ht="19.5" hidden="1">
      <c r="B179" s="595"/>
      <c r="C179" s="597"/>
      <c r="D179" s="647" t="s">
        <v>1920</v>
      </c>
      <c r="E179" s="668"/>
      <c r="F179" s="629"/>
      <c r="G179" s="629"/>
      <c r="H179" s="630"/>
      <c r="I179" s="643"/>
      <c r="J179" s="669"/>
      <c r="K179" s="666"/>
      <c r="L179" s="666"/>
      <c r="M179" s="666"/>
      <c r="N179" s="666"/>
      <c r="O179" s="666"/>
      <c r="P179" s="666"/>
      <c r="Q179" s="666"/>
      <c r="R179" s="667"/>
    </row>
    <row r="180" spans="2:18" s="584" customFormat="1" ht="18" hidden="1" customHeight="1">
      <c r="B180" s="595"/>
      <c r="C180" s="597"/>
      <c r="D180" s="597"/>
      <c r="E180" s="617" t="s">
        <v>1921</v>
      </c>
      <c r="F180" s="670"/>
      <c r="G180" s="670"/>
      <c r="H180" s="670"/>
      <c r="I180" s="670"/>
      <c r="J180" s="596"/>
      <c r="K180" s="669"/>
      <c r="L180" s="666"/>
      <c r="M180" s="666"/>
      <c r="N180" s="666"/>
      <c r="O180" s="666"/>
      <c r="P180" s="666"/>
      <c r="Q180" s="666"/>
      <c r="R180" s="667"/>
    </row>
    <row r="181" spans="2:18" s="584" customFormat="1" ht="31.5" hidden="1" customHeight="1">
      <c r="B181" s="611"/>
      <c r="D181" s="612"/>
      <c r="E181" s="613"/>
      <c r="F181" s="604">
        <v>100</v>
      </c>
      <c r="G181" s="605"/>
      <c r="H181" s="607"/>
      <c r="I181" s="614"/>
      <c r="J181" s="615"/>
      <c r="K181" s="615"/>
      <c r="L181" s="615"/>
      <c r="M181" s="615"/>
      <c r="N181" s="615"/>
      <c r="O181" s="615"/>
      <c r="P181" s="615"/>
      <c r="Q181" s="615"/>
      <c r="R181" s="608">
        <f>SUM(J181:Q181)</f>
        <v>0</v>
      </c>
    </row>
    <row r="182" spans="2:18" s="584" customFormat="1" ht="31.5" hidden="1" customHeight="1">
      <c r="B182" s="622"/>
      <c r="C182" s="623"/>
      <c r="D182" s="624"/>
      <c r="E182" s="625"/>
      <c r="F182" s="604">
        <v>101</v>
      </c>
      <c r="G182" s="605"/>
      <c r="H182" s="607"/>
      <c r="I182" s="614"/>
      <c r="J182" s="615"/>
      <c r="K182" s="615"/>
      <c r="L182" s="615"/>
      <c r="M182" s="615"/>
      <c r="N182" s="671"/>
      <c r="O182" s="671"/>
      <c r="P182" s="671"/>
      <c r="Q182" s="615"/>
      <c r="R182" s="608">
        <f>SUM(J182:Q182)</f>
        <v>0</v>
      </c>
    </row>
    <row r="183" spans="2:18" s="584" customFormat="1" ht="18" hidden="1" customHeight="1">
      <c r="B183" s="595"/>
      <c r="C183" s="597"/>
      <c r="D183" s="617" t="s">
        <v>1922</v>
      </c>
      <c r="E183" s="617"/>
      <c r="F183" s="617"/>
      <c r="G183" s="617"/>
      <c r="H183" s="617"/>
      <c r="I183" s="617"/>
      <c r="J183" s="596"/>
      <c r="K183" s="596"/>
      <c r="L183" s="596"/>
      <c r="M183" s="669"/>
      <c r="N183" s="672"/>
      <c r="O183" s="672"/>
      <c r="P183" s="673"/>
      <c r="Q183" s="666"/>
      <c r="R183" s="667"/>
    </row>
    <row r="184" spans="2:18" s="584" customFormat="1" ht="19.5" hidden="1">
      <c r="B184" s="595"/>
      <c r="C184" s="597"/>
      <c r="D184" s="597"/>
      <c r="E184" s="647" t="s">
        <v>1923</v>
      </c>
      <c r="F184" s="629"/>
      <c r="G184" s="674"/>
      <c r="H184" s="675"/>
      <c r="I184" s="675"/>
      <c r="J184" s="666"/>
      <c r="K184" s="666"/>
      <c r="L184" s="666"/>
      <c r="M184" s="666"/>
      <c r="N184" s="672"/>
      <c r="O184" s="672"/>
      <c r="P184" s="666"/>
      <c r="Q184" s="666"/>
      <c r="R184" s="667"/>
    </row>
    <row r="185" spans="2:18" s="682" customFormat="1" ht="16.5" hidden="1" customHeight="1">
      <c r="B185" s="676"/>
      <c r="C185" s="677"/>
      <c r="D185" s="677"/>
      <c r="E185" s="678">
        <v>183</v>
      </c>
      <c r="F185" s="678" t="s">
        <v>1659</v>
      </c>
      <c r="G185" s="679"/>
      <c r="H185" s="678"/>
      <c r="I185" s="678"/>
      <c r="J185" s="680"/>
      <c r="K185" s="680"/>
      <c r="L185" s="680"/>
      <c r="M185" s="680"/>
      <c r="N185" s="680"/>
      <c r="O185" s="680"/>
      <c r="P185" s="680"/>
      <c r="Q185" s="680"/>
      <c r="R185" s="681"/>
    </row>
    <row r="186" spans="2:18" s="584" customFormat="1" ht="31.5" hidden="1" customHeight="1">
      <c r="B186" s="601"/>
      <c r="C186" s="602"/>
      <c r="D186" s="602"/>
      <c r="E186" s="603"/>
      <c r="F186" s="604">
        <v>102</v>
      </c>
      <c r="G186" s="605"/>
      <c r="H186" s="605"/>
      <c r="I186" s="606"/>
      <c r="J186" s="607"/>
      <c r="K186" s="607"/>
      <c r="L186" s="607"/>
      <c r="M186" s="607"/>
      <c r="N186" s="607"/>
      <c r="O186" s="607"/>
      <c r="P186" s="607"/>
      <c r="Q186" s="607"/>
      <c r="R186" s="608">
        <f>SUM(J186:Q186)</f>
        <v>0</v>
      </c>
    </row>
    <row r="187" spans="2:18" s="584" customFormat="1" ht="31.5" hidden="1" customHeight="1">
      <c r="B187" s="611"/>
      <c r="D187" s="612"/>
      <c r="E187" s="613"/>
      <c r="F187" s="604">
        <v>103</v>
      </c>
      <c r="G187" s="605"/>
      <c r="H187" s="607"/>
      <c r="I187" s="614"/>
      <c r="J187" s="615"/>
      <c r="K187" s="615"/>
      <c r="L187" s="615"/>
      <c r="M187" s="615"/>
      <c r="N187" s="615"/>
      <c r="O187" s="615"/>
      <c r="P187" s="615"/>
      <c r="Q187" s="615"/>
      <c r="R187" s="608">
        <f>SUM(J187:Q187)</f>
        <v>0</v>
      </c>
    </row>
    <row r="188" spans="2:18" s="584" customFormat="1" ht="31.5" hidden="1" customHeight="1">
      <c r="B188" s="611"/>
      <c r="D188" s="612"/>
      <c r="E188" s="613"/>
      <c r="F188" s="604">
        <v>104</v>
      </c>
      <c r="G188" s="605"/>
      <c r="H188" s="607"/>
      <c r="I188" s="614"/>
      <c r="J188" s="615"/>
      <c r="K188" s="615"/>
      <c r="L188" s="615"/>
      <c r="M188" s="615"/>
      <c r="N188" s="615"/>
      <c r="O188" s="615"/>
      <c r="P188" s="615"/>
      <c r="Q188" s="615"/>
      <c r="R188" s="608">
        <f>SUM(J188:Q188)</f>
        <v>0</v>
      </c>
    </row>
    <row r="189" spans="2:18" s="584" customFormat="1" ht="19.5" hidden="1">
      <c r="B189" s="595"/>
      <c r="C189" s="597"/>
      <c r="D189" s="597"/>
      <c r="E189" s="647" t="s">
        <v>1924</v>
      </c>
      <c r="F189" s="629"/>
      <c r="G189" s="629"/>
      <c r="H189" s="630"/>
      <c r="I189" s="643"/>
      <c r="J189" s="596">
        <f t="shared" ref="J189:R189" si="65">SUM(J190:J192)</f>
        <v>0</v>
      </c>
      <c r="K189" s="596">
        <f t="shared" si="65"/>
        <v>0</v>
      </c>
      <c r="L189" s="596">
        <f t="shared" si="65"/>
        <v>0</v>
      </c>
      <c r="M189" s="596">
        <f t="shared" si="65"/>
        <v>0</v>
      </c>
      <c r="N189" s="596">
        <f t="shared" si="65"/>
        <v>0</v>
      </c>
      <c r="O189" s="596">
        <f t="shared" si="65"/>
        <v>0</v>
      </c>
      <c r="P189" s="596">
        <f t="shared" si="65"/>
        <v>0</v>
      </c>
      <c r="Q189" s="596">
        <f t="shared" si="65"/>
        <v>0</v>
      </c>
      <c r="R189" s="596">
        <f t="shared" si="65"/>
        <v>0</v>
      </c>
    </row>
    <row r="190" spans="2:18" s="584" customFormat="1" ht="31.5" hidden="1" customHeight="1">
      <c r="B190" s="601"/>
      <c r="C190" s="602"/>
      <c r="D190" s="602"/>
      <c r="E190" s="603"/>
      <c r="F190" s="604">
        <v>105</v>
      </c>
      <c r="G190" s="605"/>
      <c r="H190" s="605"/>
      <c r="I190" s="606"/>
      <c r="J190" s="607"/>
      <c r="K190" s="607"/>
      <c r="L190" s="607"/>
      <c r="M190" s="607"/>
      <c r="N190" s="607"/>
      <c r="O190" s="607"/>
      <c r="P190" s="607"/>
      <c r="Q190" s="607"/>
      <c r="R190" s="608">
        <f>SUM(J190:Q190)</f>
        <v>0</v>
      </c>
    </row>
    <row r="191" spans="2:18" s="584" customFormat="1" ht="31.5" hidden="1" customHeight="1">
      <c r="B191" s="611"/>
      <c r="D191" s="612"/>
      <c r="E191" s="613"/>
      <c r="F191" s="604">
        <v>106</v>
      </c>
      <c r="G191" s="605"/>
      <c r="H191" s="607"/>
      <c r="I191" s="614"/>
      <c r="J191" s="615"/>
      <c r="K191" s="615"/>
      <c r="L191" s="615"/>
      <c r="M191" s="615"/>
      <c r="N191" s="615"/>
      <c r="O191" s="615"/>
      <c r="P191" s="615"/>
      <c r="Q191" s="615"/>
      <c r="R191" s="608">
        <f>SUM(J191:Q191)</f>
        <v>0</v>
      </c>
    </row>
    <row r="192" spans="2:18" s="584" customFormat="1" ht="31.5" hidden="1" customHeight="1">
      <c r="B192" s="611"/>
      <c r="D192" s="612"/>
      <c r="E192" s="613"/>
      <c r="F192" s="604">
        <v>107</v>
      </c>
      <c r="G192" s="605"/>
      <c r="H192" s="607"/>
      <c r="I192" s="614"/>
      <c r="J192" s="615"/>
      <c r="K192" s="615"/>
      <c r="L192" s="615"/>
      <c r="M192" s="615"/>
      <c r="N192" s="615"/>
      <c r="O192" s="615"/>
      <c r="P192" s="615"/>
      <c r="Q192" s="615"/>
      <c r="R192" s="608">
        <f>SUM(J192:Q192)</f>
        <v>0</v>
      </c>
    </row>
    <row r="193" spans="2:18" s="589" customFormat="1" ht="18.75" customHeight="1">
      <c r="B193" s="654" t="s">
        <v>96</v>
      </c>
      <c r="C193" s="655"/>
      <c r="D193" s="656"/>
      <c r="E193" s="656"/>
      <c r="F193" s="656"/>
      <c r="G193" s="656"/>
      <c r="H193" s="656"/>
      <c r="I193" s="656"/>
      <c r="J193" s="683"/>
      <c r="K193" s="683"/>
      <c r="L193" s="683"/>
      <c r="M193" s="683"/>
      <c r="N193" s="683"/>
      <c r="O193" s="683"/>
      <c r="P193" s="683"/>
      <c r="Q193" s="683"/>
      <c r="R193" s="684"/>
    </row>
    <row r="194" spans="2:18" s="589" customFormat="1" ht="18.75" customHeight="1">
      <c r="B194" s="659" t="s">
        <v>1925</v>
      </c>
      <c r="C194" s="660"/>
      <c r="D194" s="660"/>
      <c r="E194" s="660"/>
      <c r="F194" s="660"/>
      <c r="G194" s="660"/>
      <c r="H194" s="660"/>
      <c r="I194" s="660"/>
      <c r="J194" s="685"/>
      <c r="K194" s="685"/>
      <c r="L194" s="685"/>
      <c r="M194" s="685"/>
      <c r="N194" s="685"/>
      <c r="O194" s="685"/>
      <c r="P194" s="686"/>
      <c r="Q194" s="680"/>
      <c r="R194" s="681"/>
    </row>
    <row r="195" spans="2:18" s="584" customFormat="1" ht="17.25" customHeight="1">
      <c r="B195" s="595"/>
      <c r="C195" s="617" t="s">
        <v>1926</v>
      </c>
      <c r="D195" s="617"/>
      <c r="E195" s="617"/>
      <c r="F195" s="617"/>
      <c r="G195" s="617"/>
      <c r="H195" s="617"/>
      <c r="I195" s="617"/>
      <c r="J195" s="596"/>
      <c r="K195" s="669"/>
      <c r="L195" s="666"/>
      <c r="M195" s="673"/>
      <c r="N195" s="673"/>
      <c r="O195" s="673"/>
      <c r="P195" s="666"/>
      <c r="Q195" s="666"/>
      <c r="R195" s="667"/>
    </row>
    <row r="196" spans="2:18" s="584" customFormat="1" ht="19.5" hidden="1">
      <c r="B196" s="595"/>
      <c r="C196" s="597"/>
      <c r="D196" s="647" t="s">
        <v>1927</v>
      </c>
      <c r="E196" s="668"/>
      <c r="F196" s="629"/>
      <c r="G196" s="629"/>
      <c r="H196" s="630"/>
      <c r="I196" s="643"/>
      <c r="J196" s="596"/>
      <c r="K196" s="596"/>
      <c r="L196" s="596"/>
      <c r="M196" s="687"/>
      <c r="N196" s="688"/>
      <c r="O196" s="672"/>
      <c r="P196" s="666"/>
      <c r="Q196" s="666"/>
      <c r="R196" s="667"/>
    </row>
    <row r="197" spans="2:18" s="584" customFormat="1" ht="19.5" hidden="1">
      <c r="B197" s="595"/>
      <c r="C197" s="597"/>
      <c r="D197" s="597"/>
      <c r="E197" s="647" t="s">
        <v>1928</v>
      </c>
      <c r="F197" s="689"/>
      <c r="G197" s="670"/>
      <c r="H197" s="670"/>
      <c r="I197" s="670"/>
      <c r="J197" s="596"/>
      <c r="K197" s="596"/>
      <c r="L197" s="596"/>
      <c r="M197" s="596"/>
      <c r="N197" s="669"/>
      <c r="O197" s="666"/>
      <c r="P197" s="666"/>
      <c r="Q197" s="666"/>
      <c r="R197" s="667"/>
    </row>
    <row r="198" spans="2:18" s="584" customFormat="1" ht="24.75" hidden="1" customHeight="1">
      <c r="B198" s="601"/>
      <c r="C198" s="602"/>
      <c r="D198" s="602"/>
      <c r="E198" s="603"/>
      <c r="F198" s="604">
        <v>108</v>
      </c>
      <c r="G198" s="605"/>
      <c r="H198" s="605"/>
      <c r="I198" s="606"/>
      <c r="J198" s="607"/>
      <c r="K198" s="607"/>
      <c r="L198" s="607"/>
      <c r="M198" s="607"/>
      <c r="N198" s="614"/>
      <c r="O198" s="690"/>
      <c r="P198" s="690"/>
      <c r="Q198" s="690"/>
      <c r="R198" s="691"/>
    </row>
    <row r="199" spans="2:18" s="584" customFormat="1" ht="24.75" hidden="1" customHeight="1">
      <c r="B199" s="611"/>
      <c r="D199" s="612"/>
      <c r="E199" s="613"/>
      <c r="F199" s="604">
        <v>109</v>
      </c>
      <c r="G199" s="605"/>
      <c r="H199" s="607"/>
      <c r="I199" s="614"/>
      <c r="J199" s="615"/>
      <c r="K199" s="615"/>
      <c r="L199" s="615"/>
      <c r="M199" s="615"/>
      <c r="N199" s="692"/>
      <c r="O199" s="693"/>
      <c r="P199" s="693"/>
      <c r="Q199" s="693"/>
      <c r="R199" s="691"/>
    </row>
    <row r="200" spans="2:18" s="584" customFormat="1" ht="25.5" hidden="1" customHeight="1">
      <c r="B200" s="611"/>
      <c r="D200" s="612"/>
      <c r="E200" s="613"/>
      <c r="F200" s="604">
        <v>110</v>
      </c>
      <c r="G200" s="605"/>
      <c r="H200" s="607"/>
      <c r="I200" s="614"/>
      <c r="J200" s="615"/>
      <c r="K200" s="615"/>
      <c r="L200" s="615"/>
      <c r="M200" s="615"/>
      <c r="N200" s="692"/>
      <c r="O200" s="693"/>
      <c r="P200" s="693"/>
      <c r="Q200" s="693"/>
      <c r="R200" s="691"/>
    </row>
    <row r="201" spans="2:18" s="584" customFormat="1" ht="24.75" hidden="1" customHeight="1">
      <c r="B201" s="611"/>
      <c r="D201" s="612"/>
      <c r="E201" s="613"/>
      <c r="F201" s="604">
        <v>111</v>
      </c>
      <c r="G201" s="605"/>
      <c r="H201" s="607"/>
      <c r="I201" s="614"/>
      <c r="J201" s="615"/>
      <c r="K201" s="615"/>
      <c r="L201" s="615"/>
      <c r="M201" s="615"/>
      <c r="N201" s="692"/>
      <c r="O201" s="693"/>
      <c r="P201" s="693"/>
      <c r="Q201" s="693"/>
      <c r="R201" s="691"/>
    </row>
    <row r="202" spans="2:18" s="584" customFormat="1" ht="25.5" hidden="1" customHeight="1">
      <c r="B202" s="622"/>
      <c r="C202" s="623"/>
      <c r="D202" s="624"/>
      <c r="E202" s="625"/>
      <c r="F202" s="604">
        <v>112</v>
      </c>
      <c r="G202" s="605"/>
      <c r="H202" s="607"/>
      <c r="I202" s="614"/>
      <c r="J202" s="615"/>
      <c r="K202" s="615"/>
      <c r="L202" s="615"/>
      <c r="M202" s="615"/>
      <c r="N202" s="692"/>
      <c r="O202" s="693"/>
      <c r="P202" s="693"/>
      <c r="Q202" s="693"/>
      <c r="R202" s="691"/>
    </row>
    <row r="203" spans="2:18" s="584" customFormat="1" ht="33" hidden="1" customHeight="1">
      <c r="B203" s="595"/>
      <c r="C203" s="597"/>
      <c r="D203" s="1497" t="s">
        <v>1929</v>
      </c>
      <c r="E203" s="1497"/>
      <c r="F203" s="1497"/>
      <c r="G203" s="1497"/>
      <c r="H203" s="1497"/>
      <c r="I203" s="1497"/>
      <c r="J203" s="596"/>
      <c r="K203" s="596"/>
      <c r="L203" s="596"/>
      <c r="M203" s="596"/>
      <c r="N203" s="669"/>
      <c r="O203" s="666"/>
      <c r="P203" s="666"/>
      <c r="Q203" s="666"/>
      <c r="R203" s="667"/>
    </row>
    <row r="204" spans="2:18" s="584" customFormat="1" ht="30.75" hidden="1" customHeight="1">
      <c r="B204" s="595"/>
      <c r="C204" s="597"/>
      <c r="D204" s="597"/>
      <c r="E204" s="1503" t="s">
        <v>1930</v>
      </c>
      <c r="F204" s="1503"/>
      <c r="G204" s="1503"/>
      <c r="H204" s="1503"/>
      <c r="I204" s="1503"/>
      <c r="J204" s="596"/>
      <c r="K204" s="596"/>
      <c r="L204" s="596"/>
      <c r="M204" s="596"/>
      <c r="N204" s="669"/>
      <c r="O204" s="666"/>
      <c r="P204" s="666"/>
      <c r="Q204" s="666"/>
      <c r="R204" s="667"/>
    </row>
    <row r="205" spans="2:18" s="584" customFormat="1" ht="24.75" hidden="1" customHeight="1">
      <c r="B205" s="601"/>
      <c r="C205" s="602"/>
      <c r="D205" s="602"/>
      <c r="E205" s="603"/>
      <c r="F205" s="604">
        <v>113</v>
      </c>
      <c r="G205" s="605"/>
      <c r="H205" s="605"/>
      <c r="I205" s="606"/>
      <c r="J205" s="607"/>
      <c r="K205" s="607"/>
      <c r="L205" s="607"/>
      <c r="M205" s="607"/>
      <c r="N205" s="614"/>
      <c r="O205" s="690"/>
      <c r="P205" s="690"/>
      <c r="Q205" s="690"/>
      <c r="R205" s="691"/>
    </row>
    <row r="206" spans="2:18" s="584" customFormat="1" ht="24.75" hidden="1" customHeight="1">
      <c r="B206" s="611"/>
      <c r="D206" s="612"/>
      <c r="E206" s="613"/>
      <c r="F206" s="604">
        <v>114</v>
      </c>
      <c r="G206" s="605"/>
      <c r="H206" s="607"/>
      <c r="I206" s="614"/>
      <c r="J206" s="615"/>
      <c r="K206" s="615"/>
      <c r="L206" s="615"/>
      <c r="M206" s="615"/>
      <c r="N206" s="692"/>
      <c r="O206" s="693"/>
      <c r="P206" s="693"/>
      <c r="Q206" s="693"/>
      <c r="R206" s="691"/>
    </row>
    <row r="207" spans="2:18" s="584" customFormat="1" ht="24.75" hidden="1" customHeight="1">
      <c r="B207" s="611"/>
      <c r="D207" s="612"/>
      <c r="E207" s="613"/>
      <c r="F207" s="604">
        <v>115</v>
      </c>
      <c r="G207" s="605"/>
      <c r="H207" s="607"/>
      <c r="I207" s="614"/>
      <c r="J207" s="615"/>
      <c r="K207" s="615"/>
      <c r="L207" s="615"/>
      <c r="M207" s="615"/>
      <c r="N207" s="692"/>
      <c r="O207" s="693"/>
      <c r="P207" s="693"/>
      <c r="Q207" s="693"/>
      <c r="R207" s="691"/>
    </row>
    <row r="208" spans="2:18" s="584" customFormat="1" ht="19.5" hidden="1">
      <c r="B208" s="595"/>
      <c r="C208" s="597"/>
      <c r="D208" s="597"/>
      <c r="E208" s="1504" t="s">
        <v>1931</v>
      </c>
      <c r="F208" s="1504"/>
      <c r="G208" s="1504"/>
      <c r="H208" s="1504"/>
      <c r="I208" s="1504"/>
      <c r="J208" s="596"/>
      <c r="K208" s="596"/>
      <c r="L208" s="596"/>
      <c r="M208" s="596"/>
      <c r="N208" s="669"/>
      <c r="O208" s="666"/>
      <c r="P208" s="666"/>
      <c r="Q208" s="666"/>
      <c r="R208" s="667"/>
    </row>
    <row r="209" spans="2:18" s="584" customFormat="1" ht="23.25" hidden="1" customHeight="1">
      <c r="B209" s="601"/>
      <c r="C209" s="602"/>
      <c r="D209" s="602"/>
      <c r="E209" s="603"/>
      <c r="F209" s="604">
        <v>116</v>
      </c>
      <c r="G209" s="605"/>
      <c r="H209" s="605"/>
      <c r="I209" s="606"/>
      <c r="J209" s="607"/>
      <c r="K209" s="607"/>
      <c r="L209" s="607"/>
      <c r="M209" s="607"/>
      <c r="N209" s="614"/>
      <c r="O209" s="690"/>
      <c r="P209" s="690"/>
      <c r="Q209" s="690"/>
      <c r="R209" s="691"/>
    </row>
    <row r="210" spans="2:18" s="584" customFormat="1" ht="23.25" hidden="1" customHeight="1">
      <c r="B210" s="611"/>
      <c r="D210" s="612"/>
      <c r="E210" s="613"/>
      <c r="F210" s="604">
        <v>117</v>
      </c>
      <c r="G210" s="605"/>
      <c r="H210" s="607"/>
      <c r="I210" s="614"/>
      <c r="J210" s="615"/>
      <c r="K210" s="615"/>
      <c r="L210" s="615"/>
      <c r="M210" s="615"/>
      <c r="N210" s="692"/>
      <c r="O210" s="693"/>
      <c r="P210" s="693"/>
      <c r="Q210" s="693"/>
      <c r="R210" s="691"/>
    </row>
    <row r="211" spans="2:18" s="584" customFormat="1" ht="23.25" hidden="1" customHeight="1">
      <c r="B211" s="611"/>
      <c r="D211" s="612"/>
      <c r="E211" s="613"/>
      <c r="F211" s="604">
        <v>118</v>
      </c>
      <c r="G211" s="605"/>
      <c r="H211" s="607"/>
      <c r="I211" s="614"/>
      <c r="J211" s="615"/>
      <c r="K211" s="615"/>
      <c r="L211" s="615"/>
      <c r="M211" s="615"/>
      <c r="N211" s="692"/>
      <c r="O211" s="693"/>
      <c r="P211" s="693"/>
      <c r="Q211" s="693"/>
      <c r="R211" s="691"/>
    </row>
    <row r="212" spans="2:18" s="584" customFormat="1" ht="19.5" hidden="1">
      <c r="B212" s="595"/>
      <c r="C212" s="597"/>
      <c r="D212" s="597"/>
      <c r="E212" s="647" t="s">
        <v>1932</v>
      </c>
      <c r="F212" s="629"/>
      <c r="G212" s="629"/>
      <c r="H212" s="630"/>
      <c r="I212" s="643"/>
      <c r="J212" s="596"/>
      <c r="K212" s="596"/>
      <c r="L212" s="596"/>
      <c r="M212" s="596"/>
      <c r="N212" s="669"/>
      <c r="O212" s="666"/>
      <c r="P212" s="666"/>
      <c r="Q212" s="666"/>
      <c r="R212" s="667"/>
    </row>
    <row r="213" spans="2:18" s="584" customFormat="1" ht="23.25" hidden="1" customHeight="1">
      <c r="B213" s="601"/>
      <c r="C213" s="602"/>
      <c r="D213" s="602"/>
      <c r="E213" s="603"/>
      <c r="F213" s="604">
        <v>119</v>
      </c>
      <c r="G213" s="605"/>
      <c r="H213" s="605"/>
      <c r="I213" s="606"/>
      <c r="J213" s="607"/>
      <c r="K213" s="607"/>
      <c r="L213" s="607"/>
      <c r="M213" s="607"/>
      <c r="N213" s="614"/>
      <c r="O213" s="690"/>
      <c r="P213" s="690"/>
      <c r="Q213" s="690"/>
      <c r="R213" s="691"/>
    </row>
    <row r="214" spans="2:18" s="584" customFormat="1" ht="23.25" hidden="1" customHeight="1">
      <c r="B214" s="611"/>
      <c r="D214" s="612"/>
      <c r="E214" s="613"/>
      <c r="F214" s="604">
        <v>120</v>
      </c>
      <c r="G214" s="605"/>
      <c r="H214" s="607"/>
      <c r="I214" s="614"/>
      <c r="J214" s="615"/>
      <c r="K214" s="615"/>
      <c r="L214" s="615"/>
      <c r="M214" s="615"/>
      <c r="N214" s="692"/>
      <c r="O214" s="693"/>
      <c r="P214" s="693"/>
      <c r="Q214" s="693"/>
      <c r="R214" s="691"/>
    </row>
    <row r="215" spans="2:18" s="584" customFormat="1" ht="23.25" hidden="1" customHeight="1">
      <c r="B215" s="611"/>
      <c r="D215" s="612"/>
      <c r="E215" s="613"/>
      <c r="F215" s="604">
        <v>121</v>
      </c>
      <c r="G215" s="605"/>
      <c r="H215" s="607"/>
      <c r="I215" s="614"/>
      <c r="J215" s="615"/>
      <c r="K215" s="615"/>
      <c r="L215" s="615"/>
      <c r="M215" s="615"/>
      <c r="N215" s="692"/>
      <c r="O215" s="693"/>
      <c r="P215" s="693"/>
      <c r="Q215" s="693"/>
      <c r="R215" s="691"/>
    </row>
    <row r="216" spans="2:18" s="584" customFormat="1" ht="19.5" hidden="1">
      <c r="B216" s="595"/>
      <c r="C216" s="597"/>
      <c r="D216" s="597"/>
      <c r="E216" s="647" t="s">
        <v>1933</v>
      </c>
      <c r="F216" s="629"/>
      <c r="G216" s="629"/>
      <c r="H216" s="630"/>
      <c r="I216" s="643"/>
      <c r="J216" s="596"/>
      <c r="K216" s="596"/>
      <c r="L216" s="596"/>
      <c r="M216" s="596"/>
      <c r="N216" s="669"/>
      <c r="O216" s="666"/>
      <c r="P216" s="666"/>
      <c r="Q216" s="666"/>
      <c r="R216" s="667"/>
    </row>
    <row r="217" spans="2:18" s="584" customFormat="1" ht="21.75" hidden="1" customHeight="1">
      <c r="B217" s="601"/>
      <c r="C217" s="602"/>
      <c r="D217" s="602"/>
      <c r="E217" s="603"/>
      <c r="F217" s="604">
        <v>122</v>
      </c>
      <c r="G217" s="605"/>
      <c r="H217" s="605"/>
      <c r="I217" s="606"/>
      <c r="J217" s="607"/>
      <c r="K217" s="607"/>
      <c r="L217" s="607"/>
      <c r="M217" s="607"/>
      <c r="N217" s="614"/>
      <c r="O217" s="690"/>
      <c r="P217" s="690"/>
      <c r="Q217" s="690"/>
      <c r="R217" s="691"/>
    </row>
    <row r="218" spans="2:18" s="584" customFormat="1" ht="21.75" hidden="1" customHeight="1">
      <c r="B218" s="611"/>
      <c r="D218" s="612"/>
      <c r="E218" s="613"/>
      <c r="F218" s="604">
        <v>123</v>
      </c>
      <c r="G218" s="605"/>
      <c r="H218" s="607"/>
      <c r="I218" s="614"/>
      <c r="J218" s="615"/>
      <c r="K218" s="615"/>
      <c r="L218" s="615"/>
      <c r="M218" s="615"/>
      <c r="N218" s="692"/>
      <c r="O218" s="693"/>
      <c r="P218" s="693"/>
      <c r="Q218" s="693"/>
      <c r="R218" s="691"/>
    </row>
    <row r="219" spans="2:18" s="584" customFormat="1" ht="21.75" hidden="1" customHeight="1">
      <c r="B219" s="622"/>
      <c r="C219" s="623"/>
      <c r="D219" s="624"/>
      <c r="E219" s="625"/>
      <c r="F219" s="604">
        <v>124</v>
      </c>
      <c r="G219" s="605"/>
      <c r="H219" s="607"/>
      <c r="I219" s="614"/>
      <c r="J219" s="615"/>
      <c r="K219" s="615"/>
      <c r="L219" s="615"/>
      <c r="M219" s="615"/>
      <c r="N219" s="692"/>
      <c r="O219" s="693"/>
      <c r="P219" s="693"/>
      <c r="Q219" s="693"/>
      <c r="R219" s="691"/>
    </row>
    <row r="220" spans="2:18" s="682" customFormat="1" ht="16.5" customHeight="1">
      <c r="B220" s="1038"/>
      <c r="C220" s="1039"/>
      <c r="D220" s="1039"/>
      <c r="E220" s="1040">
        <v>198</v>
      </c>
      <c r="F220" s="1040" t="s">
        <v>1812</v>
      </c>
      <c r="G220" s="679"/>
      <c r="H220" s="1040"/>
      <c r="I220" s="1040"/>
      <c r="J220" s="1041"/>
      <c r="K220" s="1041"/>
      <c r="L220" s="1041"/>
      <c r="M220" s="1041"/>
      <c r="N220" s="1041"/>
      <c r="O220" s="1041"/>
      <c r="P220" s="1041"/>
      <c r="Q220" s="1041"/>
      <c r="R220" s="1042"/>
    </row>
    <row r="221" spans="2:18" s="584" customFormat="1" ht="18.75" customHeight="1">
      <c r="B221" s="732"/>
      <c r="C221" s="706"/>
      <c r="D221" s="706"/>
      <c r="E221" s="706"/>
      <c r="F221" s="707" t="s">
        <v>1814</v>
      </c>
      <c r="G221" s="708" t="s">
        <v>1813</v>
      </c>
      <c r="H221" s="709" t="s">
        <v>108</v>
      </c>
      <c r="I221" s="710" t="s">
        <v>2167</v>
      </c>
      <c r="J221" s="711"/>
      <c r="K221" s="711"/>
      <c r="L221" s="712">
        <v>600000</v>
      </c>
      <c r="M221" s="712"/>
      <c r="N221" s="711"/>
      <c r="O221" s="711"/>
      <c r="P221" s="711"/>
      <c r="Q221" s="711"/>
      <c r="R221" s="713">
        <f t="shared" ref="R221:R232" si="66">SUM(J221:Q221)</f>
        <v>600000</v>
      </c>
    </row>
    <row r="222" spans="2:18" s="584" customFormat="1" ht="35.25" customHeight="1">
      <c r="B222" s="714"/>
      <c r="C222" s="715"/>
      <c r="D222" s="715"/>
      <c r="E222" s="715"/>
      <c r="F222" s="716" t="s">
        <v>1827</v>
      </c>
      <c r="G222" s="717" t="s">
        <v>1815</v>
      </c>
      <c r="H222" s="718"/>
      <c r="I222" s="719" t="s">
        <v>2349</v>
      </c>
      <c r="J222" s="720"/>
      <c r="K222" s="720"/>
      <c r="L222" s="721">
        <v>130000</v>
      </c>
      <c r="M222" s="721">
        <v>100000</v>
      </c>
      <c r="N222" s="720"/>
      <c r="O222" s="720"/>
      <c r="P222" s="720"/>
      <c r="Q222" s="720"/>
      <c r="R222" s="722">
        <f t="shared" si="66"/>
        <v>230000</v>
      </c>
    </row>
    <row r="223" spans="2:18" s="584" customFormat="1" ht="18.75" customHeight="1">
      <c r="B223" s="734"/>
      <c r="C223" s="735"/>
      <c r="D223" s="736"/>
      <c r="E223" s="736"/>
      <c r="F223" s="1027" t="s">
        <v>1828</v>
      </c>
      <c r="G223" s="717" t="s">
        <v>1937</v>
      </c>
      <c r="H223" s="718"/>
      <c r="I223" s="723" t="s">
        <v>2161</v>
      </c>
      <c r="J223" s="737"/>
      <c r="K223" s="1044"/>
      <c r="L223" s="1044"/>
      <c r="M223" s="1044"/>
      <c r="N223" s="1044"/>
      <c r="O223" s="1044"/>
      <c r="P223" s="1044"/>
      <c r="Q223" s="1044">
        <v>150000</v>
      </c>
      <c r="R223" s="722">
        <f t="shared" si="66"/>
        <v>150000</v>
      </c>
    </row>
    <row r="224" spans="2:18" s="584" customFormat="1" ht="18.75" customHeight="1">
      <c r="B224" s="714"/>
      <c r="C224" s="715"/>
      <c r="D224" s="715"/>
      <c r="E224" s="715"/>
      <c r="F224" s="716" t="s">
        <v>1829</v>
      </c>
      <c r="G224" s="717" t="s">
        <v>1816</v>
      </c>
      <c r="H224" s="718"/>
      <c r="I224" s="723" t="s">
        <v>2167</v>
      </c>
      <c r="J224" s="720"/>
      <c r="K224" s="720"/>
      <c r="L224" s="721">
        <v>300000</v>
      </c>
      <c r="M224" s="721">
        <v>200000</v>
      </c>
      <c r="N224" s="720"/>
      <c r="O224" s="720"/>
      <c r="P224" s="720"/>
      <c r="Q224" s="720"/>
      <c r="R224" s="722">
        <f t="shared" si="66"/>
        <v>500000</v>
      </c>
    </row>
    <row r="225" spans="2:20" s="584" customFormat="1" ht="18.75" customHeight="1">
      <c r="B225" s="714"/>
      <c r="C225" s="715"/>
      <c r="D225" s="715"/>
      <c r="E225" s="715"/>
      <c r="F225" s="1048" t="s">
        <v>1830</v>
      </c>
      <c r="G225" s="717" t="s">
        <v>1817</v>
      </c>
      <c r="H225" s="718"/>
      <c r="I225" s="719" t="s">
        <v>2268</v>
      </c>
      <c r="J225" s="720"/>
      <c r="K225" s="720"/>
      <c r="L225" s="721">
        <v>300000</v>
      </c>
      <c r="M225" s="721">
        <v>200000</v>
      </c>
      <c r="N225" s="720"/>
      <c r="O225" s="720"/>
      <c r="P225" s="720"/>
      <c r="Q225" s="720"/>
      <c r="R225" s="722">
        <f t="shared" si="66"/>
        <v>500000</v>
      </c>
    </row>
    <row r="226" spans="2:20" s="584" customFormat="1" ht="18.75" customHeight="1">
      <c r="B226" s="714"/>
      <c r="C226" s="715"/>
      <c r="D226" s="715"/>
      <c r="E226" s="715"/>
      <c r="F226" s="1048" t="s">
        <v>1831</v>
      </c>
      <c r="G226" s="717" t="s">
        <v>1819</v>
      </c>
      <c r="H226" s="718"/>
      <c r="I226" s="723" t="s">
        <v>2167</v>
      </c>
      <c r="J226" s="720"/>
      <c r="K226" s="720"/>
      <c r="L226" s="721"/>
      <c r="M226" s="721"/>
      <c r="N226" s="720"/>
      <c r="O226" s="720"/>
      <c r="P226" s="720"/>
      <c r="Q226" s="721">
        <v>500000</v>
      </c>
      <c r="R226" s="722">
        <f t="shared" si="66"/>
        <v>500000</v>
      </c>
    </row>
    <row r="227" spans="2:20" s="584" customFormat="1" ht="18.75" customHeight="1">
      <c r="B227" s="714"/>
      <c r="C227" s="724"/>
      <c r="D227" s="724"/>
      <c r="E227" s="724"/>
      <c r="F227" s="1048" t="s">
        <v>1832</v>
      </c>
      <c r="G227" s="726" t="s">
        <v>1821</v>
      </c>
      <c r="H227" s="727"/>
      <c r="I227" s="1047" t="s">
        <v>2161</v>
      </c>
      <c r="J227" s="729"/>
      <c r="K227" s="729"/>
      <c r="L227" s="730">
        <v>100000</v>
      </c>
      <c r="M227" s="730">
        <v>900000</v>
      </c>
      <c r="N227" s="729"/>
      <c r="O227" s="729"/>
      <c r="P227" s="729"/>
      <c r="Q227" s="730"/>
      <c r="R227" s="731">
        <f t="shared" si="66"/>
        <v>1000000</v>
      </c>
    </row>
    <row r="228" spans="2:20" s="584" customFormat="1" ht="33" customHeight="1">
      <c r="B228" s="714"/>
      <c r="C228" s="715"/>
      <c r="D228" s="715"/>
      <c r="E228" s="715"/>
      <c r="F228" s="1048" t="s">
        <v>1833</v>
      </c>
      <c r="G228" s="717" t="s">
        <v>1953</v>
      </c>
      <c r="H228" s="718"/>
      <c r="I228" s="720" t="s">
        <v>2167</v>
      </c>
      <c r="J228" s="720"/>
      <c r="K228" s="720"/>
      <c r="L228" s="721"/>
      <c r="M228" s="721"/>
      <c r="N228" s="720"/>
      <c r="O228" s="720"/>
      <c r="P228" s="720"/>
      <c r="Q228" s="721">
        <v>2000000</v>
      </c>
      <c r="R228" s="722">
        <f t="shared" si="66"/>
        <v>2000000</v>
      </c>
    </row>
    <row r="229" spans="2:20" s="584" customFormat="1" ht="18.75" customHeight="1">
      <c r="B229" s="734"/>
      <c r="C229" s="735"/>
      <c r="D229" s="736"/>
      <c r="E229" s="736"/>
      <c r="F229" s="1048" t="s">
        <v>1834</v>
      </c>
      <c r="G229" s="717" t="s">
        <v>1822</v>
      </c>
      <c r="H229" s="718"/>
      <c r="I229" s="720" t="s">
        <v>2167</v>
      </c>
      <c r="J229" s="737"/>
      <c r="K229" s="1044"/>
      <c r="L229" s="1044"/>
      <c r="M229" s="1044"/>
      <c r="N229" s="1044"/>
      <c r="O229" s="1044"/>
      <c r="P229" s="1044"/>
      <c r="Q229" s="1044">
        <v>500000</v>
      </c>
      <c r="R229" s="722">
        <f t="shared" si="66"/>
        <v>500000</v>
      </c>
    </row>
    <row r="230" spans="2:20" s="584" customFormat="1" ht="18.75" customHeight="1">
      <c r="B230" s="734"/>
      <c r="C230" s="735"/>
      <c r="D230" s="736"/>
      <c r="E230" s="736"/>
      <c r="F230" s="1048" t="s">
        <v>1835</v>
      </c>
      <c r="G230" s="717" t="s">
        <v>2347</v>
      </c>
      <c r="H230" s="718"/>
      <c r="I230" s="729" t="s">
        <v>2167</v>
      </c>
      <c r="J230" s="737"/>
      <c r="K230" s="1044"/>
      <c r="L230" s="1044"/>
      <c r="M230" s="1044"/>
      <c r="N230" s="1044"/>
      <c r="O230" s="1044"/>
      <c r="P230" s="1044"/>
      <c r="Q230" s="1044">
        <v>650000</v>
      </c>
      <c r="R230" s="722">
        <f t="shared" si="66"/>
        <v>650000</v>
      </c>
    </row>
    <row r="231" spans="2:20" s="584" customFormat="1" ht="18.75" customHeight="1">
      <c r="B231" s="734"/>
      <c r="C231" s="735"/>
      <c r="D231" s="736"/>
      <c r="E231" s="736"/>
      <c r="F231" s="1048" t="s">
        <v>1836</v>
      </c>
      <c r="G231" s="717" t="s">
        <v>1823</v>
      </c>
      <c r="H231" s="718"/>
      <c r="I231" s="1043" t="s">
        <v>2167</v>
      </c>
      <c r="J231" s="737"/>
      <c r="K231" s="1044"/>
      <c r="L231" s="1044"/>
      <c r="M231" s="1044"/>
      <c r="N231" s="1044"/>
      <c r="O231" s="1044"/>
      <c r="P231" s="1044"/>
      <c r="Q231" s="1044">
        <v>400000</v>
      </c>
      <c r="R231" s="722">
        <f t="shared" si="66"/>
        <v>400000</v>
      </c>
    </row>
    <row r="232" spans="2:20" s="584" customFormat="1" ht="18.75" customHeight="1">
      <c r="B232" s="734"/>
      <c r="C232" s="735"/>
      <c r="D232" s="736"/>
      <c r="E232" s="736"/>
      <c r="F232" s="716" t="s">
        <v>1837</v>
      </c>
      <c r="G232" s="717" t="s">
        <v>1824</v>
      </c>
      <c r="H232" s="718"/>
      <c r="I232" s="720" t="s">
        <v>2167</v>
      </c>
      <c r="J232" s="737"/>
      <c r="K232" s="1044"/>
      <c r="L232" s="1044"/>
      <c r="M232" s="1044"/>
      <c r="N232" s="1044"/>
      <c r="O232" s="1044"/>
      <c r="P232" s="1044"/>
      <c r="Q232" s="1044">
        <v>4000000</v>
      </c>
      <c r="R232" s="722">
        <f t="shared" si="66"/>
        <v>4000000</v>
      </c>
    </row>
    <row r="233" spans="2:20" s="584" customFormat="1" ht="21" customHeight="1">
      <c r="B233" s="734"/>
      <c r="C233" s="735"/>
      <c r="D233" s="736"/>
      <c r="E233" s="736"/>
      <c r="F233" s="716" t="s">
        <v>1838</v>
      </c>
      <c r="G233" s="717" t="s">
        <v>1826</v>
      </c>
      <c r="H233" s="718"/>
      <c r="I233" s="720" t="s">
        <v>2167</v>
      </c>
      <c r="J233" s="737"/>
      <c r="K233" s="1044"/>
      <c r="L233" s="1044"/>
      <c r="M233" s="1044"/>
      <c r="N233" s="1044"/>
      <c r="O233" s="1044"/>
      <c r="P233" s="1044"/>
      <c r="Q233" s="1044">
        <v>31000000</v>
      </c>
      <c r="R233" s="722">
        <f>SUM(J233:Q233)</f>
        <v>31000000</v>
      </c>
    </row>
    <row r="234" spans="2:20" s="584" customFormat="1" ht="35.25" customHeight="1">
      <c r="B234" s="622"/>
      <c r="C234" s="623"/>
      <c r="D234" s="624"/>
      <c r="E234" s="624"/>
      <c r="F234" s="703" t="s">
        <v>1839</v>
      </c>
      <c r="G234" s="624" t="s">
        <v>1939</v>
      </c>
      <c r="H234" s="1139"/>
      <c r="I234" s="1393" t="s">
        <v>2691</v>
      </c>
      <c r="J234" s="733"/>
      <c r="K234" s="1046"/>
      <c r="L234" s="1046"/>
      <c r="M234" s="1046"/>
      <c r="N234" s="1046"/>
      <c r="O234" s="1046"/>
      <c r="P234" s="1046"/>
      <c r="Q234" s="1046">
        <v>500000</v>
      </c>
      <c r="R234" s="705">
        <f>SUM(J234:Q234)</f>
        <v>500000</v>
      </c>
      <c r="T234" s="1394"/>
    </row>
    <row r="235" spans="2:20" s="589" customFormat="1" ht="33" customHeight="1">
      <c r="B235" s="1468" t="s">
        <v>1</v>
      </c>
      <c r="C235" s="1469"/>
      <c r="D235" s="1469"/>
      <c r="E235" s="1469"/>
      <c r="F235" s="1469"/>
      <c r="G235" s="1470"/>
      <c r="H235" s="585" t="s">
        <v>84</v>
      </c>
      <c r="I235" s="586" t="s">
        <v>2</v>
      </c>
      <c r="J235" s="587" t="s">
        <v>3</v>
      </c>
      <c r="K235" s="588" t="s">
        <v>4</v>
      </c>
      <c r="L235" s="588" t="s">
        <v>5</v>
      </c>
      <c r="M235" s="588" t="s">
        <v>6</v>
      </c>
      <c r="N235" s="588" t="s">
        <v>10</v>
      </c>
      <c r="O235" s="10" t="s">
        <v>102</v>
      </c>
      <c r="P235" s="588" t="s">
        <v>7</v>
      </c>
      <c r="Q235" s="588" t="s">
        <v>8</v>
      </c>
      <c r="R235" s="587" t="s">
        <v>9</v>
      </c>
    </row>
    <row r="236" spans="2:20" s="584" customFormat="1" ht="35.25" customHeight="1">
      <c r="B236" s="622"/>
      <c r="C236" s="623"/>
      <c r="D236" s="624"/>
      <c r="E236" s="624"/>
      <c r="F236" s="703" t="s">
        <v>2678</v>
      </c>
      <c r="G236" s="624" t="s">
        <v>2679</v>
      </c>
      <c r="H236" s="1139"/>
      <c r="I236" s="1395" t="s">
        <v>2161</v>
      </c>
      <c r="J236" s="1396"/>
      <c r="K236" s="1396"/>
      <c r="L236" s="1396"/>
      <c r="M236" s="1396"/>
      <c r="N236" s="1396"/>
      <c r="O236" s="1396"/>
      <c r="P236" s="1396"/>
      <c r="Q236" s="1396">
        <v>4801900</v>
      </c>
      <c r="R236" s="608">
        <f>SUM(K236:Q236)</f>
        <v>4801900</v>
      </c>
    </row>
    <row r="237" spans="2:20" s="682" customFormat="1" ht="24" customHeight="1">
      <c r="B237" s="676"/>
      <c r="C237" s="677"/>
      <c r="D237" s="677"/>
      <c r="E237" s="678">
        <v>199</v>
      </c>
      <c r="F237" s="678" t="s">
        <v>1935</v>
      </c>
      <c r="G237" s="677"/>
      <c r="H237" s="678"/>
      <c r="I237" s="678"/>
      <c r="J237" s="680"/>
      <c r="K237" s="680" t="s">
        <v>2673</v>
      </c>
      <c r="L237" s="680"/>
      <c r="M237" s="680"/>
      <c r="N237" s="680"/>
      <c r="O237" s="680"/>
      <c r="P237" s="680"/>
      <c r="Q237" s="680"/>
      <c r="R237" s="681"/>
    </row>
    <row r="238" spans="2:20" s="584" customFormat="1" ht="20.25" customHeight="1">
      <c r="B238" s="732"/>
      <c r="C238" s="706"/>
      <c r="D238" s="706"/>
      <c r="E238" s="706"/>
      <c r="F238" s="707" t="s">
        <v>1943</v>
      </c>
      <c r="G238" s="708" t="s">
        <v>1818</v>
      </c>
      <c r="H238" s="709"/>
      <c r="I238" s="711" t="s">
        <v>2161</v>
      </c>
      <c r="J238" s="711"/>
      <c r="K238" s="711"/>
      <c r="L238" s="712">
        <v>70000</v>
      </c>
      <c r="M238" s="712">
        <v>13280</v>
      </c>
      <c r="N238" s="711"/>
      <c r="O238" s="711"/>
      <c r="P238" s="711"/>
      <c r="Q238" s="711"/>
      <c r="R238" s="713">
        <f t="shared" ref="R238:R245" si="67">SUM(J238:Q238)</f>
        <v>83280</v>
      </c>
    </row>
    <row r="239" spans="2:20" s="584" customFormat="1" ht="21" customHeight="1">
      <c r="B239" s="734"/>
      <c r="C239" s="735"/>
      <c r="D239" s="736"/>
      <c r="E239" s="736"/>
      <c r="F239" s="716" t="s">
        <v>1944</v>
      </c>
      <c r="G239" s="717" t="s">
        <v>1824</v>
      </c>
      <c r="H239" s="718"/>
      <c r="I239" s="1043" t="s">
        <v>2167</v>
      </c>
      <c r="J239" s="737"/>
      <c r="K239" s="1044"/>
      <c r="L239" s="1044"/>
      <c r="M239" s="1044"/>
      <c r="N239" s="1044"/>
      <c r="O239" s="1044"/>
      <c r="P239" s="1044"/>
      <c r="Q239" s="1044">
        <v>4000000</v>
      </c>
      <c r="R239" s="722">
        <f t="shared" si="67"/>
        <v>4000000</v>
      </c>
    </row>
    <row r="240" spans="2:20" s="584" customFormat="1" ht="21" customHeight="1">
      <c r="B240" s="1028"/>
      <c r="C240" s="1029"/>
      <c r="D240" s="1030"/>
      <c r="E240" s="1030"/>
      <c r="F240" s="725" t="s">
        <v>1945</v>
      </c>
      <c r="G240" s="726" t="s">
        <v>1825</v>
      </c>
      <c r="H240" s="727"/>
      <c r="I240" s="720" t="s">
        <v>2167</v>
      </c>
      <c r="J240" s="1031"/>
      <c r="K240" s="1045"/>
      <c r="L240" s="1045"/>
      <c r="M240" s="1045"/>
      <c r="N240" s="1045"/>
      <c r="O240" s="1045"/>
      <c r="P240" s="1045"/>
      <c r="Q240" s="1045">
        <v>750000</v>
      </c>
      <c r="R240" s="731">
        <f t="shared" si="67"/>
        <v>750000</v>
      </c>
    </row>
    <row r="241" spans="2:18" s="584" customFormat="1" ht="21" customHeight="1">
      <c r="B241" s="1028"/>
      <c r="C241" s="1029"/>
      <c r="D241" s="1030"/>
      <c r="E241" s="1030"/>
      <c r="F241" s="725" t="s">
        <v>1946</v>
      </c>
      <c r="G241" s="726" t="s">
        <v>1823</v>
      </c>
      <c r="H241" s="727"/>
      <c r="I241" s="728" t="s">
        <v>2167</v>
      </c>
      <c r="J241" s="1031"/>
      <c r="K241" s="1045"/>
      <c r="L241" s="1045"/>
      <c r="M241" s="1045"/>
      <c r="N241" s="1045"/>
      <c r="O241" s="1045"/>
      <c r="P241" s="1045"/>
      <c r="Q241" s="1045">
        <v>1534600</v>
      </c>
      <c r="R241" s="731">
        <f t="shared" si="67"/>
        <v>1534600</v>
      </c>
    </row>
    <row r="242" spans="2:18" s="584" customFormat="1" ht="18" customHeight="1">
      <c r="B242" s="1028"/>
      <c r="C242" s="1029"/>
      <c r="D242" s="1030"/>
      <c r="E242" s="1030"/>
      <c r="F242" s="725" t="s">
        <v>1947</v>
      </c>
      <c r="G242" s="726" t="s">
        <v>1936</v>
      </c>
      <c r="H242" s="727"/>
      <c r="I242" s="728" t="s">
        <v>2161</v>
      </c>
      <c r="J242" s="1031"/>
      <c r="K242" s="1045"/>
      <c r="L242" s="1045">
        <v>10000000</v>
      </c>
      <c r="M242" s="1045"/>
      <c r="N242" s="1045"/>
      <c r="O242" s="1045"/>
      <c r="P242" s="1045"/>
      <c r="Q242" s="1045"/>
      <c r="R242" s="731">
        <f t="shared" si="67"/>
        <v>10000000</v>
      </c>
    </row>
    <row r="243" spans="2:18" s="584" customFormat="1" ht="18" hidden="1" customHeight="1">
      <c r="B243" s="734"/>
      <c r="C243" s="735"/>
      <c r="D243" s="736"/>
      <c r="E243" s="736"/>
      <c r="F243" s="716" t="s">
        <v>1945</v>
      </c>
      <c r="G243" s="717" t="s">
        <v>1938</v>
      </c>
      <c r="H243" s="718"/>
      <c r="I243" s="723" t="s">
        <v>109</v>
      </c>
      <c r="J243" s="737"/>
      <c r="K243" s="1044"/>
      <c r="L243" s="1044"/>
      <c r="M243" s="1044"/>
      <c r="N243" s="1044"/>
      <c r="O243" s="1044"/>
      <c r="P243" s="1044"/>
      <c r="Q243" s="1044"/>
      <c r="R243" s="722">
        <f t="shared" si="67"/>
        <v>0</v>
      </c>
    </row>
    <row r="244" spans="2:18" s="584" customFormat="1" ht="35.25" hidden="1" customHeight="1">
      <c r="B244" s="734"/>
      <c r="C244" s="735"/>
      <c r="D244" s="736"/>
      <c r="E244" s="736"/>
      <c r="F244" s="716" t="s">
        <v>1947</v>
      </c>
      <c r="G244" s="717" t="s">
        <v>1939</v>
      </c>
      <c r="H244" s="718"/>
      <c r="I244" s="719" t="s">
        <v>1941</v>
      </c>
      <c r="J244" s="737"/>
      <c r="K244" s="1044"/>
      <c r="L244" s="1044"/>
      <c r="M244" s="1044"/>
      <c r="N244" s="1044"/>
      <c r="O244" s="1044"/>
      <c r="P244" s="1044"/>
      <c r="Q244" s="1044"/>
      <c r="R244" s="722">
        <f t="shared" si="67"/>
        <v>0</v>
      </c>
    </row>
    <row r="245" spans="2:18" s="584" customFormat="1" ht="21.75" customHeight="1">
      <c r="B245" s="1346"/>
      <c r="C245" s="1347"/>
      <c r="D245" s="1348"/>
      <c r="E245" s="1348"/>
      <c r="F245" s="1345" t="s">
        <v>1948</v>
      </c>
      <c r="G245" s="1349" t="s">
        <v>1940</v>
      </c>
      <c r="H245" s="1350"/>
      <c r="I245" s="1351" t="s">
        <v>2161</v>
      </c>
      <c r="J245" s="1352"/>
      <c r="K245" s="1353"/>
      <c r="L245" s="1353"/>
      <c r="M245" s="1353"/>
      <c r="N245" s="1353"/>
      <c r="O245" s="1353"/>
      <c r="P245" s="1353"/>
      <c r="Q245" s="1353">
        <v>14000000</v>
      </c>
      <c r="R245" s="1354">
        <f t="shared" si="67"/>
        <v>14000000</v>
      </c>
    </row>
    <row r="247" spans="2:18" ht="305.25" customHeight="1"/>
    <row r="248" spans="2:18" s="575" customFormat="1" ht="22.5" customHeight="1">
      <c r="B248" s="1476" t="s">
        <v>1660</v>
      </c>
      <c r="C248" s="1476"/>
      <c r="D248" s="1476"/>
      <c r="E248" s="1476"/>
      <c r="F248" s="1476"/>
      <c r="G248" s="1476"/>
      <c r="H248" s="694"/>
      <c r="I248" s="576"/>
      <c r="J248" s="581"/>
      <c r="K248" s="695"/>
      <c r="L248" s="695"/>
      <c r="M248" s="695"/>
      <c r="N248" s="695"/>
      <c r="O248" s="695"/>
      <c r="P248" s="695"/>
      <c r="Q248" s="695"/>
      <c r="R248" s="696"/>
    </row>
    <row r="249" spans="2:18" s="584" customFormat="1" ht="36" customHeight="1">
      <c r="B249" s="1477" t="s">
        <v>1682</v>
      </c>
      <c r="C249" s="1477"/>
      <c r="D249" s="1477"/>
      <c r="E249" s="1477"/>
      <c r="F249" s="1478" t="s">
        <v>1661</v>
      </c>
      <c r="G249" s="1478"/>
      <c r="H249" s="1479"/>
      <c r="I249" s="1473" t="s">
        <v>9</v>
      </c>
      <c r="J249" s="1474"/>
      <c r="K249" s="1480"/>
      <c r="L249" s="1473" t="s">
        <v>1662</v>
      </c>
      <c r="M249" s="1474"/>
      <c r="N249" s="1475" t="s">
        <v>1663</v>
      </c>
      <c r="O249" s="1475"/>
      <c r="P249" s="749"/>
      <c r="Q249" s="1475" t="s">
        <v>1952</v>
      </c>
      <c r="R249" s="1475"/>
    </row>
    <row r="250" spans="2:18" s="584" customFormat="1" ht="19.5">
      <c r="B250" s="1498" t="s">
        <v>2449</v>
      </c>
      <c r="C250" s="1499"/>
      <c r="D250" s="1499"/>
      <c r="E250" s="1500"/>
      <c r="F250" s="1482" t="s">
        <v>1664</v>
      </c>
      <c r="G250" s="1483"/>
      <c r="H250" s="1053"/>
      <c r="I250" s="1484">
        <f>SUM(J251:K253)</f>
        <v>12913280</v>
      </c>
      <c r="J250" s="1485"/>
      <c r="K250" s="1486"/>
      <c r="L250" s="742"/>
      <c r="M250" s="743"/>
      <c r="N250" s="742"/>
      <c r="O250" s="1054"/>
      <c r="P250" s="745"/>
      <c r="Q250" s="745"/>
      <c r="R250" s="746"/>
    </row>
    <row r="251" spans="2:18" s="584" customFormat="1" ht="18" customHeight="1">
      <c r="B251" s="611"/>
      <c r="F251" s="611"/>
      <c r="G251" s="1051" t="s">
        <v>1665</v>
      </c>
      <c r="H251" s="698"/>
      <c r="J251" s="702"/>
      <c r="K251" s="744">
        <f>SUM(R251+O251)</f>
        <v>0</v>
      </c>
      <c r="L251" s="697"/>
      <c r="M251" s="744"/>
      <c r="N251" s="697"/>
      <c r="O251" s="744">
        <v>0</v>
      </c>
      <c r="P251" s="609"/>
      <c r="Q251" s="609"/>
      <c r="R251" s="610"/>
    </row>
    <row r="252" spans="2:18" s="584" customFormat="1" ht="18" customHeight="1">
      <c r="B252" s="611"/>
      <c r="F252" s="611"/>
      <c r="G252" s="1051" t="s">
        <v>1666</v>
      </c>
      <c r="H252" s="698"/>
      <c r="J252" s="702"/>
      <c r="K252" s="744">
        <f>SUM(O252+R252)</f>
        <v>11500000</v>
      </c>
      <c r="L252" s="697"/>
      <c r="M252" s="744"/>
      <c r="N252" s="697"/>
      <c r="O252" s="744">
        <v>1430000</v>
      </c>
      <c r="P252" s="747"/>
      <c r="R252" s="748">
        <v>10070000</v>
      </c>
    </row>
    <row r="253" spans="2:18" s="584" customFormat="1" ht="18" customHeight="1">
      <c r="B253" s="611"/>
      <c r="F253" s="611"/>
      <c r="G253" s="1051" t="s">
        <v>1667</v>
      </c>
      <c r="H253" s="698"/>
      <c r="J253" s="702"/>
      <c r="K253" s="744">
        <f>SUM(R253+O253)</f>
        <v>1413280</v>
      </c>
      <c r="L253" s="697"/>
      <c r="M253" s="744"/>
      <c r="N253" s="697"/>
      <c r="O253" s="744">
        <v>1400000</v>
      </c>
      <c r="P253" s="747"/>
      <c r="Q253" s="747"/>
      <c r="R253" s="748">
        <v>13280</v>
      </c>
    </row>
    <row r="254" spans="2:18" s="584" customFormat="1" ht="20.25" customHeight="1">
      <c r="B254" s="611"/>
      <c r="F254" s="699" t="s">
        <v>1668</v>
      </c>
      <c r="G254" s="698"/>
      <c r="H254" s="698"/>
      <c r="I254" s="1050"/>
      <c r="J254" s="695"/>
      <c r="K254" s="1100">
        <f>SUM(K255:K265)</f>
        <v>64786500</v>
      </c>
      <c r="L254" s="697"/>
      <c r="M254" s="744"/>
      <c r="N254" s="697"/>
      <c r="O254" s="702"/>
      <c r="P254" s="747"/>
      <c r="Q254" s="747"/>
      <c r="R254" s="748"/>
    </row>
    <row r="255" spans="2:18" s="584" customFormat="1" ht="20.25" customHeight="1">
      <c r="B255" s="611"/>
      <c r="F255" s="699"/>
      <c r="G255" s="698" t="s">
        <v>2351</v>
      </c>
      <c r="H255" s="698"/>
      <c r="I255" s="1098"/>
      <c r="J255" s="1099"/>
      <c r="K255" s="1103">
        <f t="shared" ref="K255:K262" si="68">SUM(O255+R255)</f>
        <v>150000</v>
      </c>
      <c r="L255" s="697"/>
      <c r="M255" s="744"/>
      <c r="N255" s="697"/>
      <c r="O255" s="702">
        <v>150000</v>
      </c>
      <c r="P255" s="747"/>
      <c r="Q255" s="747"/>
      <c r="R255" s="748"/>
    </row>
    <row r="256" spans="2:18" s="584" customFormat="1" ht="20.25" customHeight="1">
      <c r="B256" s="611"/>
      <c r="F256" s="611"/>
      <c r="G256" s="612" t="s">
        <v>1840</v>
      </c>
      <c r="H256" s="698"/>
      <c r="I256" s="697"/>
      <c r="J256" s="702"/>
      <c r="K256" s="1103">
        <f t="shared" si="68"/>
        <v>500000</v>
      </c>
      <c r="L256" s="697"/>
      <c r="M256" s="744"/>
      <c r="N256" s="697"/>
      <c r="O256" s="702">
        <v>500000</v>
      </c>
      <c r="P256" s="747"/>
      <c r="Q256" s="747"/>
      <c r="R256" s="748"/>
    </row>
    <row r="257" spans="2:18" s="584" customFormat="1" ht="36" customHeight="1">
      <c r="B257" s="611"/>
      <c r="F257" s="611"/>
      <c r="G257" s="612" t="s">
        <v>1845</v>
      </c>
      <c r="H257" s="698"/>
      <c r="I257" s="697"/>
      <c r="J257" s="702"/>
      <c r="K257" s="1103">
        <f t="shared" si="68"/>
        <v>2000000</v>
      </c>
      <c r="L257" s="697"/>
      <c r="M257" s="744"/>
      <c r="N257" s="697"/>
      <c r="O257" s="702">
        <v>2000000</v>
      </c>
      <c r="P257" s="747"/>
      <c r="Q257" s="747"/>
      <c r="R257" s="748"/>
    </row>
    <row r="258" spans="2:18" s="584" customFormat="1" ht="20.25" customHeight="1">
      <c r="B258" s="611"/>
      <c r="F258" s="611"/>
      <c r="G258" s="612" t="s">
        <v>1841</v>
      </c>
      <c r="H258" s="698"/>
      <c r="I258" s="697"/>
      <c r="J258" s="702"/>
      <c r="K258" s="1103">
        <f t="shared" si="68"/>
        <v>500000</v>
      </c>
      <c r="L258" s="697"/>
      <c r="M258" s="744"/>
      <c r="N258" s="697"/>
      <c r="O258" s="702">
        <v>500000</v>
      </c>
      <c r="P258" s="747"/>
      <c r="Q258" s="747"/>
      <c r="R258" s="748"/>
    </row>
    <row r="259" spans="2:18" s="584" customFormat="1" ht="20.25" customHeight="1">
      <c r="B259" s="611"/>
      <c r="F259" s="611"/>
      <c r="G259" s="612" t="s">
        <v>2352</v>
      </c>
      <c r="H259" s="698"/>
      <c r="I259" s="1101"/>
      <c r="J259" s="1102"/>
      <c r="K259" s="1103">
        <f t="shared" si="68"/>
        <v>650000</v>
      </c>
      <c r="L259" s="697"/>
      <c r="M259" s="744"/>
      <c r="N259" s="697"/>
      <c r="O259" s="702">
        <v>650000</v>
      </c>
      <c r="P259" s="747"/>
      <c r="Q259" s="747"/>
      <c r="R259" s="748"/>
    </row>
    <row r="260" spans="2:18" s="584" customFormat="1" ht="33.75" customHeight="1">
      <c r="B260" s="611"/>
      <c r="F260" s="611"/>
      <c r="G260" s="612" t="s">
        <v>1934</v>
      </c>
      <c r="H260" s="698"/>
      <c r="I260" s="697"/>
      <c r="J260" s="702"/>
      <c r="K260" s="1103">
        <f t="shared" si="68"/>
        <v>1934600</v>
      </c>
      <c r="L260" s="697"/>
      <c r="M260" s="744"/>
      <c r="N260" s="697"/>
      <c r="O260" s="702">
        <v>400000</v>
      </c>
      <c r="P260" s="747"/>
      <c r="Q260" s="747"/>
      <c r="R260" s="1343">
        <v>1534600</v>
      </c>
    </row>
    <row r="261" spans="2:18" s="584" customFormat="1" ht="20.25" customHeight="1">
      <c r="B261" s="611"/>
      <c r="F261" s="611"/>
      <c r="G261" s="612" t="s">
        <v>1843</v>
      </c>
      <c r="H261" s="698"/>
      <c r="I261" s="697"/>
      <c r="J261" s="702"/>
      <c r="K261" s="1103">
        <f t="shared" si="68"/>
        <v>8000000</v>
      </c>
      <c r="L261" s="697"/>
      <c r="M261" s="744"/>
      <c r="N261" s="697"/>
      <c r="O261" s="702">
        <v>4000000</v>
      </c>
      <c r="P261" s="747"/>
      <c r="Q261" s="747"/>
      <c r="R261" s="748">
        <v>4000000</v>
      </c>
    </row>
    <row r="262" spans="2:18" s="584" customFormat="1" ht="20.25" customHeight="1">
      <c r="B262" s="611"/>
      <c r="F262" s="611"/>
      <c r="G262" s="612" t="s">
        <v>1842</v>
      </c>
      <c r="H262" s="698"/>
      <c r="I262" s="697"/>
      <c r="J262" s="702"/>
      <c r="K262" s="1103">
        <f t="shared" si="68"/>
        <v>750000</v>
      </c>
      <c r="L262" s="697"/>
      <c r="M262" s="744"/>
      <c r="N262" s="697"/>
      <c r="O262" s="702"/>
      <c r="P262" s="747"/>
      <c r="Q262" s="747"/>
      <c r="R262" s="748">
        <v>750000</v>
      </c>
    </row>
    <row r="263" spans="2:18" s="584" customFormat="1" ht="20.25" customHeight="1">
      <c r="B263" s="611"/>
      <c r="F263" s="611"/>
      <c r="G263" s="612" t="s">
        <v>1844</v>
      </c>
      <c r="H263" s="698"/>
      <c r="I263" s="697"/>
      <c r="J263" s="702"/>
      <c r="K263" s="1103">
        <f>SUM(O263+R263)</f>
        <v>45000000</v>
      </c>
      <c r="L263" s="697"/>
      <c r="M263" s="744"/>
      <c r="N263" s="697"/>
      <c r="O263" s="702">
        <v>31000000</v>
      </c>
      <c r="P263" s="747"/>
      <c r="Q263" s="747"/>
      <c r="R263" s="748">
        <v>14000000</v>
      </c>
    </row>
    <row r="264" spans="2:18" s="584" customFormat="1" ht="33.75" customHeight="1">
      <c r="B264" s="611"/>
      <c r="F264" s="611"/>
      <c r="G264" s="612" t="s">
        <v>1708</v>
      </c>
      <c r="H264" s="698"/>
      <c r="I264" s="697"/>
      <c r="J264" s="702"/>
      <c r="K264" s="1103">
        <f>R236</f>
        <v>4801900</v>
      </c>
      <c r="L264" s="697"/>
      <c r="M264" s="744"/>
      <c r="N264" s="697"/>
      <c r="O264" s="702">
        <f>SUM(R236)</f>
        <v>4801900</v>
      </c>
      <c r="P264" s="1344"/>
      <c r="Q264" s="747"/>
      <c r="R264" s="748"/>
    </row>
    <row r="265" spans="2:18" s="584" customFormat="1" ht="32.25" customHeight="1">
      <c r="B265" s="611"/>
      <c r="F265" s="611"/>
      <c r="G265" s="612" t="s">
        <v>2672</v>
      </c>
      <c r="H265" s="698"/>
      <c r="I265" s="697"/>
      <c r="J265" s="702"/>
      <c r="K265" s="1103">
        <f t="shared" ref="K265" si="69">SUM(O265+R265)</f>
        <v>500000</v>
      </c>
      <c r="L265" s="697"/>
      <c r="M265" s="744"/>
      <c r="N265" s="750"/>
      <c r="O265" s="702">
        <v>500000</v>
      </c>
      <c r="P265" s="1344"/>
      <c r="Q265" s="747"/>
      <c r="R265" s="1052"/>
    </row>
    <row r="266" spans="2:18" s="584" customFormat="1" ht="21.75" customHeight="1">
      <c r="B266" s="700"/>
      <c r="C266" s="701"/>
      <c r="D266" s="701"/>
      <c r="E266" s="701"/>
      <c r="F266" s="1468" t="s">
        <v>1669</v>
      </c>
      <c r="G266" s="1469"/>
      <c r="H266" s="1470"/>
      <c r="I266" s="1481">
        <f>SUM(L266:R266)</f>
        <v>77699780</v>
      </c>
      <c r="J266" s="1481"/>
      <c r="K266" s="1481"/>
      <c r="L266" s="1471"/>
      <c r="M266" s="1472"/>
      <c r="N266" s="1471">
        <f>SUM(O250:O265)</f>
        <v>47331900</v>
      </c>
      <c r="O266" s="1472"/>
      <c r="Q266" s="1471">
        <f>SUM(R250:R265)</f>
        <v>30367880</v>
      </c>
      <c r="R266" s="1472"/>
    </row>
    <row r="267" spans="2:18">
      <c r="I267" s="506"/>
    </row>
  </sheetData>
  <mergeCells count="82">
    <mergeCell ref="E208:I208"/>
    <mergeCell ref="E145:I145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D203:I203"/>
    <mergeCell ref="E204:I204"/>
    <mergeCell ref="D132:I132"/>
    <mergeCell ref="C109:I109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B108:I108"/>
    <mergeCell ref="E82:I82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E67:I67"/>
    <mergeCell ref="B72:I72"/>
    <mergeCell ref="C73:I73"/>
    <mergeCell ref="D74:I74"/>
    <mergeCell ref="D81:I81"/>
    <mergeCell ref="D46:I46"/>
    <mergeCell ref="E47:I47"/>
    <mergeCell ref="C11:I11"/>
    <mergeCell ref="B250:E250"/>
    <mergeCell ref="D12:I12"/>
    <mergeCell ref="E13:I13"/>
    <mergeCell ref="D17:I17"/>
    <mergeCell ref="E18:I18"/>
    <mergeCell ref="B30:I30"/>
    <mergeCell ref="E63:I63"/>
    <mergeCell ref="C51:I51"/>
    <mergeCell ref="D52:I52"/>
    <mergeCell ref="E53:I53"/>
    <mergeCell ref="D57:I57"/>
    <mergeCell ref="E58:I58"/>
    <mergeCell ref="D62:I62"/>
    <mergeCell ref="B10:I10"/>
    <mergeCell ref="B31:I31"/>
    <mergeCell ref="C32:I32"/>
    <mergeCell ref="D33:I33"/>
    <mergeCell ref="E34:I34"/>
    <mergeCell ref="O2:R2"/>
    <mergeCell ref="B1:R1"/>
    <mergeCell ref="B7:G7"/>
    <mergeCell ref="B8:G8"/>
    <mergeCell ref="B9:I9"/>
    <mergeCell ref="B235:G235"/>
    <mergeCell ref="Q266:R266"/>
    <mergeCell ref="L249:M249"/>
    <mergeCell ref="N249:O249"/>
    <mergeCell ref="L266:M266"/>
    <mergeCell ref="N266:O266"/>
    <mergeCell ref="B248:G248"/>
    <mergeCell ref="B249:E249"/>
    <mergeCell ref="F249:H249"/>
    <mergeCell ref="I249:K249"/>
    <mergeCell ref="Q249:R249"/>
    <mergeCell ref="I266:K266"/>
    <mergeCell ref="F266:H266"/>
    <mergeCell ref="F250:G250"/>
    <mergeCell ref="I250:K25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0.79998168889431442"/>
  </sheetPr>
  <dimension ref="D21:F21"/>
  <sheetViews>
    <sheetView topLeftCell="A4" workbookViewId="0">
      <selection activeCell="M21" sqref="M21"/>
    </sheetView>
  </sheetViews>
  <sheetFormatPr defaultRowHeight="15"/>
  <sheetData>
    <row r="21" spans="4:6" ht="53.25">
      <c r="D21" s="1511" t="s">
        <v>108</v>
      </c>
      <c r="E21" s="1511"/>
      <c r="F21" s="1511"/>
    </row>
  </sheetData>
  <mergeCells count="1">
    <mergeCell ref="D21:F2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499984740745262"/>
  </sheetPr>
  <dimension ref="A1:R237"/>
  <sheetViews>
    <sheetView zoomScaleNormal="100" workbookViewId="0">
      <pane ySplit="8" topLeftCell="A221" activePane="bottomLeft" state="frozen"/>
      <selection activeCell="M25" sqref="M25"/>
      <selection pane="bottomLeft" activeCell="K227" sqref="K227"/>
    </sheetView>
  </sheetViews>
  <sheetFormatPr defaultColWidth="9" defaultRowHeight="21.75"/>
  <cols>
    <col min="1" max="1" width="2" style="7" customWidth="1"/>
    <col min="2" max="2" width="1.42578125" style="20" customWidth="1"/>
    <col min="3" max="4" width="1.7109375" style="20" customWidth="1"/>
    <col min="5" max="5" width="3.140625" style="20" customWidth="1"/>
    <col min="6" max="6" width="4.85546875" style="49" customWidth="1"/>
    <col min="7" max="7" width="30.28515625" style="21" customWidth="1"/>
    <col min="8" max="8" width="9.5703125" style="6" hidden="1" customWidth="1"/>
    <col min="9" max="9" width="14" style="6" customWidth="1"/>
    <col min="10" max="14" width="9.42578125" style="74" customWidth="1"/>
    <col min="15" max="15" width="9.42578125" style="74" hidden="1" customWidth="1"/>
    <col min="16" max="18" width="9.42578125" style="74" customWidth="1"/>
    <col min="19" max="16384" width="9" style="7"/>
  </cols>
  <sheetData>
    <row r="1" spans="2:18" s="1" customFormat="1" ht="24.75" thickBot="1">
      <c r="B1" s="1407" t="s">
        <v>2193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2371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1719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1073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469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2468</v>
      </c>
      <c r="C8" s="1492"/>
      <c r="D8" s="1492"/>
      <c r="E8" s="1492"/>
      <c r="F8" s="1492"/>
      <c r="G8" s="1493"/>
      <c r="H8" s="89"/>
      <c r="I8" s="90"/>
      <c r="J8" s="44">
        <f>SUM(J177:J225)</f>
        <v>0</v>
      </c>
      <c r="K8" s="44">
        <f>SUM(K177:K225)</f>
        <v>38400</v>
      </c>
      <c r="L8" s="44">
        <f t="shared" ref="L8:Q8" si="0">SUM(L177:L225)</f>
        <v>409350</v>
      </c>
      <c r="M8" s="44">
        <f t="shared" si="0"/>
        <v>291250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>SUM(R177:R225)</f>
        <v>739000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450"/>
      <c r="K176" s="450"/>
      <c r="L176" s="450"/>
      <c r="M176" s="450"/>
      <c r="N176" s="450"/>
      <c r="O176" s="450"/>
      <c r="P176" s="450"/>
      <c r="Q176" s="450"/>
      <c r="R176" s="449"/>
    </row>
    <row r="177" spans="2:18" s="12" customFormat="1" ht="19.5" customHeight="1">
      <c r="B177" s="440" t="s">
        <v>117</v>
      </c>
      <c r="C177" s="441"/>
      <c r="D177" s="441"/>
      <c r="E177" s="441"/>
      <c r="F177" s="441"/>
      <c r="G177" s="441"/>
      <c r="H177" s="441"/>
      <c r="I177" s="441"/>
      <c r="J177" s="22"/>
      <c r="K177" s="22"/>
      <c r="L177" s="22"/>
      <c r="M177" s="22"/>
      <c r="N177" s="22"/>
      <c r="O177" s="446"/>
      <c r="P177" s="448"/>
      <c r="Q177" s="448"/>
      <c r="R177" s="445"/>
    </row>
    <row r="178" spans="2:18" ht="17.25" customHeight="1">
      <c r="B178" s="29"/>
      <c r="C178" s="189" t="s">
        <v>62</v>
      </c>
      <c r="D178" s="189"/>
      <c r="E178" s="189"/>
      <c r="F178" s="189"/>
      <c r="G178" s="189"/>
      <c r="H178" s="189"/>
      <c r="I178" s="189"/>
      <c r="J178" s="101"/>
      <c r="K178" s="101"/>
      <c r="L178" s="101"/>
      <c r="M178" s="101"/>
      <c r="N178" s="444"/>
      <c r="O178" s="447"/>
      <c r="P178" s="443"/>
      <c r="Q178" s="443"/>
      <c r="R178" s="186"/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442"/>
      <c r="K179" s="443"/>
      <c r="L179" s="443"/>
      <c r="M179" s="443"/>
      <c r="N179" s="443"/>
      <c r="O179" s="443"/>
      <c r="P179" s="443"/>
      <c r="Q179" s="443"/>
      <c r="R179" s="186"/>
    </row>
    <row r="180" spans="2:18" ht="18" hidden="1" customHeight="1">
      <c r="B180" s="29"/>
      <c r="C180" s="31"/>
      <c r="D180" s="31"/>
      <c r="E180" s="189" t="s">
        <v>64</v>
      </c>
      <c r="F180" s="55"/>
      <c r="G180" s="55"/>
      <c r="H180" s="55"/>
      <c r="I180" s="55"/>
      <c r="J180" s="73"/>
      <c r="K180" s="442"/>
      <c r="L180" s="443"/>
      <c r="M180" s="443"/>
      <c r="N180" s="443"/>
      <c r="O180" s="443"/>
      <c r="P180" s="443"/>
      <c r="Q180" s="443"/>
      <c r="R180" s="186"/>
    </row>
    <row r="181" spans="2:18" ht="31.5" hidden="1" customHeight="1">
      <c r="B181" s="24"/>
      <c r="D181" s="21"/>
      <c r="E181" s="26"/>
      <c r="F181" s="25">
        <v>100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1">
        <f t="shared" ref="R181" si="89">SUM(J181:Q181)</f>
        <v>0</v>
      </c>
    </row>
    <row r="182" spans="2:18" ht="31.5" hidden="1" customHeight="1">
      <c r="B182" s="58"/>
      <c r="C182" s="59"/>
      <c r="D182" s="53"/>
      <c r="E182" s="19"/>
      <c r="F182" s="25">
        <v>101</v>
      </c>
      <c r="G182" s="14"/>
      <c r="H182" s="15"/>
      <c r="I182" s="16"/>
      <c r="J182" s="23"/>
      <c r="K182" s="23"/>
      <c r="L182" s="23"/>
      <c r="M182" s="23"/>
      <c r="N182" s="497"/>
      <c r="O182" s="497"/>
      <c r="P182" s="497"/>
      <c r="Q182" s="23"/>
      <c r="R182" s="71">
        <f>SUM(J182:Q182)</f>
        <v>0</v>
      </c>
    </row>
    <row r="183" spans="2:18" ht="18" customHeight="1">
      <c r="B183" s="29"/>
      <c r="C183" s="31"/>
      <c r="D183" s="189" t="s">
        <v>65</v>
      </c>
      <c r="E183" s="189"/>
      <c r="F183" s="189"/>
      <c r="G183" s="189"/>
      <c r="H183" s="189"/>
      <c r="I183" s="189"/>
      <c r="J183" s="73"/>
      <c r="K183" s="73"/>
      <c r="L183" s="73"/>
      <c r="M183" s="442"/>
      <c r="N183" s="498"/>
      <c r="O183" s="498"/>
      <c r="P183" s="499"/>
      <c r="Q183" s="443"/>
      <c r="R183" s="186"/>
    </row>
    <row r="184" spans="2:18">
      <c r="B184" s="29"/>
      <c r="C184" s="31"/>
      <c r="D184" s="31"/>
      <c r="E184" s="30" t="s">
        <v>66</v>
      </c>
      <c r="F184" s="27"/>
      <c r="G184" s="202"/>
      <c r="H184" s="203"/>
      <c r="I184" s="255"/>
      <c r="J184" s="443"/>
      <c r="K184" s="443"/>
      <c r="L184" s="443"/>
      <c r="M184" s="443"/>
      <c r="N184" s="498"/>
      <c r="O184" s="498"/>
      <c r="P184" s="443"/>
      <c r="Q184" s="443"/>
      <c r="R184" s="186"/>
    </row>
    <row r="185" spans="2:18" s="464" customFormat="1" ht="16.5" customHeight="1">
      <c r="B185" s="466"/>
      <c r="C185" s="463"/>
      <c r="D185" s="463"/>
      <c r="E185" s="467">
        <v>183</v>
      </c>
      <c r="F185" s="467" t="s">
        <v>1659</v>
      </c>
      <c r="G185" s="468"/>
      <c r="H185" s="467"/>
      <c r="I185" s="467"/>
      <c r="J185" s="458"/>
      <c r="K185" s="458"/>
      <c r="L185" s="458"/>
      <c r="M185" s="458"/>
      <c r="N185" s="458"/>
      <c r="O185" s="458"/>
      <c r="P185" s="458"/>
      <c r="Q185" s="458"/>
      <c r="R185" s="457"/>
    </row>
    <row r="186" spans="2:18" ht="36.75" customHeight="1">
      <c r="B186" s="771"/>
      <c r="C186" s="752"/>
      <c r="D186" s="752"/>
      <c r="E186" s="752"/>
      <c r="F186" s="753" t="s">
        <v>1696</v>
      </c>
      <c r="G186" s="793" t="s">
        <v>1650</v>
      </c>
      <c r="H186" s="757" t="s">
        <v>108</v>
      </c>
      <c r="I186" s="756" t="s">
        <v>2161</v>
      </c>
      <c r="J186" s="757"/>
      <c r="K186" s="758">
        <v>30000</v>
      </c>
      <c r="L186" s="758">
        <v>341400</v>
      </c>
      <c r="M186" s="758">
        <v>60000</v>
      </c>
      <c r="N186" s="757"/>
      <c r="O186" s="757"/>
      <c r="P186" s="757"/>
      <c r="Q186" s="757"/>
      <c r="R186" s="759">
        <f>SUM(J186:Q186)</f>
        <v>431400</v>
      </c>
    </row>
    <row r="187" spans="2:18" ht="31.5" customHeight="1">
      <c r="B187" s="48"/>
      <c r="C187" s="49"/>
      <c r="D187" s="49"/>
      <c r="E187" s="49"/>
      <c r="F187" s="751" t="s">
        <v>2164</v>
      </c>
      <c r="G187" s="19" t="s">
        <v>2162</v>
      </c>
      <c r="H187" s="19"/>
      <c r="I187" s="953" t="s">
        <v>2163</v>
      </c>
      <c r="J187" s="152"/>
      <c r="K187" s="372">
        <v>8400</v>
      </c>
      <c r="L187" s="372">
        <v>25200</v>
      </c>
      <c r="M187" s="372">
        <v>5000</v>
      </c>
      <c r="N187" s="152"/>
      <c r="O187" s="152"/>
      <c r="P187" s="152"/>
      <c r="Q187" s="152"/>
      <c r="R187" s="471">
        <f t="shared" ref="R187:R188" si="90">SUM(J187:Q187)</f>
        <v>38600</v>
      </c>
    </row>
    <row r="188" spans="2:18" ht="31.5" hidden="1" customHeight="1">
      <c r="B188" s="24"/>
      <c r="D188" s="21"/>
      <c r="E188" s="26"/>
      <c r="F188" s="25">
        <v>103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 t="shared" si="90"/>
        <v>0</v>
      </c>
    </row>
    <row r="189" spans="2:18" ht="31.5" hidden="1" customHeight="1">
      <c r="B189" s="24"/>
      <c r="D189" s="21"/>
      <c r="E189" s="26"/>
      <c r="F189" s="25">
        <v>104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hidden="1">
      <c r="B190" s="29"/>
      <c r="C190" s="31"/>
      <c r="D190" s="31"/>
      <c r="E190" s="30" t="s">
        <v>67</v>
      </c>
      <c r="F190" s="27"/>
      <c r="G190" s="27"/>
      <c r="H190" s="13"/>
      <c r="I190" s="47"/>
      <c r="J190" s="73">
        <f>SUM(J191:J193)</f>
        <v>0</v>
      </c>
      <c r="K190" s="73">
        <f t="shared" ref="K190:Q190" si="91">SUM(K191:K193)</f>
        <v>0</v>
      </c>
      <c r="L190" s="73">
        <f t="shared" si="91"/>
        <v>0</v>
      </c>
      <c r="M190" s="73">
        <f t="shared" si="91"/>
        <v>0</v>
      </c>
      <c r="N190" s="73">
        <f t="shared" si="91"/>
        <v>0</v>
      </c>
      <c r="O190" s="73">
        <f t="shared" si="91"/>
        <v>0</v>
      </c>
      <c r="P190" s="73">
        <f t="shared" si="91"/>
        <v>0</v>
      </c>
      <c r="Q190" s="73">
        <f t="shared" si="91"/>
        <v>0</v>
      </c>
      <c r="R190" s="73">
        <f>SUM(R191:R193)</f>
        <v>0</v>
      </c>
    </row>
    <row r="191" spans="2:18" ht="31.5" hidden="1" customHeight="1">
      <c r="B191" s="32"/>
      <c r="C191" s="33"/>
      <c r="D191" s="33"/>
      <c r="E191" s="34"/>
      <c r="F191" s="25">
        <v>105</v>
      </c>
      <c r="G191" s="14"/>
      <c r="H191" s="14"/>
      <c r="I191" s="52"/>
      <c r="J191" s="15"/>
      <c r="K191" s="15"/>
      <c r="L191" s="15"/>
      <c r="M191" s="15"/>
      <c r="N191" s="15"/>
      <c r="O191" s="15"/>
      <c r="P191" s="15"/>
      <c r="Q191" s="15"/>
      <c r="R191" s="71">
        <f t="shared" ref="R191:R192" si="92">SUM(J191:Q191)</f>
        <v>0</v>
      </c>
    </row>
    <row r="192" spans="2:18" ht="31.5" hidden="1" customHeight="1">
      <c r="B192" s="24"/>
      <c r="D192" s="21"/>
      <c r="E192" s="26"/>
      <c r="F192" s="25">
        <v>106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 t="shared" si="92"/>
        <v>0</v>
      </c>
    </row>
    <row r="193" spans="2:18" ht="31.5" hidden="1" customHeight="1">
      <c r="B193" s="24"/>
      <c r="D193" s="21"/>
      <c r="E193" s="26"/>
      <c r="F193" s="25">
        <v>107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1">
        <f>SUM(J193:Q193)</f>
        <v>0</v>
      </c>
    </row>
    <row r="194" spans="2:18" s="12" customFormat="1" ht="18.75" customHeight="1">
      <c r="B194" s="116" t="s">
        <v>96</v>
      </c>
      <c r="C194" s="38"/>
      <c r="D194" s="115"/>
      <c r="E194" s="115"/>
      <c r="F194" s="115"/>
      <c r="G194" s="115"/>
      <c r="H194" s="115"/>
      <c r="I194" s="115"/>
      <c r="J194" s="455"/>
      <c r="K194" s="455"/>
      <c r="L194" s="455"/>
      <c r="M194" s="455"/>
      <c r="N194" s="455"/>
      <c r="O194" s="455"/>
      <c r="P194" s="455"/>
      <c r="Q194" s="455"/>
      <c r="R194" s="454"/>
    </row>
    <row r="195" spans="2:18" s="12" customFormat="1" ht="18.75" customHeight="1">
      <c r="B195" s="440" t="s">
        <v>125</v>
      </c>
      <c r="C195" s="441"/>
      <c r="D195" s="441"/>
      <c r="E195" s="441"/>
      <c r="F195" s="441"/>
      <c r="G195" s="441"/>
      <c r="H195" s="441"/>
      <c r="I195" s="441"/>
      <c r="J195" s="111"/>
      <c r="K195" s="111"/>
      <c r="L195" s="111"/>
      <c r="M195" s="111"/>
      <c r="N195" s="111"/>
      <c r="O195" s="111"/>
      <c r="P195" s="456"/>
      <c r="Q195" s="458"/>
      <c r="R195" s="457"/>
    </row>
    <row r="196" spans="2:18" ht="17.25" customHeight="1">
      <c r="B196" s="29"/>
      <c r="C196" s="189" t="s">
        <v>68</v>
      </c>
      <c r="D196" s="189"/>
      <c r="E196" s="189"/>
      <c r="F196" s="189"/>
      <c r="G196" s="189"/>
      <c r="H196" s="189"/>
      <c r="I196" s="189"/>
      <c r="J196" s="73"/>
      <c r="K196" s="73"/>
      <c r="L196" s="442"/>
      <c r="M196" s="499"/>
      <c r="N196" s="499"/>
      <c r="O196" s="499"/>
      <c r="P196" s="443"/>
      <c r="Q196" s="443"/>
      <c r="R196" s="186"/>
    </row>
    <row r="197" spans="2:18" hidden="1">
      <c r="B197" s="29"/>
      <c r="C197" s="31"/>
      <c r="D197" s="30" t="s">
        <v>69</v>
      </c>
      <c r="E197" s="28"/>
      <c r="F197" s="27"/>
      <c r="G197" s="27"/>
      <c r="H197" s="13"/>
      <c r="I197" s="47"/>
      <c r="J197" s="73"/>
      <c r="K197" s="73"/>
      <c r="L197" s="73"/>
      <c r="M197" s="500"/>
      <c r="N197" s="501"/>
      <c r="O197" s="498"/>
      <c r="P197" s="443"/>
      <c r="Q197" s="443"/>
      <c r="R197" s="186"/>
    </row>
    <row r="198" spans="2:18" hidden="1">
      <c r="B198" s="29"/>
      <c r="C198" s="31"/>
      <c r="D198" s="31"/>
      <c r="E198" s="30" t="s">
        <v>70</v>
      </c>
      <c r="F198" s="60"/>
      <c r="G198" s="55"/>
      <c r="H198" s="55"/>
      <c r="I198" s="55"/>
      <c r="J198" s="73"/>
      <c r="K198" s="73"/>
      <c r="L198" s="73"/>
      <c r="M198" s="73"/>
      <c r="N198" s="442"/>
      <c r="O198" s="443"/>
      <c r="P198" s="443"/>
      <c r="Q198" s="443"/>
      <c r="R198" s="186"/>
    </row>
    <row r="199" spans="2:18" ht="24.75" hidden="1" customHeight="1">
      <c r="B199" s="32"/>
      <c r="C199" s="33"/>
      <c r="D199" s="33"/>
      <c r="E199" s="34"/>
      <c r="F199" s="25">
        <v>108</v>
      </c>
      <c r="G199" s="14"/>
      <c r="H199" s="14"/>
      <c r="I199" s="52"/>
      <c r="J199" s="15"/>
      <c r="K199" s="15"/>
      <c r="L199" s="15"/>
      <c r="M199" s="15"/>
      <c r="N199" s="16"/>
      <c r="O199" s="117"/>
      <c r="P199" s="117"/>
      <c r="Q199" s="117"/>
      <c r="R199" s="453"/>
    </row>
    <row r="200" spans="2:18" ht="24.75" hidden="1" customHeight="1">
      <c r="B200" s="24"/>
      <c r="D200" s="21"/>
      <c r="E200" s="26"/>
      <c r="F200" s="25">
        <v>109</v>
      </c>
      <c r="G200" s="14"/>
      <c r="H200" s="15"/>
      <c r="I200" s="16"/>
      <c r="J200" s="23"/>
      <c r="K200" s="23"/>
      <c r="L200" s="23"/>
      <c r="M200" s="23"/>
      <c r="N200" s="451"/>
      <c r="O200" s="452"/>
      <c r="P200" s="452"/>
      <c r="Q200" s="452"/>
      <c r="R200" s="453"/>
    </row>
    <row r="201" spans="2:18" ht="25.5" hidden="1" customHeight="1">
      <c r="B201" s="24"/>
      <c r="D201" s="21"/>
      <c r="E201" s="26"/>
      <c r="F201" s="25">
        <v>110</v>
      </c>
      <c r="G201" s="14"/>
      <c r="H201" s="15"/>
      <c r="I201" s="16"/>
      <c r="J201" s="23"/>
      <c r="K201" s="23"/>
      <c r="L201" s="23"/>
      <c r="M201" s="23"/>
      <c r="N201" s="451"/>
      <c r="O201" s="452"/>
      <c r="P201" s="452"/>
      <c r="Q201" s="452"/>
      <c r="R201" s="453"/>
    </row>
    <row r="202" spans="2:18" ht="24.75" hidden="1" customHeight="1">
      <c r="B202" s="24"/>
      <c r="D202" s="21"/>
      <c r="E202" s="26"/>
      <c r="F202" s="25">
        <v>111</v>
      </c>
      <c r="G202" s="14"/>
      <c r="H202" s="15"/>
      <c r="I202" s="16"/>
      <c r="J202" s="23"/>
      <c r="K202" s="23"/>
      <c r="L202" s="23"/>
      <c r="M202" s="23"/>
      <c r="N202" s="451"/>
      <c r="O202" s="452"/>
      <c r="P202" s="452"/>
      <c r="Q202" s="452"/>
      <c r="R202" s="453"/>
    </row>
    <row r="203" spans="2:18" ht="25.5" hidden="1" customHeight="1">
      <c r="B203" s="58"/>
      <c r="C203" s="59"/>
      <c r="D203" s="53"/>
      <c r="E203" s="19"/>
      <c r="F203" s="25">
        <v>112</v>
      </c>
      <c r="G203" s="14"/>
      <c r="H203" s="15"/>
      <c r="I203" s="16"/>
      <c r="J203" s="23"/>
      <c r="K203" s="23"/>
      <c r="L203" s="23"/>
      <c r="M203" s="23"/>
      <c r="N203" s="451"/>
      <c r="O203" s="452"/>
      <c r="P203" s="452"/>
      <c r="Q203" s="452"/>
      <c r="R203" s="453"/>
    </row>
    <row r="204" spans="2:18" ht="33" hidden="1" customHeight="1">
      <c r="B204" s="29"/>
      <c r="C204" s="31"/>
      <c r="D204" s="1401" t="s">
        <v>71</v>
      </c>
      <c r="E204" s="1401"/>
      <c r="F204" s="1401"/>
      <c r="G204" s="1401"/>
      <c r="H204" s="1401"/>
      <c r="I204" s="1401"/>
      <c r="J204" s="73"/>
      <c r="K204" s="73"/>
      <c r="L204" s="73"/>
      <c r="M204" s="73"/>
      <c r="N204" s="442"/>
      <c r="O204" s="443"/>
      <c r="P204" s="443"/>
      <c r="Q204" s="443"/>
      <c r="R204" s="186"/>
    </row>
    <row r="205" spans="2:18" ht="30.75" hidden="1" customHeight="1">
      <c r="B205" s="29"/>
      <c r="C205" s="31"/>
      <c r="D205" s="31"/>
      <c r="E205" s="1418" t="s">
        <v>72</v>
      </c>
      <c r="F205" s="1418"/>
      <c r="G205" s="1418"/>
      <c r="H205" s="1418"/>
      <c r="I205" s="1418"/>
      <c r="J205" s="73"/>
      <c r="K205" s="73"/>
      <c r="L205" s="73"/>
      <c r="M205" s="73"/>
      <c r="N205" s="442"/>
      <c r="O205" s="443"/>
      <c r="P205" s="443"/>
      <c r="Q205" s="443"/>
      <c r="R205" s="186"/>
    </row>
    <row r="206" spans="2:18" ht="24.75" hidden="1" customHeight="1">
      <c r="B206" s="32"/>
      <c r="C206" s="33"/>
      <c r="D206" s="33"/>
      <c r="E206" s="34"/>
      <c r="F206" s="25">
        <v>113</v>
      </c>
      <c r="G206" s="14"/>
      <c r="H206" s="14"/>
      <c r="I206" s="52"/>
      <c r="J206" s="15"/>
      <c r="K206" s="15"/>
      <c r="L206" s="15"/>
      <c r="M206" s="15"/>
      <c r="N206" s="16"/>
      <c r="O206" s="117"/>
      <c r="P206" s="117"/>
      <c r="Q206" s="117"/>
      <c r="R206" s="453"/>
    </row>
    <row r="207" spans="2:18" ht="24.75" hidden="1" customHeight="1">
      <c r="B207" s="24"/>
      <c r="D207" s="21"/>
      <c r="E207" s="26"/>
      <c r="F207" s="25">
        <v>114</v>
      </c>
      <c r="G207" s="14"/>
      <c r="H207" s="15"/>
      <c r="I207" s="16"/>
      <c r="J207" s="23"/>
      <c r="K207" s="23"/>
      <c r="L207" s="23"/>
      <c r="M207" s="23"/>
      <c r="N207" s="451"/>
      <c r="O207" s="452"/>
      <c r="P207" s="452"/>
      <c r="Q207" s="452"/>
      <c r="R207" s="453"/>
    </row>
    <row r="208" spans="2:18" ht="24.75" hidden="1" customHeight="1">
      <c r="B208" s="24"/>
      <c r="D208" s="21"/>
      <c r="E208" s="26"/>
      <c r="F208" s="25">
        <v>115</v>
      </c>
      <c r="G208" s="14"/>
      <c r="H208" s="15"/>
      <c r="I208" s="16"/>
      <c r="J208" s="23"/>
      <c r="K208" s="23"/>
      <c r="L208" s="23"/>
      <c r="M208" s="23"/>
      <c r="N208" s="451"/>
      <c r="O208" s="452"/>
      <c r="P208" s="452"/>
      <c r="Q208" s="452"/>
      <c r="R208" s="453"/>
    </row>
    <row r="209" spans="1:18" hidden="1">
      <c r="B209" s="29"/>
      <c r="C209" s="31"/>
      <c r="D209" s="31"/>
      <c r="E209" s="1419" t="s">
        <v>73</v>
      </c>
      <c r="F209" s="1419"/>
      <c r="G209" s="1419"/>
      <c r="H209" s="1419"/>
      <c r="I209" s="1419"/>
      <c r="J209" s="73"/>
      <c r="K209" s="73"/>
      <c r="L209" s="73"/>
      <c r="M209" s="73"/>
      <c r="N209" s="442"/>
      <c r="O209" s="443"/>
      <c r="P209" s="443"/>
      <c r="Q209" s="443"/>
      <c r="R209" s="186"/>
    </row>
    <row r="210" spans="1:18" ht="23.25" hidden="1" customHeight="1">
      <c r="B210" s="32"/>
      <c r="C210" s="33"/>
      <c r="D210" s="33"/>
      <c r="E210" s="34"/>
      <c r="F210" s="25">
        <v>116</v>
      </c>
      <c r="G210" s="14"/>
      <c r="H210" s="14"/>
      <c r="I210" s="52"/>
      <c r="J210" s="15"/>
      <c r="K210" s="15"/>
      <c r="L210" s="15"/>
      <c r="M210" s="15"/>
      <c r="N210" s="16"/>
      <c r="O210" s="117"/>
      <c r="P210" s="117"/>
      <c r="Q210" s="117"/>
      <c r="R210" s="453"/>
    </row>
    <row r="211" spans="1:18" ht="23.25" hidden="1" customHeight="1">
      <c r="B211" s="24"/>
      <c r="D211" s="21"/>
      <c r="E211" s="26"/>
      <c r="F211" s="25">
        <v>117</v>
      </c>
      <c r="G211" s="14"/>
      <c r="H211" s="15"/>
      <c r="I211" s="16"/>
      <c r="J211" s="23"/>
      <c r="K211" s="23"/>
      <c r="L211" s="23"/>
      <c r="M211" s="23"/>
      <c r="N211" s="451"/>
      <c r="O211" s="452"/>
      <c r="P211" s="452"/>
      <c r="Q211" s="452"/>
      <c r="R211" s="453"/>
    </row>
    <row r="212" spans="1:18" ht="23.25" hidden="1" customHeight="1">
      <c r="B212" s="24"/>
      <c r="D212" s="21"/>
      <c r="E212" s="26"/>
      <c r="F212" s="25">
        <v>118</v>
      </c>
      <c r="G212" s="14"/>
      <c r="H212" s="15"/>
      <c r="I212" s="16"/>
      <c r="J212" s="23"/>
      <c r="K212" s="23"/>
      <c r="L212" s="23"/>
      <c r="M212" s="23"/>
      <c r="N212" s="451"/>
      <c r="O212" s="452"/>
      <c r="P212" s="452"/>
      <c r="Q212" s="452"/>
      <c r="R212" s="453"/>
    </row>
    <row r="213" spans="1:18" hidden="1">
      <c r="B213" s="29"/>
      <c r="C213" s="31"/>
      <c r="D213" s="31"/>
      <c r="E213" s="30" t="s">
        <v>74</v>
      </c>
      <c r="F213" s="27"/>
      <c r="G213" s="27"/>
      <c r="H213" s="13"/>
      <c r="I213" s="47"/>
      <c r="J213" s="73"/>
      <c r="K213" s="73"/>
      <c r="L213" s="73"/>
      <c r="M213" s="73"/>
      <c r="N213" s="442"/>
      <c r="O213" s="443"/>
      <c r="P213" s="443"/>
      <c r="Q213" s="443"/>
      <c r="R213" s="186"/>
    </row>
    <row r="214" spans="1:18" ht="23.25" hidden="1" customHeight="1">
      <c r="B214" s="32"/>
      <c r="C214" s="33"/>
      <c r="D214" s="33"/>
      <c r="E214" s="34"/>
      <c r="F214" s="25">
        <v>119</v>
      </c>
      <c r="G214" s="14"/>
      <c r="H214" s="14"/>
      <c r="I214" s="52"/>
      <c r="J214" s="15"/>
      <c r="K214" s="15"/>
      <c r="L214" s="15"/>
      <c r="M214" s="15"/>
      <c r="N214" s="16"/>
      <c r="O214" s="117"/>
      <c r="P214" s="117"/>
      <c r="Q214" s="117"/>
      <c r="R214" s="453"/>
    </row>
    <row r="215" spans="1:18" ht="23.25" hidden="1" customHeight="1">
      <c r="B215" s="24"/>
      <c r="D215" s="21"/>
      <c r="E215" s="26"/>
      <c r="F215" s="25">
        <v>120</v>
      </c>
      <c r="G215" s="14"/>
      <c r="H215" s="15"/>
      <c r="I215" s="16"/>
      <c r="J215" s="23"/>
      <c r="K215" s="23"/>
      <c r="L215" s="23"/>
      <c r="M215" s="23"/>
      <c r="N215" s="451"/>
      <c r="O215" s="452"/>
      <c r="P215" s="452"/>
      <c r="Q215" s="452"/>
      <c r="R215" s="453"/>
    </row>
    <row r="216" spans="1:18" ht="23.25" hidden="1" customHeight="1">
      <c r="B216" s="24"/>
      <c r="D216" s="21"/>
      <c r="E216" s="26"/>
      <c r="F216" s="25">
        <v>121</v>
      </c>
      <c r="G216" s="14"/>
      <c r="H216" s="15"/>
      <c r="I216" s="16"/>
      <c r="J216" s="23"/>
      <c r="K216" s="23"/>
      <c r="L216" s="23"/>
      <c r="M216" s="23"/>
      <c r="N216" s="451"/>
      <c r="O216" s="452"/>
      <c r="P216" s="452"/>
      <c r="Q216" s="452"/>
      <c r="R216" s="453"/>
    </row>
    <row r="217" spans="1:18" hidden="1">
      <c r="B217" s="29"/>
      <c r="C217" s="31"/>
      <c r="D217" s="31"/>
      <c r="E217" s="30" t="s">
        <v>75</v>
      </c>
      <c r="F217" s="27"/>
      <c r="G217" s="27"/>
      <c r="H217" s="13"/>
      <c r="I217" s="47"/>
      <c r="J217" s="73"/>
      <c r="K217" s="73"/>
      <c r="L217" s="73"/>
      <c r="M217" s="73"/>
      <c r="N217" s="442"/>
      <c r="O217" s="443"/>
      <c r="P217" s="443"/>
      <c r="Q217" s="443"/>
      <c r="R217" s="186"/>
    </row>
    <row r="218" spans="1:18" ht="21.75" hidden="1" customHeight="1">
      <c r="B218" s="32"/>
      <c r="C218" s="33"/>
      <c r="D218" s="33"/>
      <c r="E218" s="34"/>
      <c r="F218" s="25">
        <v>122</v>
      </c>
      <c r="G218" s="14"/>
      <c r="H218" s="14"/>
      <c r="I218" s="52"/>
      <c r="J218" s="15"/>
      <c r="K218" s="15"/>
      <c r="L218" s="15"/>
      <c r="M218" s="15"/>
      <c r="N218" s="16"/>
      <c r="O218" s="117"/>
      <c r="P218" s="117"/>
      <c r="Q218" s="117"/>
      <c r="R218" s="453"/>
    </row>
    <row r="219" spans="1:18" ht="21.75" hidden="1" customHeight="1">
      <c r="B219" s="24"/>
      <c r="D219" s="21"/>
      <c r="E219" s="26"/>
      <c r="F219" s="25">
        <v>123</v>
      </c>
      <c r="G219" s="14"/>
      <c r="H219" s="15"/>
      <c r="I219" s="16"/>
      <c r="J219" s="23"/>
      <c r="K219" s="23"/>
      <c r="L219" s="23"/>
      <c r="M219" s="23"/>
      <c r="N219" s="451"/>
      <c r="O219" s="452"/>
      <c r="P219" s="452"/>
      <c r="Q219" s="452"/>
      <c r="R219" s="453"/>
    </row>
    <row r="220" spans="1:18" ht="21.75" hidden="1" customHeight="1">
      <c r="B220" s="58"/>
      <c r="C220" s="59"/>
      <c r="D220" s="53"/>
      <c r="E220" s="19"/>
      <c r="F220" s="25">
        <v>124</v>
      </c>
      <c r="G220" s="14"/>
      <c r="H220" s="15"/>
      <c r="I220" s="16"/>
      <c r="J220" s="23"/>
      <c r="K220" s="23"/>
      <c r="L220" s="23"/>
      <c r="M220" s="23"/>
      <c r="N220" s="451"/>
      <c r="O220" s="452"/>
      <c r="P220" s="452"/>
      <c r="Q220" s="452"/>
      <c r="R220" s="453"/>
    </row>
    <row r="221" spans="1:18" s="464" customFormat="1" ht="16.5" customHeight="1">
      <c r="B221" s="466"/>
      <c r="C221" s="463"/>
      <c r="D221" s="463"/>
      <c r="E221" s="467">
        <v>197</v>
      </c>
      <c r="F221" s="467" t="s">
        <v>1658</v>
      </c>
      <c r="G221" s="468"/>
      <c r="H221" s="467"/>
      <c r="I221" s="467"/>
      <c r="J221" s="458"/>
      <c r="K221" s="458"/>
      <c r="L221" s="458"/>
      <c r="M221" s="458"/>
      <c r="N221" s="458"/>
      <c r="O221" s="458"/>
      <c r="P221" s="458"/>
      <c r="Q221" s="458"/>
      <c r="R221" s="457"/>
    </row>
    <row r="222" spans="1:18" ht="18.75" customHeight="1">
      <c r="B222" s="32"/>
      <c r="C222" s="752"/>
      <c r="D222" s="752"/>
      <c r="E222" s="752"/>
      <c r="F222" s="753">
        <v>19701</v>
      </c>
      <c r="G222" s="754" t="s">
        <v>104</v>
      </c>
      <c r="H222" s="755" t="s">
        <v>108</v>
      </c>
      <c r="I222" s="757" t="s">
        <v>2161</v>
      </c>
      <c r="J222" s="757"/>
      <c r="K222" s="757"/>
      <c r="L222" s="758">
        <v>5000</v>
      </c>
      <c r="M222" s="758">
        <v>170000</v>
      </c>
      <c r="N222" s="757"/>
      <c r="O222" s="757"/>
      <c r="P222" s="757"/>
      <c r="Q222" s="757"/>
      <c r="R222" s="759">
        <f>SUM(J222:Q222)</f>
        <v>175000</v>
      </c>
    </row>
    <row r="223" spans="1:18" ht="18" customHeight="1">
      <c r="B223" s="761"/>
      <c r="C223" s="762"/>
      <c r="D223" s="763"/>
      <c r="E223" s="763"/>
      <c r="F223" s="764" t="s">
        <v>1671</v>
      </c>
      <c r="G223" s="765" t="s">
        <v>105</v>
      </c>
      <c r="H223" s="766" t="s">
        <v>108</v>
      </c>
      <c r="I223" s="954" t="s">
        <v>2161</v>
      </c>
      <c r="J223" s="768"/>
      <c r="K223" s="768"/>
      <c r="L223" s="768">
        <v>10000</v>
      </c>
      <c r="M223" s="768">
        <v>20000</v>
      </c>
      <c r="N223" s="768"/>
      <c r="O223" s="768"/>
      <c r="P223" s="768"/>
      <c r="Q223" s="768"/>
      <c r="R223" s="769">
        <f>SUM(J223:Q223)</f>
        <v>30000</v>
      </c>
    </row>
    <row r="224" spans="1:18" ht="17.25" customHeight="1">
      <c r="A224" s="770"/>
      <c r="B224" s="762"/>
      <c r="C224" s="762"/>
      <c r="D224" s="763"/>
      <c r="E224" s="763"/>
      <c r="F224" s="764" t="s">
        <v>1672</v>
      </c>
      <c r="G224" s="765" t="s">
        <v>106</v>
      </c>
      <c r="H224" s="766" t="s">
        <v>108</v>
      </c>
      <c r="I224" s="774" t="s">
        <v>2161</v>
      </c>
      <c r="J224" s="768"/>
      <c r="K224" s="768"/>
      <c r="L224" s="768"/>
      <c r="M224" s="768">
        <v>20000</v>
      </c>
      <c r="N224" s="768"/>
      <c r="O224" s="768"/>
      <c r="P224" s="768"/>
      <c r="Q224" s="768"/>
      <c r="R224" s="769">
        <f>SUM(J224:Q224)</f>
        <v>20000</v>
      </c>
    </row>
    <row r="225" spans="2:18" ht="31.5" customHeight="1">
      <c r="B225" s="58"/>
      <c r="C225" s="59"/>
      <c r="D225" s="53"/>
      <c r="E225" s="53"/>
      <c r="F225" s="751" t="s">
        <v>1677</v>
      </c>
      <c r="G225" s="19" t="s">
        <v>107</v>
      </c>
      <c r="H225" s="134" t="s">
        <v>108</v>
      </c>
      <c r="I225" s="954" t="s">
        <v>2161</v>
      </c>
      <c r="J225" s="136"/>
      <c r="K225" s="136"/>
      <c r="L225" s="136">
        <v>27750</v>
      </c>
      <c r="M225" s="136">
        <v>16250</v>
      </c>
      <c r="N225" s="136"/>
      <c r="O225" s="136"/>
      <c r="P225" s="136"/>
      <c r="Q225" s="136"/>
      <c r="R225" s="471">
        <f t="shared" ref="R225" si="93">SUM(J225:Q225)</f>
        <v>44000</v>
      </c>
    </row>
    <row r="226" spans="2:18" ht="33" customHeight="1">
      <c r="I226" s="374"/>
    </row>
    <row r="227" spans="2:18" ht="16.5" customHeight="1"/>
    <row r="228" spans="2:18" ht="9.75" hidden="1" customHeight="1"/>
    <row r="229" spans="2:18" s="37" customFormat="1" ht="22.5" customHeight="1">
      <c r="B229" s="1539" t="s">
        <v>1660</v>
      </c>
      <c r="C229" s="1539"/>
      <c r="D229" s="1539"/>
      <c r="E229" s="1539"/>
      <c r="F229" s="1539"/>
      <c r="G229" s="1539"/>
      <c r="H229" s="481"/>
      <c r="I229" s="5"/>
      <c r="J229" s="4"/>
      <c r="K229" s="482"/>
      <c r="L229" s="482"/>
      <c r="M229" s="482"/>
      <c r="N229" s="482"/>
      <c r="O229" s="482"/>
      <c r="P229" s="482"/>
      <c r="Q229" s="482"/>
      <c r="R229" s="483"/>
    </row>
    <row r="230" spans="2:18" ht="36" customHeight="1">
      <c r="B230" s="1540" t="s">
        <v>1682</v>
      </c>
      <c r="C230" s="1540"/>
      <c r="D230" s="1540"/>
      <c r="E230" s="1540"/>
      <c r="F230" s="1522" t="s">
        <v>1661</v>
      </c>
      <c r="G230" s="1522"/>
      <c r="H230" s="1523"/>
      <c r="I230" s="1532" t="s">
        <v>9</v>
      </c>
      <c r="J230" s="1533"/>
      <c r="K230" s="1534"/>
      <c r="L230" s="1532" t="s">
        <v>1662</v>
      </c>
      <c r="M230" s="1533"/>
      <c r="N230" s="1534"/>
      <c r="O230" s="505"/>
      <c r="P230" s="1529" t="s">
        <v>1663</v>
      </c>
      <c r="Q230" s="1530"/>
      <c r="R230" s="1531"/>
    </row>
    <row r="231" spans="2:18">
      <c r="B231" s="1541" t="s">
        <v>2448</v>
      </c>
      <c r="C231" s="1542"/>
      <c r="D231" s="1542"/>
      <c r="E231" s="1543"/>
      <c r="F231" s="1524" t="s">
        <v>1664</v>
      </c>
      <c r="G231" s="1525"/>
      <c r="H231" s="481"/>
      <c r="I231" s="1535">
        <f>SUM(I232:K234)</f>
        <v>739000</v>
      </c>
      <c r="J231" s="1536"/>
      <c r="K231" s="1537"/>
      <c r="L231" s="1548"/>
      <c r="M231" s="1549"/>
      <c r="N231" s="1550"/>
      <c r="O231" s="484"/>
      <c r="P231" s="1541"/>
      <c r="Q231" s="1542"/>
      <c r="R231" s="1543"/>
    </row>
    <row r="232" spans="2:18" ht="20.25" customHeight="1">
      <c r="B232" s="24"/>
      <c r="F232" s="24"/>
      <c r="G232" s="333" t="s">
        <v>1665</v>
      </c>
      <c r="H232" s="333"/>
      <c r="I232" s="1526">
        <f>K8</f>
        <v>38400</v>
      </c>
      <c r="J232" s="1527"/>
      <c r="K232" s="1528"/>
      <c r="L232" s="1526"/>
      <c r="M232" s="1527"/>
      <c r="N232" s="1528"/>
      <c r="O232" s="484"/>
      <c r="P232" s="1544"/>
      <c r="Q232" s="1545"/>
      <c r="R232" s="1546"/>
    </row>
    <row r="233" spans="2:18" ht="20.25" customHeight="1">
      <c r="B233" s="24"/>
      <c r="F233" s="24"/>
      <c r="G233" s="333" t="s">
        <v>1666</v>
      </c>
      <c r="H233" s="333"/>
      <c r="I233" s="1526">
        <f>L8</f>
        <v>409350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18" ht="20.25" customHeight="1">
      <c r="B234" s="24"/>
      <c r="F234" s="24"/>
      <c r="G234" s="333" t="s">
        <v>1667</v>
      </c>
      <c r="H234" s="333"/>
      <c r="I234" s="1526">
        <f>M8</f>
        <v>291250</v>
      </c>
      <c r="J234" s="1527"/>
      <c r="K234" s="1528"/>
      <c r="L234" s="1526"/>
      <c r="M234" s="1527"/>
      <c r="N234" s="1528"/>
      <c r="O234" s="484"/>
      <c r="P234" s="1544"/>
      <c r="Q234" s="1545"/>
      <c r="R234" s="1546"/>
    </row>
    <row r="235" spans="2:18" ht="21.75" customHeight="1">
      <c r="B235" s="489"/>
      <c r="C235" s="490"/>
      <c r="D235" s="490"/>
      <c r="E235" s="490"/>
      <c r="F235" s="1411" t="s">
        <v>1669</v>
      </c>
      <c r="G235" s="1430"/>
      <c r="H235" s="1412"/>
      <c r="I235" s="1547">
        <f>SUM(L235:R235)</f>
        <v>739000</v>
      </c>
      <c r="J235" s="1547"/>
      <c r="K235" s="1547"/>
      <c r="L235" s="1538">
        <v>270000</v>
      </c>
      <c r="M235" s="1538"/>
      <c r="N235" s="1538"/>
      <c r="O235" s="564"/>
      <c r="P235" s="1538">
        <v>469000</v>
      </c>
      <c r="Q235" s="1538"/>
      <c r="R235" s="1538"/>
    </row>
    <row r="236" spans="2:18">
      <c r="F236" s="486"/>
      <c r="H236" s="21"/>
      <c r="J236" s="459"/>
      <c r="K236" s="487"/>
      <c r="L236" s="487"/>
      <c r="M236" s="487"/>
      <c r="N236" s="487"/>
      <c r="O236" s="487"/>
      <c r="P236" s="487"/>
      <c r="Q236" s="487"/>
      <c r="R236" s="487"/>
    </row>
    <row r="237" spans="2:18">
      <c r="B237" s="462" t="s">
        <v>1670</v>
      </c>
      <c r="E237" s="7"/>
      <c r="F237" s="486" t="s">
        <v>2544</v>
      </c>
      <c r="G237" s="49"/>
      <c r="H237" s="462"/>
      <c r="I237" s="3"/>
      <c r="J237" s="488"/>
      <c r="K237" s="482"/>
      <c r="L237" s="482"/>
      <c r="M237" s="482"/>
      <c r="N237" s="482"/>
      <c r="O237" s="482"/>
      <c r="P237" s="482"/>
      <c r="Q237" s="482"/>
      <c r="R237" s="482"/>
    </row>
  </sheetData>
  <mergeCells count="90">
    <mergeCell ref="P235:R235"/>
    <mergeCell ref="B229:G229"/>
    <mergeCell ref="F235:H235"/>
    <mergeCell ref="B230:E230"/>
    <mergeCell ref="B231:E231"/>
    <mergeCell ref="P231:R231"/>
    <mergeCell ref="P232:R232"/>
    <mergeCell ref="P233:R233"/>
    <mergeCell ref="P234:R234"/>
    <mergeCell ref="I235:K235"/>
    <mergeCell ref="L231:N231"/>
    <mergeCell ref="L232:N232"/>
    <mergeCell ref="L233:N233"/>
    <mergeCell ref="L234:N234"/>
    <mergeCell ref="L235:N235"/>
    <mergeCell ref="I233:K233"/>
    <mergeCell ref="I234:K234"/>
    <mergeCell ref="P230:R230"/>
    <mergeCell ref="L230:N230"/>
    <mergeCell ref="I230:K230"/>
    <mergeCell ref="I231:K231"/>
    <mergeCell ref="I232:K232"/>
    <mergeCell ref="F230:H230"/>
    <mergeCell ref="F231:G231"/>
    <mergeCell ref="E209:I209"/>
    <mergeCell ref="B7:G7"/>
    <mergeCell ref="B8:G8"/>
    <mergeCell ref="D204:I204"/>
    <mergeCell ref="E205:I205"/>
    <mergeCell ref="E155:I155"/>
    <mergeCell ref="E159:I159"/>
    <mergeCell ref="E167:I167"/>
    <mergeCell ref="D171:I171"/>
    <mergeCell ref="D132:I132"/>
    <mergeCell ref="E145:I145"/>
    <mergeCell ref="B151:I151"/>
    <mergeCell ref="B152:I152"/>
    <mergeCell ref="C153:I153"/>
    <mergeCell ref="D154:I154"/>
    <mergeCell ref="E128:I128"/>
    <mergeCell ref="B108:I108"/>
    <mergeCell ref="C109:I109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B107:I107"/>
    <mergeCell ref="D81:I81"/>
    <mergeCell ref="E82:I82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D74:I74"/>
    <mergeCell ref="E47:I47"/>
    <mergeCell ref="C51:I51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B1:R1"/>
    <mergeCell ref="B9:I9"/>
    <mergeCell ref="D46:I46"/>
    <mergeCell ref="B10:I10"/>
    <mergeCell ref="C11:I1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P2:R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0:H20"/>
  <sheetViews>
    <sheetView topLeftCell="A7" workbookViewId="0">
      <selection activeCell="O29" sqref="O29"/>
    </sheetView>
  </sheetViews>
  <sheetFormatPr defaultRowHeight="15"/>
  <sheetData>
    <row r="20" spans="2:8" ht="41.25">
      <c r="B20" s="1425" t="s">
        <v>1584</v>
      </c>
      <c r="C20" s="1425"/>
      <c r="D20" s="1425"/>
      <c r="E20" s="1425"/>
      <c r="F20" s="1425"/>
      <c r="G20" s="1425"/>
      <c r="H20" s="1425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0.79998168889431442"/>
  </sheetPr>
  <dimension ref="C21:G21"/>
  <sheetViews>
    <sheetView workbookViewId="0">
      <selection activeCell="H32" sqref="H32"/>
    </sheetView>
  </sheetViews>
  <sheetFormatPr defaultRowHeight="15"/>
  <sheetData>
    <row r="21" spans="3:7" ht="53.25">
      <c r="C21" s="1511" t="s">
        <v>1585</v>
      </c>
      <c r="D21" s="1511"/>
      <c r="E21" s="1511"/>
      <c r="F21" s="1511"/>
      <c r="G21" s="1511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499984740745262"/>
  </sheetPr>
  <dimension ref="B1:R240"/>
  <sheetViews>
    <sheetView zoomScaleNormal="100" workbookViewId="0">
      <pane ySplit="8" topLeftCell="A225" activePane="bottomLeft" state="frozen"/>
      <selection activeCell="M25" sqref="M25"/>
      <selection pane="bottomLeft" activeCell="V232" sqref="V232"/>
    </sheetView>
  </sheetViews>
  <sheetFormatPr defaultColWidth="9" defaultRowHeight="21.75"/>
  <cols>
    <col min="1" max="1" width="1.7109375" style="7" customWidth="1"/>
    <col min="2" max="2" width="2" style="20" customWidth="1"/>
    <col min="3" max="3" width="1.42578125" style="20" customWidth="1"/>
    <col min="4" max="4" width="1.7109375" style="20" customWidth="1"/>
    <col min="5" max="5" width="3.7109375" style="20" customWidth="1"/>
    <col min="6" max="6" width="4.85546875" style="49" customWidth="1"/>
    <col min="7" max="7" width="28.42578125" style="21" customWidth="1"/>
    <col min="8" max="8" width="9.5703125" style="6" hidden="1" customWidth="1"/>
    <col min="9" max="9" width="14.42578125" style="6" customWidth="1"/>
    <col min="10" max="10" width="9.7109375" style="74" customWidth="1"/>
    <col min="11" max="11" width="9.85546875" style="74" customWidth="1"/>
    <col min="12" max="12" width="9.5703125" style="74" customWidth="1"/>
    <col min="13" max="13" width="9.42578125" style="74" customWidth="1"/>
    <col min="14" max="14" width="9.7109375" style="74" customWidth="1"/>
    <col min="15" max="15" width="9.140625" style="74" hidden="1" customWidth="1"/>
    <col min="16" max="17" width="9.140625" style="74" customWidth="1"/>
    <col min="18" max="18" width="10.85546875" style="74" customWidth="1"/>
    <col min="19" max="16384" width="9" style="7"/>
  </cols>
  <sheetData>
    <row r="1" spans="2:18" s="1" customFormat="1" ht="24.75" thickBot="1">
      <c r="B1" s="1407" t="s">
        <v>2194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2372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1681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0.25" customHeight="1">
      <c r="B8" s="1491" t="s">
        <v>2469</v>
      </c>
      <c r="C8" s="1492"/>
      <c r="D8" s="1492"/>
      <c r="E8" s="1492"/>
      <c r="F8" s="1492"/>
      <c r="G8" s="1493"/>
      <c r="H8" s="89"/>
      <c r="I8" s="90"/>
      <c r="J8" s="44">
        <f t="shared" ref="J8:R8" si="0">SUM(J151:J228)</f>
        <v>0</v>
      </c>
      <c r="K8" s="44">
        <f>SUM(K151:K228)</f>
        <v>13200</v>
      </c>
      <c r="L8" s="44">
        <f t="shared" si="0"/>
        <v>82800</v>
      </c>
      <c r="M8" s="44">
        <f t="shared" si="0"/>
        <v>396000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30000</v>
      </c>
      <c r="R8" s="44">
        <f t="shared" si="0"/>
        <v>522000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20.25" customHeight="1">
      <c r="B151" s="397" t="s">
        <v>92</v>
      </c>
      <c r="C151" s="398"/>
      <c r="D151" s="398"/>
      <c r="E151" s="398"/>
      <c r="F151" s="398"/>
      <c r="G151" s="398"/>
      <c r="H151" s="398"/>
      <c r="I151" s="398"/>
      <c r="J151" s="1397"/>
      <c r="K151" s="450"/>
      <c r="L151" s="450"/>
      <c r="M151" s="450"/>
      <c r="N151" s="450"/>
      <c r="O151" s="450"/>
      <c r="P151" s="450"/>
      <c r="Q151" s="450"/>
      <c r="R151" s="449"/>
    </row>
    <row r="152" spans="2:18" s="12" customFormat="1" ht="18" customHeight="1">
      <c r="B152" s="440" t="s">
        <v>116</v>
      </c>
      <c r="C152" s="441"/>
      <c r="D152" s="441"/>
      <c r="E152" s="441"/>
      <c r="F152" s="441"/>
      <c r="G152" s="441"/>
      <c r="H152" s="441"/>
      <c r="I152" s="441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2:18" ht="18" customHeight="1">
      <c r="B153" s="29"/>
      <c r="C153" s="189" t="s">
        <v>55</v>
      </c>
      <c r="D153" s="189"/>
      <c r="E153" s="189"/>
      <c r="F153" s="189"/>
      <c r="G153" s="189"/>
      <c r="H153" s="189"/>
      <c r="I153" s="189"/>
      <c r="J153" s="73"/>
      <c r="K153" s="73"/>
      <c r="L153" s="73"/>
      <c r="M153" s="73"/>
      <c r="N153" s="442"/>
      <c r="O153" s="443"/>
      <c r="P153" s="443"/>
      <c r="Q153" s="443"/>
      <c r="R153" s="186"/>
    </row>
    <row r="154" spans="2:18" ht="19.5" customHeight="1">
      <c r="B154" s="56"/>
      <c r="C154" s="57"/>
      <c r="D154" s="91" t="s">
        <v>1673</v>
      </c>
      <c r="E154" s="91"/>
      <c r="F154" s="91"/>
      <c r="G154" s="91"/>
      <c r="H154" s="91"/>
      <c r="I154" s="91"/>
      <c r="J154" s="503"/>
      <c r="K154" s="503"/>
      <c r="L154" s="503"/>
      <c r="M154" s="503"/>
      <c r="N154" s="503"/>
      <c r="O154" s="503"/>
      <c r="P154" s="503"/>
      <c r="Q154" s="503"/>
      <c r="R154" s="503"/>
    </row>
    <row r="155" spans="2:18" ht="15.75" customHeight="1">
      <c r="B155" s="63"/>
      <c r="C155" s="64"/>
      <c r="D155" s="480" t="s">
        <v>1674</v>
      </c>
      <c r="E155" s="480"/>
      <c r="F155" s="480"/>
      <c r="G155" s="480"/>
      <c r="H155" s="480"/>
      <c r="I155" s="480"/>
      <c r="J155" s="498"/>
      <c r="K155" s="498"/>
      <c r="L155" s="498"/>
      <c r="M155" s="498"/>
      <c r="N155" s="498"/>
      <c r="O155" s="498"/>
      <c r="P155" s="498"/>
      <c r="Q155" s="498"/>
      <c r="R155" s="504"/>
    </row>
    <row r="156" spans="2:18" ht="32.25" hidden="1" customHeight="1">
      <c r="B156" s="29"/>
      <c r="C156" s="31"/>
      <c r="D156" s="31"/>
      <c r="E156" s="1401" t="s">
        <v>56</v>
      </c>
      <c r="F156" s="1401"/>
      <c r="G156" s="1401"/>
      <c r="H156" s="1401"/>
      <c r="I156" s="1401"/>
      <c r="J156" s="443"/>
      <c r="K156" s="443"/>
      <c r="L156" s="443"/>
      <c r="M156" s="443"/>
      <c r="N156" s="443"/>
      <c r="O156" s="443"/>
      <c r="P156" s="443"/>
      <c r="Q156" s="443"/>
      <c r="R156" s="186"/>
    </row>
    <row r="157" spans="2:18" ht="20.25" hidden="1" customHeight="1">
      <c r="B157" s="32"/>
      <c r="C157" s="33"/>
      <c r="D157" s="33"/>
      <c r="E157" s="34"/>
      <c r="F157" s="25">
        <v>84</v>
      </c>
      <c r="G157" s="14"/>
      <c r="H157" s="14"/>
      <c r="I157" s="52"/>
      <c r="J157" s="117"/>
      <c r="K157" s="117"/>
      <c r="L157" s="117"/>
      <c r="M157" s="117"/>
      <c r="N157" s="117"/>
      <c r="O157" s="117"/>
      <c r="P157" s="117"/>
      <c r="Q157" s="117"/>
      <c r="R157" s="453"/>
    </row>
    <row r="158" spans="2:18" ht="20.25" hidden="1" customHeight="1">
      <c r="B158" s="24"/>
      <c r="D158" s="21"/>
      <c r="E158" s="26"/>
      <c r="F158" s="25">
        <v>85</v>
      </c>
      <c r="G158" s="14"/>
      <c r="H158" s="15"/>
      <c r="I158" s="16"/>
      <c r="J158" s="452"/>
      <c r="K158" s="452"/>
      <c r="L158" s="452"/>
      <c r="M158" s="452"/>
      <c r="N158" s="452"/>
      <c r="O158" s="452"/>
      <c r="P158" s="452"/>
      <c r="Q158" s="452"/>
      <c r="R158" s="453"/>
    </row>
    <row r="159" spans="2:18" ht="20.25" hidden="1" customHeight="1">
      <c r="B159" s="24"/>
      <c r="D159" s="21"/>
      <c r="E159" s="26"/>
      <c r="F159" s="25">
        <v>86</v>
      </c>
      <c r="G159" s="14"/>
      <c r="H159" s="15"/>
      <c r="I159" s="16"/>
      <c r="J159" s="452"/>
      <c r="K159" s="452"/>
      <c r="L159" s="452"/>
      <c r="M159" s="452"/>
      <c r="N159" s="452"/>
      <c r="O159" s="452"/>
      <c r="P159" s="452"/>
      <c r="Q159" s="452"/>
      <c r="R159" s="453"/>
    </row>
    <row r="160" spans="2:18" ht="19.5" customHeight="1">
      <c r="B160" s="29"/>
      <c r="C160" s="31"/>
      <c r="D160" s="31"/>
      <c r="E160" s="189" t="s">
        <v>57</v>
      </c>
      <c r="F160" s="189"/>
      <c r="G160" s="189"/>
      <c r="H160" s="189"/>
      <c r="I160" s="189"/>
      <c r="J160" s="443"/>
      <c r="K160" s="443"/>
      <c r="L160" s="443"/>
      <c r="M160" s="443"/>
      <c r="N160" s="443"/>
      <c r="O160" s="443"/>
      <c r="P160" s="443"/>
      <c r="Q160" s="443"/>
      <c r="R160" s="186"/>
    </row>
    <row r="161" spans="2:18" s="464" customFormat="1" ht="16.5" customHeight="1">
      <c r="B161" s="466"/>
      <c r="C161" s="463"/>
      <c r="D161" s="463"/>
      <c r="E161" s="467">
        <v>171</v>
      </c>
      <c r="F161" s="467" t="s">
        <v>1675</v>
      </c>
      <c r="G161" s="468"/>
      <c r="H161" s="467"/>
      <c r="I161" s="467"/>
      <c r="J161" s="458"/>
      <c r="K161" s="458"/>
      <c r="L161" s="458"/>
      <c r="M161" s="458"/>
      <c r="N161" s="458"/>
      <c r="O161" s="458"/>
      <c r="P161" s="458"/>
      <c r="Q161" s="458"/>
      <c r="R161" s="457"/>
    </row>
    <row r="162" spans="2:18" ht="33.75" customHeight="1">
      <c r="B162" s="32"/>
      <c r="C162" s="33"/>
      <c r="D162" s="33"/>
      <c r="E162" s="33"/>
      <c r="F162" s="502">
        <v>17101</v>
      </c>
      <c r="G162" s="14" t="s">
        <v>143</v>
      </c>
      <c r="H162" s="80" t="s">
        <v>144</v>
      </c>
      <c r="I162" s="120" t="s">
        <v>2185</v>
      </c>
      <c r="J162" s="15"/>
      <c r="K162" s="79">
        <v>7200</v>
      </c>
      <c r="L162" s="79">
        <v>13300</v>
      </c>
      <c r="M162" s="79">
        <v>14000</v>
      </c>
      <c r="N162" s="15"/>
      <c r="O162" s="15"/>
      <c r="P162" s="15"/>
      <c r="Q162" s="15"/>
      <c r="R162" s="71">
        <f t="shared" ref="R162:R163" si="76">SUM(J162:Q162)</f>
        <v>34500</v>
      </c>
    </row>
    <row r="163" spans="2:18" ht="21" hidden="1" customHeight="1">
      <c r="B163" s="24"/>
      <c r="D163" s="21"/>
      <c r="E163" s="26"/>
      <c r="F163" s="25">
        <v>88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 t="shared" si="76"/>
        <v>0</v>
      </c>
    </row>
    <row r="164" spans="2:18" ht="21" hidden="1" customHeight="1">
      <c r="B164" s="24"/>
      <c r="D164" s="21"/>
      <c r="E164" s="26"/>
      <c r="F164" s="25">
        <v>89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1">
        <f>SUM(J164:Q164)</f>
        <v>0</v>
      </c>
    </row>
    <row r="165" spans="2:18" hidden="1">
      <c r="B165" s="29"/>
      <c r="C165" s="31"/>
      <c r="D165" s="31"/>
      <c r="E165" s="30" t="s">
        <v>58</v>
      </c>
      <c r="F165" s="27"/>
      <c r="G165" s="27"/>
      <c r="H165" s="13"/>
      <c r="I165" s="47"/>
      <c r="J165" s="73"/>
      <c r="K165" s="73">
        <f t="shared" ref="K165:R165" si="77">SUM(K166:K168)</f>
        <v>0</v>
      </c>
      <c r="L165" s="73">
        <f t="shared" si="77"/>
        <v>0</v>
      </c>
      <c r="M165" s="73">
        <f t="shared" si="77"/>
        <v>0</v>
      </c>
      <c r="N165" s="73">
        <f t="shared" si="77"/>
        <v>0</v>
      </c>
      <c r="O165" s="73">
        <f t="shared" si="77"/>
        <v>0</v>
      </c>
      <c r="P165" s="73">
        <f t="shared" si="77"/>
        <v>0</v>
      </c>
      <c r="Q165" s="73">
        <f t="shared" si="77"/>
        <v>0</v>
      </c>
      <c r="R165" s="73">
        <f t="shared" si="77"/>
        <v>0</v>
      </c>
    </row>
    <row r="166" spans="2:18" ht="24.75" hidden="1" customHeight="1">
      <c r="B166" s="32"/>
      <c r="C166" s="33"/>
      <c r="D166" s="33"/>
      <c r="E166" s="34"/>
      <c r="F166" s="25">
        <v>90</v>
      </c>
      <c r="G166" s="14"/>
      <c r="H166" s="14"/>
      <c r="I166" s="52"/>
      <c r="J166" s="15"/>
      <c r="K166" s="15"/>
      <c r="L166" s="15"/>
      <c r="M166" s="15"/>
      <c r="N166" s="15"/>
      <c r="O166" s="15"/>
      <c r="P166" s="15"/>
      <c r="Q166" s="15"/>
      <c r="R166" s="71">
        <f t="shared" ref="R166:R167" si="78">SUM(J166:Q166)</f>
        <v>0</v>
      </c>
    </row>
    <row r="167" spans="2:18" ht="24.75" hidden="1" customHeight="1">
      <c r="B167" s="24"/>
      <c r="D167" s="21"/>
      <c r="E167" s="26"/>
      <c r="F167" s="25">
        <v>91</v>
      </c>
      <c r="G167" s="14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 t="shared" si="78"/>
        <v>0</v>
      </c>
    </row>
    <row r="168" spans="2:18" ht="24.75" hidden="1" customHeight="1">
      <c r="B168" s="58"/>
      <c r="C168" s="59"/>
      <c r="D168" s="53"/>
      <c r="E168" s="19"/>
      <c r="F168" s="25">
        <v>92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>SUM(J168:Q168)</f>
        <v>0</v>
      </c>
    </row>
    <row r="169" spans="2:18" ht="30.75" hidden="1" customHeight="1">
      <c r="B169" s="29"/>
      <c r="C169" s="31"/>
      <c r="D169" s="31"/>
      <c r="E169" s="1418" t="s">
        <v>59</v>
      </c>
      <c r="F169" s="1418"/>
      <c r="G169" s="1418"/>
      <c r="H169" s="1418"/>
      <c r="I169" s="1418"/>
      <c r="J169" s="73"/>
      <c r="K169" s="73">
        <f t="shared" ref="K169:R169" si="79">SUM(K170:K172)</f>
        <v>0</v>
      </c>
      <c r="L169" s="73">
        <f t="shared" si="79"/>
        <v>0</v>
      </c>
      <c r="M169" s="73">
        <f t="shared" si="79"/>
        <v>0</v>
      </c>
      <c r="N169" s="73">
        <f t="shared" si="79"/>
        <v>0</v>
      </c>
      <c r="O169" s="73">
        <f t="shared" si="79"/>
        <v>0</v>
      </c>
      <c r="P169" s="73">
        <f t="shared" si="79"/>
        <v>0</v>
      </c>
      <c r="Q169" s="73">
        <f t="shared" si="79"/>
        <v>0</v>
      </c>
      <c r="R169" s="73">
        <f t="shared" si="79"/>
        <v>0</v>
      </c>
    </row>
    <row r="170" spans="2:18" ht="22.5" hidden="1" customHeight="1">
      <c r="B170" s="32"/>
      <c r="C170" s="33"/>
      <c r="D170" s="33"/>
      <c r="E170" s="34"/>
      <c r="F170" s="25">
        <v>93</v>
      </c>
      <c r="G170" s="14"/>
      <c r="H170" s="14"/>
      <c r="I170" s="52"/>
      <c r="J170" s="15"/>
      <c r="K170" s="15"/>
      <c r="L170" s="15"/>
      <c r="M170" s="15"/>
      <c r="N170" s="15"/>
      <c r="O170" s="15"/>
      <c r="P170" s="15"/>
      <c r="Q170" s="15"/>
      <c r="R170" s="71">
        <f t="shared" ref="R170:R171" si="80">SUM(J170:Q170)</f>
        <v>0</v>
      </c>
    </row>
    <row r="171" spans="2:18" ht="22.5" hidden="1" customHeight="1">
      <c r="B171" s="24"/>
      <c r="D171" s="21"/>
      <c r="E171" s="26"/>
      <c r="F171" s="25">
        <v>94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 t="shared" si="80"/>
        <v>0</v>
      </c>
    </row>
    <row r="172" spans="2:18" ht="22.5" hidden="1" customHeight="1">
      <c r="B172" s="24"/>
      <c r="D172" s="21"/>
      <c r="E172" s="26"/>
      <c r="F172" s="25">
        <v>95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>SUM(J172:Q172)</f>
        <v>0</v>
      </c>
    </row>
    <row r="173" spans="2:18" ht="33.75" hidden="1" customHeight="1">
      <c r="B173" s="29"/>
      <c r="C173" s="31"/>
      <c r="D173" s="1401" t="s">
        <v>60</v>
      </c>
      <c r="E173" s="1401"/>
      <c r="F173" s="1401"/>
      <c r="G173" s="1401"/>
      <c r="H173" s="1401"/>
      <c r="I173" s="1401"/>
      <c r="J173" s="73"/>
      <c r="K173" s="73">
        <f t="shared" ref="K173:R173" si="81">SUM(K174)</f>
        <v>0</v>
      </c>
      <c r="L173" s="73">
        <f t="shared" si="81"/>
        <v>0</v>
      </c>
      <c r="M173" s="73">
        <f t="shared" si="81"/>
        <v>0</v>
      </c>
      <c r="N173" s="73">
        <f t="shared" si="81"/>
        <v>0</v>
      </c>
      <c r="O173" s="73">
        <f t="shared" si="81"/>
        <v>0</v>
      </c>
      <c r="P173" s="73">
        <f t="shared" si="81"/>
        <v>0</v>
      </c>
      <c r="Q173" s="73">
        <f t="shared" si="81"/>
        <v>0</v>
      </c>
      <c r="R173" s="73">
        <f t="shared" si="81"/>
        <v>0</v>
      </c>
    </row>
    <row r="174" spans="2:18" hidden="1">
      <c r="B174" s="29"/>
      <c r="C174" s="31"/>
      <c r="D174" s="31"/>
      <c r="E174" s="30" t="s">
        <v>61</v>
      </c>
      <c r="F174" s="27"/>
      <c r="G174" s="27"/>
      <c r="H174" s="13"/>
      <c r="I174" s="47"/>
      <c r="J174" s="73"/>
      <c r="K174" s="73">
        <f t="shared" ref="K174:Q174" si="82">SUM(K175:K177)</f>
        <v>0</v>
      </c>
      <c r="L174" s="73">
        <f t="shared" si="82"/>
        <v>0</v>
      </c>
      <c r="M174" s="73">
        <f t="shared" si="82"/>
        <v>0</v>
      </c>
      <c r="N174" s="73">
        <f t="shared" si="82"/>
        <v>0</v>
      </c>
      <c r="O174" s="73">
        <f t="shared" si="82"/>
        <v>0</v>
      </c>
      <c r="P174" s="73">
        <f t="shared" si="82"/>
        <v>0</v>
      </c>
      <c r="Q174" s="73">
        <f t="shared" si="82"/>
        <v>0</v>
      </c>
      <c r="R174" s="73">
        <f>SUM(R175:R177)</f>
        <v>0</v>
      </c>
    </row>
    <row r="175" spans="2:18" ht="22.5" hidden="1" customHeight="1">
      <c r="B175" s="32"/>
      <c r="C175" s="33"/>
      <c r="D175" s="33"/>
      <c r="E175" s="34"/>
      <c r="F175" s="25">
        <v>96</v>
      </c>
      <c r="G175" s="14"/>
      <c r="H175" s="14"/>
      <c r="I175" s="52"/>
      <c r="J175" s="15"/>
      <c r="K175" s="15"/>
      <c r="L175" s="15"/>
      <c r="M175" s="15"/>
      <c r="N175" s="15"/>
      <c r="O175" s="15"/>
      <c r="P175" s="15"/>
      <c r="Q175" s="15"/>
      <c r="R175" s="71">
        <f>SUM(J175:Q175)</f>
        <v>0</v>
      </c>
    </row>
    <row r="176" spans="2:18" ht="22.5" hidden="1" customHeight="1">
      <c r="B176" s="24"/>
      <c r="D176" s="21"/>
      <c r="E176" s="26"/>
      <c r="F176" s="25">
        <v>97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>SUM(J176:Q176)</f>
        <v>0</v>
      </c>
    </row>
    <row r="177" spans="2:18" ht="21" hidden="1" customHeight="1">
      <c r="B177" s="24"/>
      <c r="D177" s="21"/>
      <c r="E177" s="26"/>
      <c r="F177" s="25">
        <v>98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1">
        <f>SUM(J177:Q177)</f>
        <v>0</v>
      </c>
    </row>
    <row r="178" spans="2:18" s="12" customFormat="1" ht="18.75" hidden="1" customHeight="1">
      <c r="B178" s="116" t="s">
        <v>94</v>
      </c>
      <c r="C178" s="38"/>
      <c r="D178" s="115"/>
      <c r="E178" s="115"/>
      <c r="F178" s="115"/>
      <c r="G178" s="115"/>
      <c r="H178" s="115"/>
      <c r="I178" s="115"/>
      <c r="J178" s="35"/>
      <c r="K178" s="35">
        <f t="shared" ref="K178:R179" si="83">SUM(K179)</f>
        <v>0</v>
      </c>
      <c r="L178" s="35">
        <f t="shared" si="83"/>
        <v>0</v>
      </c>
      <c r="M178" s="35">
        <f t="shared" si="83"/>
        <v>0</v>
      </c>
      <c r="N178" s="35">
        <f t="shared" si="83"/>
        <v>0</v>
      </c>
      <c r="O178" s="35">
        <f t="shared" si="83"/>
        <v>0</v>
      </c>
      <c r="P178" s="35">
        <f t="shared" si="83"/>
        <v>0</v>
      </c>
      <c r="Q178" s="35">
        <f t="shared" si="83"/>
        <v>0</v>
      </c>
      <c r="R178" s="35">
        <f t="shared" si="83"/>
        <v>0</v>
      </c>
    </row>
    <row r="179" spans="2:18" s="12" customFormat="1" ht="46.5" hidden="1" customHeight="1">
      <c r="B179" s="1520" t="s">
        <v>117</v>
      </c>
      <c r="C179" s="1521"/>
      <c r="D179" s="1521"/>
      <c r="E179" s="1521"/>
      <c r="F179" s="1521"/>
      <c r="G179" s="1521"/>
      <c r="H179" s="1521"/>
      <c r="I179" s="1521"/>
      <c r="J179" s="22"/>
      <c r="K179" s="22">
        <f>SUM(K180)</f>
        <v>0</v>
      </c>
      <c r="L179" s="22">
        <f t="shared" si="83"/>
        <v>0</v>
      </c>
      <c r="M179" s="22">
        <f t="shared" si="83"/>
        <v>0</v>
      </c>
      <c r="N179" s="22">
        <f t="shared" si="83"/>
        <v>0</v>
      </c>
      <c r="O179" s="22">
        <f t="shared" si="83"/>
        <v>0</v>
      </c>
      <c r="P179" s="22">
        <f t="shared" si="83"/>
        <v>0</v>
      </c>
      <c r="Q179" s="22">
        <f t="shared" si="83"/>
        <v>0</v>
      </c>
      <c r="R179" s="22">
        <f t="shared" si="83"/>
        <v>0</v>
      </c>
    </row>
    <row r="180" spans="2:18" ht="31.5" hidden="1" customHeight="1">
      <c r="B180" s="29"/>
      <c r="C180" s="1401" t="s">
        <v>62</v>
      </c>
      <c r="D180" s="1401"/>
      <c r="E180" s="1401"/>
      <c r="F180" s="1401"/>
      <c r="G180" s="1401"/>
      <c r="H180" s="1401"/>
      <c r="I180" s="1401"/>
      <c r="J180" s="73"/>
      <c r="K180" s="73">
        <f>SUM(K181+K186)</f>
        <v>0</v>
      </c>
      <c r="L180" s="73">
        <f t="shared" ref="L180:R180" si="84">SUM(L181+L186)</f>
        <v>0</v>
      </c>
      <c r="M180" s="73">
        <f t="shared" si="84"/>
        <v>0</v>
      </c>
      <c r="N180" s="73">
        <f t="shared" si="84"/>
        <v>0</v>
      </c>
      <c r="O180" s="73">
        <f t="shared" si="84"/>
        <v>0</v>
      </c>
      <c r="P180" s="73">
        <f t="shared" si="84"/>
        <v>0</v>
      </c>
      <c r="Q180" s="73">
        <f t="shared" si="84"/>
        <v>0</v>
      </c>
      <c r="R180" s="73">
        <f t="shared" si="84"/>
        <v>0</v>
      </c>
    </row>
    <row r="181" spans="2:18" hidden="1">
      <c r="B181" s="29"/>
      <c r="C181" s="31"/>
      <c r="D181" s="30" t="s">
        <v>63</v>
      </c>
      <c r="E181" s="28"/>
      <c r="F181" s="27"/>
      <c r="G181" s="27"/>
      <c r="H181" s="13"/>
      <c r="I181" s="47"/>
      <c r="J181" s="73"/>
      <c r="K181" s="73">
        <f t="shared" ref="K181:R181" si="85">SUM(K182)</f>
        <v>0</v>
      </c>
      <c r="L181" s="73">
        <f t="shared" si="85"/>
        <v>0</v>
      </c>
      <c r="M181" s="73">
        <f t="shared" si="85"/>
        <v>0</v>
      </c>
      <c r="N181" s="73">
        <f t="shared" si="85"/>
        <v>0</v>
      </c>
      <c r="O181" s="73">
        <f t="shared" si="85"/>
        <v>0</v>
      </c>
      <c r="P181" s="73">
        <f t="shared" si="85"/>
        <v>0</v>
      </c>
      <c r="Q181" s="73">
        <f t="shared" si="85"/>
        <v>0</v>
      </c>
      <c r="R181" s="73">
        <f t="shared" si="85"/>
        <v>0</v>
      </c>
    </row>
    <row r="182" spans="2:18" ht="31.5" hidden="1" customHeight="1">
      <c r="B182" s="29"/>
      <c r="C182" s="31"/>
      <c r="D182" s="31"/>
      <c r="E182" s="1418" t="s">
        <v>64</v>
      </c>
      <c r="F182" s="1418"/>
      <c r="G182" s="1418"/>
      <c r="H182" s="1418"/>
      <c r="I182" s="1418"/>
      <c r="J182" s="73"/>
      <c r="K182" s="73">
        <f t="shared" ref="K182:R182" si="86">SUM(K183:K185)</f>
        <v>0</v>
      </c>
      <c r="L182" s="73">
        <f t="shared" si="86"/>
        <v>0</v>
      </c>
      <c r="M182" s="73">
        <f t="shared" si="86"/>
        <v>0</v>
      </c>
      <c r="N182" s="73">
        <f t="shared" si="86"/>
        <v>0</v>
      </c>
      <c r="O182" s="73">
        <f t="shared" si="86"/>
        <v>0</v>
      </c>
      <c r="P182" s="73">
        <f t="shared" si="86"/>
        <v>0</v>
      </c>
      <c r="Q182" s="73">
        <f t="shared" si="86"/>
        <v>0</v>
      </c>
      <c r="R182" s="73">
        <f t="shared" si="86"/>
        <v>0</v>
      </c>
    </row>
    <row r="183" spans="2:18" ht="30" hidden="1" customHeight="1">
      <c r="B183" s="32"/>
      <c r="C183" s="33"/>
      <c r="D183" s="33"/>
      <c r="E183" s="33"/>
      <c r="F183" s="51"/>
      <c r="G183" s="52"/>
      <c r="H183" s="15"/>
      <c r="I183" s="16"/>
      <c r="J183" s="15"/>
      <c r="K183" s="79"/>
      <c r="L183" s="79"/>
      <c r="M183" s="79"/>
      <c r="N183" s="15"/>
      <c r="O183" s="15"/>
      <c r="P183" s="15"/>
      <c r="Q183" s="15"/>
      <c r="R183" s="71"/>
    </row>
    <row r="184" spans="2:18" ht="23.25" hidden="1" customHeight="1">
      <c r="B184" s="24"/>
      <c r="D184" s="21"/>
      <c r="E184" s="26"/>
      <c r="F184" s="25">
        <v>100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 t="shared" ref="R184" si="87">SUM(J184:Q184)</f>
        <v>0</v>
      </c>
    </row>
    <row r="185" spans="2:18" ht="23.25" hidden="1" customHeight="1">
      <c r="B185" s="58"/>
      <c r="C185" s="59"/>
      <c r="D185" s="53"/>
      <c r="E185" s="19"/>
      <c r="F185" s="25">
        <v>101</v>
      </c>
      <c r="G185" s="14"/>
      <c r="H185" s="15"/>
      <c r="I185" s="16"/>
      <c r="J185" s="23"/>
      <c r="K185" s="23"/>
      <c r="L185" s="23"/>
      <c r="M185" s="23"/>
      <c r="N185" s="23"/>
      <c r="O185" s="23"/>
      <c r="P185" s="23"/>
      <c r="Q185" s="23"/>
      <c r="R185" s="71">
        <f>SUM(J185:Q185)</f>
        <v>0</v>
      </c>
    </row>
    <row r="186" spans="2:18" ht="36" hidden="1" customHeight="1">
      <c r="B186" s="29"/>
      <c r="C186" s="31"/>
      <c r="D186" s="1401" t="s">
        <v>65</v>
      </c>
      <c r="E186" s="1401"/>
      <c r="F186" s="1401"/>
      <c r="G186" s="1401"/>
      <c r="H186" s="1401"/>
      <c r="I186" s="1401"/>
      <c r="J186" s="73"/>
      <c r="K186" s="73">
        <f t="shared" ref="K186:R186" si="88">SUM(K187+K191)</f>
        <v>0</v>
      </c>
      <c r="L186" s="73">
        <f t="shared" si="88"/>
        <v>0</v>
      </c>
      <c r="M186" s="73">
        <f t="shared" si="88"/>
        <v>0</v>
      </c>
      <c r="N186" s="73">
        <f t="shared" si="88"/>
        <v>0</v>
      </c>
      <c r="O186" s="73">
        <f>SUM(O187+O191)</f>
        <v>0</v>
      </c>
      <c r="P186" s="73">
        <f t="shared" si="88"/>
        <v>0</v>
      </c>
      <c r="Q186" s="73">
        <f t="shared" si="88"/>
        <v>0</v>
      </c>
      <c r="R186" s="73">
        <f t="shared" si="88"/>
        <v>0</v>
      </c>
    </row>
    <row r="187" spans="2:18" hidden="1">
      <c r="B187" s="29"/>
      <c r="C187" s="31"/>
      <c r="D187" s="31"/>
      <c r="E187" s="30" t="s">
        <v>66</v>
      </c>
      <c r="F187" s="27"/>
      <c r="G187" s="27"/>
      <c r="H187" s="13"/>
      <c r="I187" s="47"/>
      <c r="J187" s="73"/>
      <c r="K187" s="73">
        <f t="shared" ref="K187:R187" si="89">SUM(K188:K190)</f>
        <v>0</v>
      </c>
      <c r="L187" s="73">
        <f t="shared" si="89"/>
        <v>0</v>
      </c>
      <c r="M187" s="73">
        <f t="shared" si="89"/>
        <v>0</v>
      </c>
      <c r="N187" s="73">
        <f t="shared" si="89"/>
        <v>0</v>
      </c>
      <c r="O187" s="73">
        <f t="shared" si="89"/>
        <v>0</v>
      </c>
      <c r="P187" s="73">
        <f t="shared" si="89"/>
        <v>0</v>
      </c>
      <c r="Q187" s="73">
        <f t="shared" si="89"/>
        <v>0</v>
      </c>
      <c r="R187" s="73">
        <f t="shared" si="89"/>
        <v>0</v>
      </c>
    </row>
    <row r="188" spans="2:18" ht="21" hidden="1" customHeight="1">
      <c r="B188" s="32"/>
      <c r="C188" s="33"/>
      <c r="D188" s="33"/>
      <c r="E188" s="34"/>
      <c r="F188" s="25">
        <v>102</v>
      </c>
      <c r="G188" s="14"/>
      <c r="H188" s="14"/>
      <c r="I188" s="52"/>
      <c r="J188" s="15"/>
      <c r="K188" s="15"/>
      <c r="L188" s="15"/>
      <c r="M188" s="15"/>
      <c r="N188" s="15"/>
      <c r="O188" s="15"/>
      <c r="P188" s="15"/>
      <c r="Q188" s="15"/>
      <c r="R188" s="71">
        <f t="shared" ref="R188:R189" si="90">SUM(J188:Q188)</f>
        <v>0</v>
      </c>
    </row>
    <row r="189" spans="2:18" ht="21" hidden="1" customHeight="1">
      <c r="B189" s="24"/>
      <c r="D189" s="21"/>
      <c r="E189" s="26"/>
      <c r="F189" s="25">
        <v>103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 t="shared" si="90"/>
        <v>0</v>
      </c>
    </row>
    <row r="190" spans="2:18" ht="21" hidden="1" customHeight="1">
      <c r="B190" s="24"/>
      <c r="D190" s="21"/>
      <c r="E190" s="26"/>
      <c r="F190" s="25">
        <v>104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>SUM(J190:Q190)</f>
        <v>0</v>
      </c>
    </row>
    <row r="191" spans="2:18" hidden="1">
      <c r="B191" s="29"/>
      <c r="C191" s="31"/>
      <c r="D191" s="31"/>
      <c r="E191" s="30" t="s">
        <v>67</v>
      </c>
      <c r="F191" s="27"/>
      <c r="G191" s="27"/>
      <c r="H191" s="13"/>
      <c r="I191" s="47"/>
      <c r="J191" s="73"/>
      <c r="K191" s="73">
        <f t="shared" ref="K191:Q191" si="91">SUM(K192:K194)</f>
        <v>0</v>
      </c>
      <c r="L191" s="73">
        <f t="shared" si="91"/>
        <v>0</v>
      </c>
      <c r="M191" s="73">
        <f t="shared" si="91"/>
        <v>0</v>
      </c>
      <c r="N191" s="73">
        <f t="shared" si="91"/>
        <v>0</v>
      </c>
      <c r="O191" s="73">
        <f t="shared" si="91"/>
        <v>0</v>
      </c>
      <c r="P191" s="73">
        <f t="shared" si="91"/>
        <v>0</v>
      </c>
      <c r="Q191" s="73">
        <f t="shared" si="91"/>
        <v>0</v>
      </c>
      <c r="R191" s="73">
        <f>SUM(R192:R194)</f>
        <v>0</v>
      </c>
    </row>
    <row r="192" spans="2:18" ht="21" hidden="1" customHeight="1">
      <c r="B192" s="32"/>
      <c r="C192" s="33"/>
      <c r="D192" s="33"/>
      <c r="E192" s="34"/>
      <c r="F192" s="25">
        <v>105</v>
      </c>
      <c r="G192" s="14"/>
      <c r="H192" s="14"/>
      <c r="I192" s="52"/>
      <c r="J192" s="15"/>
      <c r="K192" s="15"/>
      <c r="L192" s="15"/>
      <c r="M192" s="15"/>
      <c r="N192" s="15"/>
      <c r="O192" s="15"/>
      <c r="P192" s="15"/>
      <c r="Q192" s="15"/>
      <c r="R192" s="71">
        <f t="shared" ref="R192:R193" si="92">SUM(J192:Q192)</f>
        <v>0</v>
      </c>
    </row>
    <row r="193" spans="2:18" ht="21" hidden="1" customHeight="1">
      <c r="B193" s="24"/>
      <c r="D193" s="21"/>
      <c r="E193" s="26"/>
      <c r="F193" s="25">
        <v>106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1">
        <f t="shared" si="92"/>
        <v>0</v>
      </c>
    </row>
    <row r="194" spans="2:18" ht="21" hidden="1" customHeight="1">
      <c r="B194" s="24"/>
      <c r="D194" s="21"/>
      <c r="E194" s="26"/>
      <c r="F194" s="25">
        <v>107</v>
      </c>
      <c r="G194" s="14"/>
      <c r="H194" s="15"/>
      <c r="I194" s="16"/>
      <c r="J194" s="23"/>
      <c r="K194" s="23"/>
      <c r="L194" s="23"/>
      <c r="M194" s="23"/>
      <c r="N194" s="23"/>
      <c r="O194" s="23"/>
      <c r="P194" s="23"/>
      <c r="Q194" s="23"/>
      <c r="R194" s="71">
        <f>SUM(J194:Q194)</f>
        <v>0</v>
      </c>
    </row>
    <row r="195" spans="2:18" s="12" customFormat="1" ht="18.75" customHeight="1">
      <c r="B195" s="116" t="s">
        <v>96</v>
      </c>
      <c r="C195" s="38"/>
      <c r="D195" s="115"/>
      <c r="E195" s="115"/>
      <c r="F195" s="115"/>
      <c r="G195" s="115"/>
      <c r="H195" s="115"/>
      <c r="I195" s="115"/>
      <c r="J195" s="455"/>
      <c r="K195" s="455"/>
      <c r="L195" s="455"/>
      <c r="M195" s="455"/>
      <c r="N195" s="455"/>
      <c r="O195" s="455"/>
      <c r="P195" s="455"/>
      <c r="Q195" s="455"/>
      <c r="R195" s="454"/>
    </row>
    <row r="196" spans="2:18" s="12" customFormat="1" ht="18" customHeight="1">
      <c r="B196" s="440" t="s">
        <v>125</v>
      </c>
      <c r="C196" s="441"/>
      <c r="D196" s="441"/>
      <c r="E196" s="441"/>
      <c r="F196" s="441"/>
      <c r="G196" s="441"/>
      <c r="H196" s="441"/>
      <c r="I196" s="441"/>
      <c r="J196" s="458"/>
      <c r="K196" s="458"/>
      <c r="L196" s="458"/>
      <c r="M196" s="458"/>
      <c r="N196" s="458"/>
      <c r="O196" s="458"/>
      <c r="P196" s="458"/>
      <c r="Q196" s="458"/>
      <c r="R196" s="457"/>
    </row>
    <row r="197" spans="2:18" ht="18" customHeight="1">
      <c r="B197" s="29"/>
      <c r="C197" s="189" t="s">
        <v>68</v>
      </c>
      <c r="D197" s="189"/>
      <c r="E197" s="189"/>
      <c r="F197" s="189"/>
      <c r="G197" s="189"/>
      <c r="H197" s="189"/>
      <c r="I197" s="189"/>
      <c r="J197" s="443"/>
      <c r="K197" s="443"/>
      <c r="L197" s="443"/>
      <c r="M197" s="443"/>
      <c r="N197" s="443"/>
      <c r="O197" s="443"/>
      <c r="P197" s="443"/>
      <c r="Q197" s="443"/>
      <c r="R197" s="186"/>
    </row>
    <row r="198" spans="2:18" hidden="1">
      <c r="B198" s="29"/>
      <c r="C198" s="31"/>
      <c r="D198" s="30" t="s">
        <v>69</v>
      </c>
      <c r="E198" s="28"/>
      <c r="F198" s="27"/>
      <c r="G198" s="27"/>
      <c r="H198" s="13"/>
      <c r="I198" s="47"/>
      <c r="J198" s="443"/>
      <c r="K198" s="443"/>
      <c r="L198" s="443"/>
      <c r="M198" s="443"/>
      <c r="N198" s="443"/>
      <c r="O198" s="443"/>
      <c r="P198" s="443"/>
      <c r="Q198" s="443"/>
      <c r="R198" s="186"/>
    </row>
    <row r="199" spans="2:18" hidden="1">
      <c r="B199" s="29"/>
      <c r="C199" s="31"/>
      <c r="D199" s="31"/>
      <c r="E199" s="30" t="s">
        <v>70</v>
      </c>
      <c r="F199" s="60"/>
      <c r="G199" s="55"/>
      <c r="H199" s="55"/>
      <c r="I199" s="55"/>
      <c r="J199" s="443"/>
      <c r="K199" s="443"/>
      <c r="L199" s="443"/>
      <c r="M199" s="443"/>
      <c r="N199" s="443"/>
      <c r="O199" s="443"/>
      <c r="P199" s="443"/>
      <c r="Q199" s="443"/>
      <c r="R199" s="186"/>
    </row>
    <row r="200" spans="2:18" ht="24.75" hidden="1" customHeight="1">
      <c r="B200" s="32"/>
      <c r="C200" s="33"/>
      <c r="D200" s="33"/>
      <c r="E200" s="34"/>
      <c r="F200" s="25">
        <v>108</v>
      </c>
      <c r="G200" s="14"/>
      <c r="H200" s="14"/>
      <c r="I200" s="52"/>
      <c r="J200" s="117"/>
      <c r="K200" s="117"/>
      <c r="L200" s="117"/>
      <c r="M200" s="117"/>
      <c r="N200" s="117"/>
      <c r="O200" s="117"/>
      <c r="P200" s="117"/>
      <c r="Q200" s="117"/>
      <c r="R200" s="453"/>
    </row>
    <row r="201" spans="2:18" ht="24.75" hidden="1" customHeight="1">
      <c r="B201" s="24"/>
      <c r="D201" s="21"/>
      <c r="E201" s="26"/>
      <c r="F201" s="25">
        <v>109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2"/>
      <c r="R201" s="453"/>
    </row>
    <row r="202" spans="2:18" ht="25.5" hidden="1" customHeight="1">
      <c r="B202" s="24"/>
      <c r="D202" s="21"/>
      <c r="E202" s="26"/>
      <c r="F202" s="25">
        <v>110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24.75" hidden="1" customHeight="1">
      <c r="B203" s="24"/>
      <c r="D203" s="21"/>
      <c r="E203" s="26"/>
      <c r="F203" s="25">
        <v>111</v>
      </c>
      <c r="G203" s="14"/>
      <c r="H203" s="15"/>
      <c r="I203" s="16"/>
      <c r="J203" s="452"/>
      <c r="K203" s="452"/>
      <c r="L203" s="452"/>
      <c r="M203" s="452"/>
      <c r="N203" s="452"/>
      <c r="O203" s="452"/>
      <c r="P203" s="452"/>
      <c r="Q203" s="452"/>
      <c r="R203" s="453"/>
    </row>
    <row r="204" spans="2:18" ht="25.5" hidden="1" customHeight="1">
      <c r="B204" s="58"/>
      <c r="C204" s="59"/>
      <c r="D204" s="53"/>
      <c r="E204" s="19"/>
      <c r="F204" s="25">
        <v>112</v>
      </c>
      <c r="G204" s="14"/>
      <c r="H204" s="15"/>
      <c r="I204" s="16"/>
      <c r="J204" s="452"/>
      <c r="K204" s="452"/>
      <c r="L204" s="452"/>
      <c r="M204" s="452"/>
      <c r="N204" s="452"/>
      <c r="O204" s="452"/>
      <c r="P204" s="452"/>
      <c r="Q204" s="452"/>
      <c r="R204" s="453"/>
    </row>
    <row r="205" spans="2:18" ht="33" hidden="1" customHeight="1">
      <c r="B205" s="29"/>
      <c r="C205" s="31"/>
      <c r="D205" s="1401" t="s">
        <v>71</v>
      </c>
      <c r="E205" s="1401"/>
      <c r="F205" s="1401"/>
      <c r="G205" s="1401"/>
      <c r="H205" s="1401"/>
      <c r="I205" s="1401"/>
      <c r="J205" s="443"/>
      <c r="K205" s="443"/>
      <c r="L205" s="443"/>
      <c r="M205" s="443"/>
      <c r="N205" s="443"/>
      <c r="O205" s="443"/>
      <c r="P205" s="443"/>
      <c r="Q205" s="443"/>
      <c r="R205" s="186"/>
    </row>
    <row r="206" spans="2:18" ht="30.75" hidden="1" customHeight="1">
      <c r="B206" s="29"/>
      <c r="C206" s="31"/>
      <c r="D206" s="31"/>
      <c r="E206" s="1418" t="s">
        <v>72</v>
      </c>
      <c r="F206" s="1418"/>
      <c r="G206" s="1418"/>
      <c r="H206" s="1418"/>
      <c r="I206" s="1418"/>
      <c r="J206" s="443"/>
      <c r="K206" s="443"/>
      <c r="L206" s="443"/>
      <c r="M206" s="443"/>
      <c r="N206" s="443"/>
      <c r="O206" s="443"/>
      <c r="P206" s="443"/>
      <c r="Q206" s="443"/>
      <c r="R206" s="186"/>
    </row>
    <row r="207" spans="2:18" ht="24.75" hidden="1" customHeight="1">
      <c r="B207" s="32"/>
      <c r="C207" s="33"/>
      <c r="D207" s="33"/>
      <c r="E207" s="34"/>
      <c r="F207" s="25">
        <v>113</v>
      </c>
      <c r="G207" s="14"/>
      <c r="H207" s="14"/>
      <c r="I207" s="52"/>
      <c r="J207" s="117"/>
      <c r="K207" s="117"/>
      <c r="L207" s="117"/>
      <c r="M207" s="117"/>
      <c r="N207" s="117"/>
      <c r="O207" s="117"/>
      <c r="P207" s="117"/>
      <c r="Q207" s="117"/>
      <c r="R207" s="453"/>
    </row>
    <row r="208" spans="2:18" ht="24.75" hidden="1" customHeight="1">
      <c r="B208" s="24"/>
      <c r="D208" s="21"/>
      <c r="E208" s="26"/>
      <c r="F208" s="25">
        <v>114</v>
      </c>
      <c r="G208" s="14"/>
      <c r="H208" s="15"/>
      <c r="I208" s="16"/>
      <c r="J208" s="452"/>
      <c r="K208" s="452"/>
      <c r="L208" s="452"/>
      <c r="M208" s="452"/>
      <c r="N208" s="452"/>
      <c r="O208" s="452"/>
      <c r="P208" s="452"/>
      <c r="Q208" s="452"/>
      <c r="R208" s="453"/>
    </row>
    <row r="209" spans="2:18" ht="24.75" hidden="1" customHeight="1">
      <c r="B209" s="24"/>
      <c r="D209" s="21"/>
      <c r="E209" s="26"/>
      <c r="F209" s="25">
        <v>115</v>
      </c>
      <c r="G209" s="14"/>
      <c r="H209" s="15"/>
      <c r="I209" s="16"/>
      <c r="J209" s="452"/>
      <c r="K209" s="452"/>
      <c r="L209" s="452"/>
      <c r="M209" s="452"/>
      <c r="N209" s="452"/>
      <c r="O209" s="452"/>
      <c r="P209" s="452"/>
      <c r="Q209" s="452"/>
      <c r="R209" s="453"/>
    </row>
    <row r="210" spans="2:18" hidden="1">
      <c r="B210" s="29"/>
      <c r="C210" s="31"/>
      <c r="D210" s="31"/>
      <c r="E210" s="1419" t="s">
        <v>73</v>
      </c>
      <c r="F210" s="1419"/>
      <c r="G210" s="1419"/>
      <c r="H210" s="1419"/>
      <c r="I210" s="1419"/>
      <c r="J210" s="443"/>
      <c r="K210" s="443"/>
      <c r="L210" s="443"/>
      <c r="M210" s="443"/>
      <c r="N210" s="443"/>
      <c r="O210" s="443"/>
      <c r="P210" s="443"/>
      <c r="Q210" s="443"/>
      <c r="R210" s="186"/>
    </row>
    <row r="211" spans="2:18" ht="23.25" hidden="1" customHeight="1">
      <c r="B211" s="32"/>
      <c r="C211" s="33"/>
      <c r="D211" s="33"/>
      <c r="E211" s="34"/>
      <c r="F211" s="25">
        <v>116</v>
      </c>
      <c r="G211" s="14"/>
      <c r="H211" s="14"/>
      <c r="I211" s="52"/>
      <c r="J211" s="117"/>
      <c r="K211" s="117"/>
      <c r="L211" s="117"/>
      <c r="M211" s="117"/>
      <c r="N211" s="117"/>
      <c r="O211" s="117"/>
      <c r="P211" s="117"/>
      <c r="Q211" s="117"/>
      <c r="R211" s="453"/>
    </row>
    <row r="212" spans="2:18" ht="23.25" hidden="1" customHeight="1">
      <c r="B212" s="24"/>
      <c r="D212" s="21"/>
      <c r="E212" s="26"/>
      <c r="F212" s="25">
        <v>117</v>
      </c>
      <c r="G212" s="14"/>
      <c r="H212" s="15"/>
      <c r="I212" s="16"/>
      <c r="J212" s="452"/>
      <c r="K212" s="452"/>
      <c r="L212" s="452"/>
      <c r="M212" s="452"/>
      <c r="N212" s="452"/>
      <c r="O212" s="452"/>
      <c r="P212" s="452"/>
      <c r="Q212" s="452"/>
      <c r="R212" s="453"/>
    </row>
    <row r="213" spans="2:18" ht="23.25" hidden="1" customHeight="1">
      <c r="B213" s="24"/>
      <c r="D213" s="21"/>
      <c r="E213" s="26"/>
      <c r="F213" s="25">
        <v>118</v>
      </c>
      <c r="G213" s="14"/>
      <c r="H213" s="15"/>
      <c r="I213" s="16"/>
      <c r="J213" s="452"/>
      <c r="K213" s="452"/>
      <c r="L213" s="452"/>
      <c r="M213" s="452"/>
      <c r="N213" s="452"/>
      <c r="O213" s="452"/>
      <c r="P213" s="452"/>
      <c r="Q213" s="452"/>
      <c r="R213" s="453"/>
    </row>
    <row r="214" spans="2:18" hidden="1">
      <c r="B214" s="29"/>
      <c r="C214" s="31"/>
      <c r="D214" s="31"/>
      <c r="E214" s="30" t="s">
        <v>74</v>
      </c>
      <c r="F214" s="27"/>
      <c r="G214" s="27"/>
      <c r="H214" s="13"/>
      <c r="I214" s="47"/>
      <c r="J214" s="443"/>
      <c r="K214" s="443"/>
      <c r="L214" s="443"/>
      <c r="M214" s="443"/>
      <c r="N214" s="443"/>
      <c r="O214" s="443"/>
      <c r="P214" s="443"/>
      <c r="Q214" s="443"/>
      <c r="R214" s="186"/>
    </row>
    <row r="215" spans="2:18" ht="23.25" hidden="1" customHeight="1">
      <c r="B215" s="32"/>
      <c r="C215" s="33"/>
      <c r="D215" s="33"/>
      <c r="E215" s="34"/>
      <c r="F215" s="25">
        <v>119</v>
      </c>
      <c r="G215" s="14"/>
      <c r="H215" s="14"/>
      <c r="I215" s="52"/>
      <c r="J215" s="117"/>
      <c r="K215" s="117"/>
      <c r="L215" s="117"/>
      <c r="M215" s="117"/>
      <c r="N215" s="117"/>
      <c r="O215" s="117"/>
      <c r="P215" s="117"/>
      <c r="Q215" s="117"/>
      <c r="R215" s="453"/>
    </row>
    <row r="216" spans="2:18" ht="23.25" hidden="1" customHeight="1">
      <c r="B216" s="24"/>
      <c r="D216" s="21"/>
      <c r="E216" s="26"/>
      <c r="F216" s="25">
        <v>120</v>
      </c>
      <c r="G216" s="14"/>
      <c r="H216" s="15"/>
      <c r="I216" s="16"/>
      <c r="J216" s="452"/>
      <c r="K216" s="452"/>
      <c r="L216" s="452"/>
      <c r="M216" s="452"/>
      <c r="N216" s="452"/>
      <c r="O216" s="452"/>
      <c r="P216" s="452"/>
      <c r="Q216" s="452"/>
      <c r="R216" s="453"/>
    </row>
    <row r="217" spans="2:18" ht="23.25" hidden="1" customHeight="1">
      <c r="B217" s="24"/>
      <c r="D217" s="21"/>
      <c r="E217" s="26"/>
      <c r="F217" s="25">
        <v>121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idden="1">
      <c r="B218" s="29"/>
      <c r="C218" s="31"/>
      <c r="D218" s="31"/>
      <c r="E218" s="30" t="s">
        <v>75</v>
      </c>
      <c r="F218" s="27"/>
      <c r="G218" s="27"/>
      <c r="H218" s="13"/>
      <c r="I218" s="47"/>
      <c r="J218" s="443"/>
      <c r="K218" s="443"/>
      <c r="L218" s="443"/>
      <c r="M218" s="443"/>
      <c r="N218" s="443"/>
      <c r="O218" s="443"/>
      <c r="P218" s="443"/>
      <c r="Q218" s="443"/>
      <c r="R218" s="186"/>
    </row>
    <row r="219" spans="2:18" ht="21.75" hidden="1" customHeight="1">
      <c r="B219" s="32"/>
      <c r="C219" s="33"/>
      <c r="D219" s="33"/>
      <c r="E219" s="34"/>
      <c r="F219" s="25">
        <v>122</v>
      </c>
      <c r="G219" s="14"/>
      <c r="H219" s="14"/>
      <c r="I219" s="52"/>
      <c r="J219" s="117"/>
      <c r="K219" s="117"/>
      <c r="L219" s="117"/>
      <c r="M219" s="117"/>
      <c r="N219" s="117"/>
      <c r="O219" s="117"/>
      <c r="P219" s="117"/>
      <c r="Q219" s="117"/>
      <c r="R219" s="453"/>
    </row>
    <row r="220" spans="2:18" ht="21.75" hidden="1" customHeight="1">
      <c r="B220" s="24"/>
      <c r="D220" s="21"/>
      <c r="E220" s="26"/>
      <c r="F220" s="25">
        <v>123</v>
      </c>
      <c r="G220" s="14"/>
      <c r="H220" s="15"/>
      <c r="I220" s="16"/>
      <c r="J220" s="452"/>
      <c r="K220" s="452"/>
      <c r="L220" s="452"/>
      <c r="M220" s="452"/>
      <c r="N220" s="452"/>
      <c r="O220" s="452"/>
      <c r="P220" s="452"/>
      <c r="Q220" s="452"/>
      <c r="R220" s="453"/>
    </row>
    <row r="221" spans="2:18" ht="21.75" hidden="1" customHeight="1">
      <c r="B221" s="58"/>
      <c r="C221" s="59"/>
      <c r="D221" s="53"/>
      <c r="E221" s="19"/>
      <c r="F221" s="25">
        <v>124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s="464" customFormat="1" ht="16.5" customHeight="1">
      <c r="B222" s="466"/>
      <c r="C222" s="463"/>
      <c r="D222" s="463"/>
      <c r="E222" s="467">
        <v>197</v>
      </c>
      <c r="F222" s="467" t="s">
        <v>1658</v>
      </c>
      <c r="G222" s="468"/>
      <c r="H222" s="467"/>
      <c r="I222" s="467"/>
      <c r="J222" s="458"/>
      <c r="K222" s="458"/>
      <c r="L222" s="458"/>
      <c r="M222" s="458"/>
      <c r="N222" s="458"/>
      <c r="O222" s="458"/>
      <c r="P222" s="458"/>
      <c r="Q222" s="458"/>
      <c r="R222" s="457"/>
    </row>
    <row r="223" spans="2:18" ht="18.75" customHeight="1">
      <c r="B223" s="771"/>
      <c r="C223" s="752"/>
      <c r="D223" s="752"/>
      <c r="E223" s="752"/>
      <c r="F223" s="753" t="s">
        <v>1676</v>
      </c>
      <c r="G223" s="754" t="s">
        <v>151</v>
      </c>
      <c r="H223" s="755" t="s">
        <v>144</v>
      </c>
      <c r="I223" s="756" t="s">
        <v>2161</v>
      </c>
      <c r="J223" s="757"/>
      <c r="K223" s="757"/>
      <c r="L223" s="758"/>
      <c r="M223" s="758">
        <v>100000</v>
      </c>
      <c r="N223" s="757"/>
      <c r="O223" s="757"/>
      <c r="P223" s="757"/>
      <c r="Q223" s="757"/>
      <c r="R223" s="759">
        <f>SUM(J223:Q223)</f>
        <v>100000</v>
      </c>
    </row>
    <row r="224" spans="2:18" ht="18" customHeight="1">
      <c r="B224" s="772"/>
      <c r="C224" s="773"/>
      <c r="D224" s="773"/>
      <c r="E224" s="773"/>
      <c r="F224" s="764" t="s">
        <v>1671</v>
      </c>
      <c r="G224" s="765" t="s">
        <v>145</v>
      </c>
      <c r="H224" s="766" t="s">
        <v>144</v>
      </c>
      <c r="I224" s="767" t="s">
        <v>2161</v>
      </c>
      <c r="J224" s="774"/>
      <c r="K224" s="774"/>
      <c r="L224" s="775"/>
      <c r="M224" s="775">
        <v>140000</v>
      </c>
      <c r="N224" s="774"/>
      <c r="O224" s="774"/>
      <c r="P224" s="774"/>
      <c r="Q224" s="774"/>
      <c r="R224" s="769">
        <f t="shared" ref="R224:R228" si="93">SUM(J224:Q224)</f>
        <v>140000</v>
      </c>
    </row>
    <row r="225" spans="2:18" ht="30.75" customHeight="1">
      <c r="B225" s="761"/>
      <c r="C225" s="762"/>
      <c r="D225" s="763"/>
      <c r="E225" s="763"/>
      <c r="F225" s="764" t="s">
        <v>1672</v>
      </c>
      <c r="G225" s="765" t="s">
        <v>146</v>
      </c>
      <c r="H225" s="766" t="s">
        <v>144</v>
      </c>
      <c r="I225" s="767" t="s">
        <v>2161</v>
      </c>
      <c r="J225" s="768"/>
      <c r="K225" s="768"/>
      <c r="L225" s="768">
        <v>60000</v>
      </c>
      <c r="M225" s="768">
        <v>7500</v>
      </c>
      <c r="N225" s="768"/>
      <c r="O225" s="768"/>
      <c r="P225" s="768"/>
      <c r="Q225" s="768"/>
      <c r="R225" s="769">
        <f t="shared" si="93"/>
        <v>67500</v>
      </c>
    </row>
    <row r="226" spans="2:18" ht="31.5" customHeight="1">
      <c r="B226" s="761"/>
      <c r="C226" s="762"/>
      <c r="D226" s="763"/>
      <c r="E226" s="763"/>
      <c r="F226" s="764" t="s">
        <v>1677</v>
      </c>
      <c r="G226" s="765" t="s">
        <v>147</v>
      </c>
      <c r="H226" s="766" t="s">
        <v>144</v>
      </c>
      <c r="I226" s="767" t="s">
        <v>2161</v>
      </c>
      <c r="J226" s="768"/>
      <c r="K226" s="768"/>
      <c r="L226" s="768"/>
      <c r="M226" s="768">
        <v>120000</v>
      </c>
      <c r="N226" s="768"/>
      <c r="O226" s="768"/>
      <c r="P226" s="768"/>
      <c r="Q226" s="768"/>
      <c r="R226" s="769">
        <f t="shared" si="93"/>
        <v>120000</v>
      </c>
    </row>
    <row r="227" spans="2:18" ht="18.75" customHeight="1">
      <c r="B227" s="761"/>
      <c r="C227" s="762"/>
      <c r="D227" s="763"/>
      <c r="E227" s="763"/>
      <c r="F227" s="764" t="s">
        <v>1678</v>
      </c>
      <c r="G227" s="765" t="s">
        <v>148</v>
      </c>
      <c r="H227" s="774" t="s">
        <v>144</v>
      </c>
      <c r="I227" s="776" t="s">
        <v>2186</v>
      </c>
      <c r="J227" s="768"/>
      <c r="K227" s="768">
        <v>6000</v>
      </c>
      <c r="L227" s="768">
        <v>9500</v>
      </c>
      <c r="M227" s="768">
        <v>14500</v>
      </c>
      <c r="N227" s="768"/>
      <c r="O227" s="768"/>
      <c r="P227" s="768"/>
      <c r="Q227" s="768"/>
      <c r="R227" s="769">
        <f t="shared" si="93"/>
        <v>30000</v>
      </c>
    </row>
    <row r="228" spans="2:18" ht="34.5" customHeight="1">
      <c r="B228" s="58"/>
      <c r="C228" s="59"/>
      <c r="D228" s="59"/>
      <c r="E228" s="59"/>
      <c r="F228" s="751" t="s">
        <v>1679</v>
      </c>
      <c r="G228" s="19" t="s">
        <v>149</v>
      </c>
      <c r="H228" s="152" t="s">
        <v>144</v>
      </c>
      <c r="I228" s="153" t="s">
        <v>2161</v>
      </c>
      <c r="J228" s="136"/>
      <c r="K228" s="136"/>
      <c r="L228" s="136"/>
      <c r="M228" s="136"/>
      <c r="N228" s="136"/>
      <c r="O228" s="136"/>
      <c r="P228" s="136"/>
      <c r="Q228" s="136">
        <v>30000</v>
      </c>
      <c r="R228" s="471">
        <f t="shared" si="93"/>
        <v>30000</v>
      </c>
    </row>
    <row r="229" spans="2:18" ht="10.5" customHeight="1">
      <c r="F229" s="211"/>
      <c r="R229" s="506"/>
    </row>
    <row r="230" spans="2:18" s="37" customFormat="1" ht="22.5" customHeight="1">
      <c r="B230" s="1539" t="s">
        <v>1660</v>
      </c>
      <c r="C230" s="1539"/>
      <c r="D230" s="1539"/>
      <c r="E230" s="1539"/>
      <c r="F230" s="1539"/>
      <c r="G230" s="1539"/>
      <c r="H230" s="481"/>
      <c r="I230" s="5"/>
      <c r="J230" s="4"/>
      <c r="K230" s="482"/>
      <c r="L230" s="482"/>
      <c r="M230" s="482"/>
      <c r="N230" s="482"/>
      <c r="O230" s="482"/>
      <c r="P230" s="482"/>
      <c r="Q230" s="482"/>
      <c r="R230" s="483"/>
    </row>
    <row r="231" spans="2:18" ht="35.25" customHeight="1">
      <c r="B231" s="1540" t="s">
        <v>1682</v>
      </c>
      <c r="C231" s="1540"/>
      <c r="D231" s="1540"/>
      <c r="E231" s="1540"/>
      <c r="F231" s="1522" t="s">
        <v>1661</v>
      </c>
      <c r="G231" s="1522"/>
      <c r="H231" s="1523"/>
      <c r="I231" s="1532" t="s">
        <v>9</v>
      </c>
      <c r="J231" s="1533"/>
      <c r="K231" s="1534"/>
      <c r="L231" s="1532" t="s">
        <v>1662</v>
      </c>
      <c r="M231" s="1533"/>
      <c r="N231" s="1534"/>
      <c r="O231" s="505"/>
      <c r="P231" s="1529" t="s">
        <v>1663</v>
      </c>
      <c r="Q231" s="1530"/>
      <c r="R231" s="1531"/>
    </row>
    <row r="232" spans="2:18">
      <c r="B232" s="1541" t="s">
        <v>2447</v>
      </c>
      <c r="C232" s="1542"/>
      <c r="D232" s="1542"/>
      <c r="E232" s="1543"/>
      <c r="F232" s="1524" t="s">
        <v>1664</v>
      </c>
      <c r="G232" s="1525"/>
      <c r="H232" s="481"/>
      <c r="I232" s="1535">
        <f>SUM(I233:K235)</f>
        <v>492000</v>
      </c>
      <c r="J232" s="1536"/>
      <c r="K232" s="1537"/>
      <c r="L232" s="1548"/>
      <c r="M232" s="1549"/>
      <c r="N232" s="1550"/>
      <c r="O232" s="484"/>
      <c r="P232" s="1541"/>
      <c r="Q232" s="1542"/>
      <c r="R232" s="1543"/>
    </row>
    <row r="233" spans="2:18" ht="20.25" customHeight="1">
      <c r="B233" s="24"/>
      <c r="F233" s="24"/>
      <c r="G233" s="333" t="s">
        <v>1665</v>
      </c>
      <c r="H233" s="333"/>
      <c r="I233" s="1526">
        <f>K8</f>
        <v>13200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18" ht="20.25" customHeight="1">
      <c r="B234" s="24"/>
      <c r="F234" s="24"/>
      <c r="G234" s="333" t="s">
        <v>1666</v>
      </c>
      <c r="H234" s="333"/>
      <c r="I234" s="1526">
        <f>L8</f>
        <v>82800</v>
      </c>
      <c r="J234" s="1527"/>
      <c r="K234" s="1528"/>
      <c r="L234" s="1526"/>
      <c r="M234" s="1527"/>
      <c r="N234" s="1528"/>
      <c r="O234" s="484"/>
      <c r="P234" s="1544"/>
      <c r="Q234" s="1545"/>
      <c r="R234" s="1546"/>
    </row>
    <row r="235" spans="2:18" ht="20.25" customHeight="1">
      <c r="B235" s="24"/>
      <c r="F235" s="24"/>
      <c r="G235" s="333" t="s">
        <v>1667</v>
      </c>
      <c r="H235" s="333"/>
      <c r="I235" s="1526">
        <f>M8</f>
        <v>396000</v>
      </c>
      <c r="J235" s="1527"/>
      <c r="K235" s="1528"/>
      <c r="L235" s="1526"/>
      <c r="M235" s="1527"/>
      <c r="N235" s="1528"/>
      <c r="O235" s="484"/>
      <c r="P235" s="1544"/>
      <c r="Q235" s="1545"/>
      <c r="R235" s="1546"/>
    </row>
    <row r="236" spans="2:18" ht="20.25" customHeight="1">
      <c r="B236" s="24"/>
      <c r="F236" s="485" t="s">
        <v>1668</v>
      </c>
      <c r="G236" s="333"/>
      <c r="H236" s="333"/>
      <c r="I236" s="1551">
        <f>SUM(I237)</f>
        <v>30000</v>
      </c>
      <c r="J236" s="1552"/>
      <c r="K236" s="1553"/>
      <c r="L236" s="1526"/>
      <c r="M236" s="1527"/>
      <c r="N236" s="1528"/>
      <c r="O236" s="484"/>
      <c r="P236" s="1544"/>
      <c r="Q236" s="1545"/>
      <c r="R236" s="1546"/>
    </row>
    <row r="237" spans="2:18" ht="20.25" customHeight="1">
      <c r="B237" s="24"/>
      <c r="F237" s="24"/>
      <c r="G237" s="333" t="s">
        <v>1680</v>
      </c>
      <c r="H237" s="333"/>
      <c r="I237" s="1526">
        <f>Q8</f>
        <v>30000</v>
      </c>
      <c r="J237" s="1527"/>
      <c r="K237" s="1528"/>
      <c r="L237" s="1526"/>
      <c r="M237" s="1527"/>
      <c r="N237" s="1528"/>
      <c r="O237" s="484"/>
      <c r="P237" s="1544"/>
      <c r="Q237" s="1545"/>
      <c r="R237" s="1546"/>
    </row>
    <row r="238" spans="2:18" ht="21.75" customHeight="1">
      <c r="B238" s="489"/>
      <c r="C238" s="490"/>
      <c r="D238" s="490"/>
      <c r="E238" s="490"/>
      <c r="F238" s="1411" t="s">
        <v>1669</v>
      </c>
      <c r="G238" s="1430"/>
      <c r="H238" s="1412"/>
      <c r="I238" s="1547">
        <f>SUM(L238:R238)</f>
        <v>522000</v>
      </c>
      <c r="J238" s="1547"/>
      <c r="K238" s="1547"/>
      <c r="L238" s="1538">
        <v>200000</v>
      </c>
      <c r="M238" s="1538"/>
      <c r="N238" s="1538"/>
      <c r="O238" s="564"/>
      <c r="P238" s="1538">
        <v>322000</v>
      </c>
      <c r="Q238" s="1538"/>
      <c r="R238" s="1538"/>
    </row>
    <row r="239" spans="2:18">
      <c r="F239" s="486"/>
      <c r="H239" s="21"/>
      <c r="J239" s="459"/>
      <c r="K239" s="487"/>
      <c r="L239" s="487"/>
      <c r="M239" s="487"/>
      <c r="N239" s="487"/>
      <c r="O239" s="487"/>
      <c r="P239" s="487"/>
      <c r="Q239" s="487"/>
      <c r="R239" s="487"/>
    </row>
    <row r="240" spans="2:18">
      <c r="B240" s="462" t="s">
        <v>1670</v>
      </c>
      <c r="E240" s="7"/>
      <c r="F240" s="486" t="s">
        <v>2546</v>
      </c>
      <c r="G240" s="49"/>
      <c r="H240" s="462"/>
      <c r="I240" s="3"/>
      <c r="J240" s="488"/>
      <c r="K240" s="482"/>
      <c r="L240" s="482"/>
      <c r="M240" s="482"/>
      <c r="N240" s="482"/>
      <c r="O240" s="482"/>
      <c r="P240" s="482"/>
      <c r="Q240" s="482"/>
      <c r="R240" s="482"/>
    </row>
  </sheetData>
  <mergeCells count="95">
    <mergeCell ref="I235:K235"/>
    <mergeCell ref="L235:N235"/>
    <mergeCell ref="P235:R235"/>
    <mergeCell ref="F238:H238"/>
    <mergeCell ref="I238:K238"/>
    <mergeCell ref="L238:N238"/>
    <mergeCell ref="P238:R238"/>
    <mergeCell ref="I236:K236"/>
    <mergeCell ref="I237:K237"/>
    <mergeCell ref="L236:N236"/>
    <mergeCell ref="L237:N237"/>
    <mergeCell ref="P236:R236"/>
    <mergeCell ref="P237:R237"/>
    <mergeCell ref="I233:K233"/>
    <mergeCell ref="L233:N233"/>
    <mergeCell ref="P233:R233"/>
    <mergeCell ref="I234:K234"/>
    <mergeCell ref="L234:N234"/>
    <mergeCell ref="P234:R234"/>
    <mergeCell ref="P231:R231"/>
    <mergeCell ref="B232:E232"/>
    <mergeCell ref="F232:G232"/>
    <mergeCell ref="I232:K232"/>
    <mergeCell ref="L232:N232"/>
    <mergeCell ref="P232:R232"/>
    <mergeCell ref="B230:G230"/>
    <mergeCell ref="B231:E231"/>
    <mergeCell ref="F231:H231"/>
    <mergeCell ref="I231:K231"/>
    <mergeCell ref="L231:N231"/>
    <mergeCell ref="D205:I205"/>
    <mergeCell ref="E206:I206"/>
    <mergeCell ref="E210:I210"/>
    <mergeCell ref="D186:I186"/>
    <mergeCell ref="E156:I156"/>
    <mergeCell ref="E169:I169"/>
    <mergeCell ref="D173:I173"/>
    <mergeCell ref="B179:I179"/>
    <mergeCell ref="C180:I180"/>
    <mergeCell ref="E182:I182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R1"/>
    <mergeCell ref="B7:G7"/>
    <mergeCell ref="B8:G8"/>
    <mergeCell ref="B9:I9"/>
    <mergeCell ref="B10:I10"/>
    <mergeCell ref="P2:R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0.79998168889431442"/>
  </sheetPr>
  <dimension ref="A21:I21"/>
  <sheetViews>
    <sheetView workbookViewId="0">
      <selection activeCell="K31" sqref="K31"/>
    </sheetView>
  </sheetViews>
  <sheetFormatPr defaultRowHeight="15"/>
  <sheetData>
    <row r="21" spans="1:9" ht="53.25">
      <c r="A21" s="1511" t="s">
        <v>1586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499984740745262"/>
  </sheetPr>
  <dimension ref="B1:R231"/>
  <sheetViews>
    <sheetView zoomScaleNormal="100" workbookViewId="0">
      <pane ySplit="8" topLeftCell="A9" activePane="bottomLeft" state="frozen"/>
      <selection activeCell="M25" sqref="M25"/>
      <selection pane="bottomLeft" activeCell="V232" sqref="V232"/>
    </sheetView>
  </sheetViews>
  <sheetFormatPr defaultColWidth="9" defaultRowHeight="21.75"/>
  <cols>
    <col min="1" max="1" width="3.7109375" style="7" customWidth="1"/>
    <col min="2" max="2" width="1.42578125" style="20" customWidth="1"/>
    <col min="3" max="3" width="1.7109375" style="20" customWidth="1"/>
    <col min="4" max="4" width="2.42578125" style="20" customWidth="1"/>
    <col min="5" max="5" width="3.28515625" style="20" customWidth="1"/>
    <col min="6" max="6" width="4.42578125" style="49" customWidth="1"/>
    <col min="7" max="7" width="30" style="21" customWidth="1"/>
    <col min="8" max="8" width="9.5703125" style="6" hidden="1" customWidth="1"/>
    <col min="9" max="9" width="14.28515625" style="6" customWidth="1"/>
    <col min="10" max="14" width="9.140625" style="74" customWidth="1"/>
    <col min="15" max="15" width="9.140625" style="74" hidden="1" customWidth="1"/>
    <col min="16" max="17" width="9.140625" style="74" customWidth="1"/>
    <col min="18" max="18" width="11.140625" style="74" customWidth="1"/>
    <col min="19" max="16384" width="9" style="7"/>
  </cols>
  <sheetData>
    <row r="1" spans="2:18" s="1" customFormat="1" ht="21.75" customHeight="1" thickBot="1">
      <c r="B1" s="1407" t="s">
        <v>2187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2373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2156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2470</v>
      </c>
      <c r="C8" s="1492"/>
      <c r="D8" s="1492"/>
      <c r="E8" s="1492"/>
      <c r="F8" s="1492"/>
      <c r="G8" s="1493"/>
      <c r="H8" s="89"/>
      <c r="I8" s="90"/>
      <c r="J8" s="44">
        <f t="shared" ref="J8:R8" si="0">SUM(J193:J222)</f>
        <v>0</v>
      </c>
      <c r="K8" s="44">
        <f t="shared" si="0"/>
        <v>0</v>
      </c>
      <c r="L8" s="44">
        <f t="shared" si="0"/>
        <v>0</v>
      </c>
      <c r="M8" s="44">
        <f t="shared" si="0"/>
        <v>240000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240000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>SUM(K181:K183)</f>
        <v>0</v>
      </c>
      <c r="L180" s="73">
        <f t="shared" ref="L180:R180" si="92">SUM(L181:L183)</f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3" hidden="1" customHeight="1">
      <c r="B181" s="32"/>
      <c r="C181" s="33"/>
      <c r="D181" s="33"/>
      <c r="E181" s="33"/>
      <c r="F181" s="51"/>
      <c r="G181" s="52"/>
      <c r="H181" s="15"/>
      <c r="I181" s="123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9.5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17.25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73">
        <f>SUM(J197)</f>
        <v>0</v>
      </c>
      <c r="K196" s="73">
        <f t="shared" ref="K196:R196" si="99">SUM(K197)</f>
        <v>0</v>
      </c>
      <c r="L196" s="73">
        <f t="shared" si="99"/>
        <v>0</v>
      </c>
      <c r="M196" s="73">
        <f t="shared" si="99"/>
        <v>0</v>
      </c>
      <c r="N196" s="73">
        <f t="shared" si="99"/>
        <v>0</v>
      </c>
      <c r="O196" s="73">
        <f t="shared" si="99"/>
        <v>0</v>
      </c>
      <c r="P196" s="73">
        <f t="shared" si="99"/>
        <v>0</v>
      </c>
      <c r="Q196" s="73">
        <f t="shared" si="99"/>
        <v>0</v>
      </c>
      <c r="R196" s="73">
        <f t="shared" si="99"/>
        <v>0</v>
      </c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73">
        <f>SUM(J198:J202)</f>
        <v>0</v>
      </c>
      <c r="K197" s="73">
        <f>SUM(K198:K202)</f>
        <v>0</v>
      </c>
      <c r="L197" s="73">
        <f t="shared" ref="L197:R197" si="100">SUM(L198:L202)</f>
        <v>0</v>
      </c>
      <c r="M197" s="73">
        <f t="shared" si="100"/>
        <v>0</v>
      </c>
      <c r="N197" s="73">
        <f t="shared" si="100"/>
        <v>0</v>
      </c>
      <c r="O197" s="73">
        <f>SUM(O198:O202)</f>
        <v>0</v>
      </c>
      <c r="P197" s="73">
        <f>SUM(P198:P202)</f>
        <v>0</v>
      </c>
      <c r="Q197" s="73">
        <f>SUM(Q198:Q202)</f>
        <v>0</v>
      </c>
      <c r="R197" s="73">
        <f t="shared" si="100"/>
        <v>0</v>
      </c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5"/>
      <c r="K198" s="15"/>
      <c r="L198" s="15"/>
      <c r="M198" s="15"/>
      <c r="N198" s="15"/>
      <c r="O198" s="15"/>
      <c r="P198" s="15"/>
      <c r="Q198" s="15"/>
      <c r="R198" s="71">
        <f t="shared" ref="R198:R201" si="101">SUM(J198:Q198)</f>
        <v>0</v>
      </c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23"/>
      <c r="K199" s="23"/>
      <c r="L199" s="23"/>
      <c r="M199" s="23"/>
      <c r="N199" s="23"/>
      <c r="O199" s="23"/>
      <c r="P199" s="23"/>
      <c r="Q199" s="23"/>
      <c r="R199" s="71">
        <f t="shared" si="101"/>
        <v>0</v>
      </c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23"/>
      <c r="K200" s="23"/>
      <c r="L200" s="23"/>
      <c r="M200" s="23"/>
      <c r="N200" s="23"/>
      <c r="O200" s="23"/>
      <c r="P200" s="23"/>
      <c r="Q200" s="23"/>
      <c r="R200" s="71">
        <f t="shared" si="101"/>
        <v>0</v>
      </c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1">
        <f t="shared" si="101"/>
        <v>0</v>
      </c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1">
        <f>SUM(J202:Q202)</f>
        <v>0</v>
      </c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73">
        <f>SUM(J204+J208+J212+J216)</f>
        <v>0</v>
      </c>
      <c r="K203" s="73">
        <f t="shared" ref="K203:R203" si="102">SUM(K204+K208+K212+K216)</f>
        <v>0</v>
      </c>
      <c r="L203" s="73">
        <f t="shared" si="102"/>
        <v>0</v>
      </c>
      <c r="M203" s="73">
        <f t="shared" si="102"/>
        <v>0</v>
      </c>
      <c r="N203" s="73">
        <f t="shared" si="102"/>
        <v>0</v>
      </c>
      <c r="O203" s="73">
        <f t="shared" si="102"/>
        <v>0</v>
      </c>
      <c r="P203" s="73">
        <f t="shared" si="102"/>
        <v>0</v>
      </c>
      <c r="Q203" s="73">
        <f t="shared" si="102"/>
        <v>0</v>
      </c>
      <c r="R203" s="73">
        <f t="shared" si="102"/>
        <v>0</v>
      </c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73">
        <f>SUM(J205:J207)</f>
        <v>0</v>
      </c>
      <c r="K204" s="73">
        <f t="shared" ref="K204:R204" si="103">SUM(K205:K207)</f>
        <v>0</v>
      </c>
      <c r="L204" s="73">
        <f t="shared" si="103"/>
        <v>0</v>
      </c>
      <c r="M204" s="73">
        <f t="shared" si="103"/>
        <v>0</v>
      </c>
      <c r="N204" s="73">
        <f t="shared" si="103"/>
        <v>0</v>
      </c>
      <c r="O204" s="73">
        <f t="shared" si="103"/>
        <v>0</v>
      </c>
      <c r="P204" s="73">
        <f t="shared" si="103"/>
        <v>0</v>
      </c>
      <c r="Q204" s="73">
        <f t="shared" si="103"/>
        <v>0</v>
      </c>
      <c r="R204" s="73">
        <f t="shared" si="103"/>
        <v>0</v>
      </c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5"/>
      <c r="K205" s="15"/>
      <c r="L205" s="15"/>
      <c r="M205" s="15"/>
      <c r="N205" s="15"/>
      <c r="O205" s="15"/>
      <c r="P205" s="15"/>
      <c r="Q205" s="15"/>
      <c r="R205" s="71">
        <f t="shared" ref="R205:R206" si="104">SUM(J205:Q205)</f>
        <v>0</v>
      </c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1">
        <f t="shared" si="104"/>
        <v>0</v>
      </c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>SUM(J207:Q207)</f>
        <v>0</v>
      </c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73">
        <f>SUM(J209:J211)</f>
        <v>0</v>
      </c>
      <c r="K208" s="73">
        <f t="shared" ref="K208:R208" si="105">SUM(K209:K211)</f>
        <v>0</v>
      </c>
      <c r="L208" s="73">
        <f t="shared" si="105"/>
        <v>0</v>
      </c>
      <c r="M208" s="73">
        <f t="shared" si="105"/>
        <v>0</v>
      </c>
      <c r="N208" s="73">
        <f t="shared" si="105"/>
        <v>0</v>
      </c>
      <c r="O208" s="73">
        <f t="shared" si="105"/>
        <v>0</v>
      </c>
      <c r="P208" s="73">
        <f t="shared" si="105"/>
        <v>0</v>
      </c>
      <c r="Q208" s="73">
        <f t="shared" si="105"/>
        <v>0</v>
      </c>
      <c r="R208" s="73">
        <f t="shared" si="105"/>
        <v>0</v>
      </c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5"/>
      <c r="K209" s="15"/>
      <c r="L209" s="15"/>
      <c r="M209" s="15"/>
      <c r="N209" s="15"/>
      <c r="O209" s="15"/>
      <c r="P209" s="15"/>
      <c r="Q209" s="15"/>
      <c r="R209" s="71">
        <f t="shared" ref="R209:R210" si="106">SUM(J209:Q209)</f>
        <v>0</v>
      </c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1">
        <f t="shared" si="106"/>
        <v>0</v>
      </c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1">
        <f>SUM(J211:Q211)</f>
        <v>0</v>
      </c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73">
        <f>SUM(J213:J215)</f>
        <v>0</v>
      </c>
      <c r="K212" s="73">
        <f t="shared" ref="K212:Q212" si="107">SUM(K213:K215)</f>
        <v>0</v>
      </c>
      <c r="L212" s="73">
        <f t="shared" si="107"/>
        <v>0</v>
      </c>
      <c r="M212" s="73">
        <f t="shared" si="107"/>
        <v>0</v>
      </c>
      <c r="N212" s="73">
        <f t="shared" si="107"/>
        <v>0</v>
      </c>
      <c r="O212" s="73">
        <f t="shared" si="107"/>
        <v>0</v>
      </c>
      <c r="P212" s="73">
        <f t="shared" si="107"/>
        <v>0</v>
      </c>
      <c r="Q212" s="73">
        <f t="shared" si="107"/>
        <v>0</v>
      </c>
      <c r="R212" s="73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5"/>
      <c r="K213" s="15"/>
      <c r="L213" s="15"/>
      <c r="M213" s="15"/>
      <c r="N213" s="15"/>
      <c r="O213" s="15"/>
      <c r="P213" s="15"/>
      <c r="Q213" s="15"/>
      <c r="R213" s="71">
        <f t="shared" ref="R213:R214" si="108">SUM(J213:Q213)</f>
        <v>0</v>
      </c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23"/>
      <c r="K214" s="23"/>
      <c r="L214" s="23"/>
      <c r="M214" s="23"/>
      <c r="N214" s="23"/>
      <c r="O214" s="23"/>
      <c r="P214" s="23"/>
      <c r="Q214" s="23"/>
      <c r="R214" s="71">
        <f t="shared" si="108"/>
        <v>0</v>
      </c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1">
        <f>SUM(J215:Q215)</f>
        <v>0</v>
      </c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73">
        <f>SUM(J217:J219)</f>
        <v>0</v>
      </c>
      <c r="K216" s="73">
        <f t="shared" ref="K216:Q216" si="109">SUM(K217:K219)</f>
        <v>0</v>
      </c>
      <c r="L216" s="73">
        <f t="shared" si="109"/>
        <v>0</v>
      </c>
      <c r="M216" s="73">
        <f t="shared" si="109"/>
        <v>0</v>
      </c>
      <c r="N216" s="73">
        <f t="shared" si="109"/>
        <v>0</v>
      </c>
      <c r="O216" s="73">
        <f t="shared" si="109"/>
        <v>0</v>
      </c>
      <c r="P216" s="73">
        <f t="shared" si="109"/>
        <v>0</v>
      </c>
      <c r="Q216" s="73">
        <f t="shared" si="109"/>
        <v>0</v>
      </c>
      <c r="R216" s="73">
        <f>SUM(R217:R219)</f>
        <v>0</v>
      </c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5"/>
      <c r="K217" s="15"/>
      <c r="L217" s="15"/>
      <c r="M217" s="15"/>
      <c r="N217" s="15"/>
      <c r="O217" s="15"/>
      <c r="P217" s="15"/>
      <c r="Q217" s="15"/>
      <c r="R217" s="71">
        <f t="shared" ref="R217:R218" si="110">SUM(J217:Q217)</f>
        <v>0</v>
      </c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23"/>
      <c r="K218" s="23"/>
      <c r="L218" s="23"/>
      <c r="M218" s="23"/>
      <c r="N218" s="23"/>
      <c r="O218" s="23"/>
      <c r="P218" s="23"/>
      <c r="Q218" s="23"/>
      <c r="R218" s="71">
        <f t="shared" si="110"/>
        <v>0</v>
      </c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1">
        <f>SUM(J219:Q219)</f>
        <v>0</v>
      </c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467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32.25" customHeight="1">
      <c r="B221" s="771"/>
      <c r="C221" s="752"/>
      <c r="D221" s="752"/>
      <c r="E221" s="752"/>
      <c r="F221" s="778">
        <v>19701</v>
      </c>
      <c r="G221" s="754" t="s">
        <v>1580</v>
      </c>
      <c r="H221" s="755" t="s">
        <v>1579</v>
      </c>
      <c r="I221" s="756" t="s">
        <v>2161</v>
      </c>
      <c r="J221" s="757"/>
      <c r="K221" s="758"/>
      <c r="L221" s="758"/>
      <c r="M221" s="758">
        <v>80000</v>
      </c>
      <c r="N221" s="757"/>
      <c r="O221" s="757"/>
      <c r="P221" s="757"/>
      <c r="Q221" s="757"/>
      <c r="R221" s="759">
        <f t="shared" ref="R221:R222" si="111">SUM(J221:Q221)</f>
        <v>80000</v>
      </c>
    </row>
    <row r="222" spans="2:18" ht="33" customHeight="1">
      <c r="B222" s="17"/>
      <c r="C222" s="18"/>
      <c r="D222" s="18"/>
      <c r="E222" s="18"/>
      <c r="F222" s="777" t="s">
        <v>1671</v>
      </c>
      <c r="G222" s="19" t="s">
        <v>1651</v>
      </c>
      <c r="H222" s="134" t="s">
        <v>1579</v>
      </c>
      <c r="I222" s="153" t="s">
        <v>2161</v>
      </c>
      <c r="J222" s="152"/>
      <c r="K222" s="372"/>
      <c r="L222" s="372"/>
      <c r="M222" s="372">
        <v>160000</v>
      </c>
      <c r="N222" s="152"/>
      <c r="O222" s="152"/>
      <c r="P222" s="152"/>
      <c r="Q222" s="152"/>
      <c r="R222" s="471">
        <f t="shared" si="111"/>
        <v>160000</v>
      </c>
    </row>
    <row r="223" spans="2:18" ht="10.5" customHeight="1">
      <c r="F223" s="33"/>
    </row>
    <row r="224" spans="2:18" s="37" customFormat="1" ht="22.5" customHeight="1">
      <c r="B224" s="1539" t="s">
        <v>1660</v>
      </c>
      <c r="C224" s="1539"/>
      <c r="D224" s="1539"/>
      <c r="E224" s="1539"/>
      <c r="F224" s="1539"/>
      <c r="G224" s="1539"/>
      <c r="H224" s="481"/>
      <c r="I224" s="5"/>
      <c r="J224" s="4"/>
      <c r="K224" s="482"/>
      <c r="L224" s="482"/>
      <c r="M224" s="482"/>
      <c r="N224" s="482"/>
      <c r="O224" s="482"/>
      <c r="P224" s="482"/>
      <c r="Q224" s="482"/>
      <c r="R224" s="483"/>
    </row>
    <row r="225" spans="2:18" ht="35.25" customHeight="1">
      <c r="B225" s="1540" t="s">
        <v>1682</v>
      </c>
      <c r="C225" s="1540"/>
      <c r="D225" s="1540"/>
      <c r="E225" s="1540"/>
      <c r="F225" s="1522" t="s">
        <v>1661</v>
      </c>
      <c r="G225" s="1522"/>
      <c r="H225" s="1523"/>
      <c r="I225" s="1532" t="s">
        <v>9</v>
      </c>
      <c r="J225" s="1533"/>
      <c r="K225" s="1534"/>
      <c r="L225" s="1532" t="s">
        <v>1662</v>
      </c>
      <c r="M225" s="1533"/>
      <c r="N225" s="1534"/>
      <c r="O225" s="505"/>
      <c r="P225" s="1529" t="s">
        <v>1663</v>
      </c>
      <c r="Q225" s="1530"/>
      <c r="R225" s="1531"/>
    </row>
    <row r="226" spans="2:18">
      <c r="B226" s="1541" t="s">
        <v>2446</v>
      </c>
      <c r="C226" s="1542"/>
      <c r="D226" s="1542"/>
      <c r="E226" s="1543"/>
      <c r="F226" s="1524" t="s">
        <v>1664</v>
      </c>
      <c r="G226" s="1525"/>
      <c r="H226" s="481"/>
      <c r="I226" s="1535">
        <f>SUM(I227:K229)</f>
        <v>240000</v>
      </c>
      <c r="J226" s="1536"/>
      <c r="K226" s="1537"/>
      <c r="L226" s="1548"/>
      <c r="M226" s="1549"/>
      <c r="N226" s="1550"/>
      <c r="O226" s="484"/>
      <c r="P226" s="1541"/>
      <c r="Q226" s="1542"/>
      <c r="R226" s="1543"/>
    </row>
    <row r="227" spans="2:18" ht="20.25" customHeight="1">
      <c r="B227" s="24"/>
      <c r="F227" s="24"/>
      <c r="G227" s="333" t="s">
        <v>1665</v>
      </c>
      <c r="H227" s="333"/>
      <c r="I227" s="1526">
        <f>K2</f>
        <v>0</v>
      </c>
      <c r="J227" s="1527"/>
      <c r="K227" s="1528"/>
      <c r="L227" s="1526"/>
      <c r="M227" s="1527"/>
      <c r="N227" s="1528"/>
      <c r="O227" s="484"/>
      <c r="P227" s="1544"/>
      <c r="Q227" s="1545"/>
      <c r="R227" s="1546"/>
    </row>
    <row r="228" spans="2:18" ht="20.25" customHeight="1">
      <c r="B228" s="24"/>
      <c r="F228" s="24"/>
      <c r="G228" s="333" t="s">
        <v>1666</v>
      </c>
      <c r="H228" s="333"/>
      <c r="I228" s="1526">
        <f>L2</f>
        <v>0</v>
      </c>
      <c r="J228" s="1527"/>
      <c r="K228" s="1528"/>
      <c r="L228" s="1526"/>
      <c r="M228" s="1527"/>
      <c r="N228" s="1528"/>
      <c r="O228" s="484"/>
      <c r="P228" s="1544"/>
      <c r="Q228" s="1545"/>
      <c r="R228" s="1546"/>
    </row>
    <row r="229" spans="2:18" ht="20.25" customHeight="1">
      <c r="B229" s="24"/>
      <c r="F229" s="24"/>
      <c r="G229" s="333" t="s">
        <v>1667</v>
      </c>
      <c r="H229" s="333"/>
      <c r="I229" s="1526">
        <f>M8</f>
        <v>240000</v>
      </c>
      <c r="J229" s="1527"/>
      <c r="K229" s="1528"/>
      <c r="L229" s="1526"/>
      <c r="M229" s="1527"/>
      <c r="N229" s="1528"/>
      <c r="O229" s="484"/>
      <c r="P229" s="1544"/>
      <c r="Q229" s="1545"/>
      <c r="R229" s="1546"/>
    </row>
    <row r="230" spans="2:18" ht="21.75" customHeight="1">
      <c r="B230" s="489"/>
      <c r="C230" s="490"/>
      <c r="D230" s="490"/>
      <c r="E230" s="490"/>
      <c r="F230" s="1411" t="s">
        <v>1669</v>
      </c>
      <c r="G230" s="1430"/>
      <c r="H230" s="1412"/>
      <c r="I230" s="1547">
        <f>SUM(L230:R230)</f>
        <v>240000</v>
      </c>
      <c r="J230" s="1547"/>
      <c r="K230" s="1547"/>
      <c r="L230" s="1538"/>
      <c r="M230" s="1538"/>
      <c r="N230" s="1538"/>
      <c r="O230" s="564"/>
      <c r="P230" s="1538">
        <v>240000</v>
      </c>
      <c r="Q230" s="1538"/>
      <c r="R230" s="1538"/>
    </row>
    <row r="231" spans="2:18" ht="12" customHeight="1">
      <c r="F231" s="486"/>
      <c r="H231" s="21"/>
      <c r="J231" s="459"/>
      <c r="K231" s="487"/>
      <c r="L231" s="487"/>
      <c r="M231" s="487"/>
      <c r="N231" s="487"/>
      <c r="O231" s="487"/>
      <c r="P231" s="487"/>
      <c r="Q231" s="487"/>
      <c r="R231" s="487"/>
    </row>
  </sheetData>
  <mergeCells count="94">
    <mergeCell ref="F230:H230"/>
    <mergeCell ref="I230:K230"/>
    <mergeCell ref="L230:N230"/>
    <mergeCell ref="P230:R230"/>
    <mergeCell ref="I229:K229"/>
    <mergeCell ref="L229:N229"/>
    <mergeCell ref="P229:R229"/>
    <mergeCell ref="I227:K227"/>
    <mergeCell ref="L227:N227"/>
    <mergeCell ref="P227:R227"/>
    <mergeCell ref="I228:K228"/>
    <mergeCell ref="L228:N228"/>
    <mergeCell ref="P228:R228"/>
    <mergeCell ref="P225:R225"/>
    <mergeCell ref="B226:E226"/>
    <mergeCell ref="F226:G226"/>
    <mergeCell ref="I226:K226"/>
    <mergeCell ref="L226:N226"/>
    <mergeCell ref="P226:R226"/>
    <mergeCell ref="B224:G224"/>
    <mergeCell ref="B225:E225"/>
    <mergeCell ref="F225:H225"/>
    <mergeCell ref="I225:K225"/>
    <mergeCell ref="L225:N225"/>
    <mergeCell ref="C11:I11"/>
    <mergeCell ref="B1:R1"/>
    <mergeCell ref="B7:G7"/>
    <mergeCell ref="B8:G8"/>
    <mergeCell ref="B9:I9"/>
    <mergeCell ref="B10:I10"/>
    <mergeCell ref="P2:R2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79998168889431442"/>
  </sheetPr>
  <dimension ref="A21:I21"/>
  <sheetViews>
    <sheetView workbookViewId="0">
      <selection activeCell="M31" sqref="M31"/>
    </sheetView>
  </sheetViews>
  <sheetFormatPr defaultRowHeight="15"/>
  <sheetData>
    <row r="21" spans="1:9" ht="53.25">
      <c r="A21" s="1511" t="s">
        <v>119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499984740745262"/>
  </sheetPr>
  <dimension ref="B1:R242"/>
  <sheetViews>
    <sheetView zoomScaleNormal="100" workbookViewId="0">
      <pane ySplit="8" topLeftCell="A9" activePane="bottomLeft" state="frozen"/>
      <selection activeCell="M25" sqref="M25"/>
      <selection pane="bottomLeft" activeCell="Q226" sqref="Q226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1.5703125" style="20" customWidth="1"/>
    <col min="5" max="5" width="3.5703125" style="20" customWidth="1"/>
    <col min="6" max="6" width="4.85546875" style="49" customWidth="1"/>
    <col min="7" max="7" width="31.42578125" style="21" customWidth="1"/>
    <col min="8" max="8" width="9.5703125" style="6" hidden="1" customWidth="1"/>
    <col min="9" max="9" width="13.8554687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18" s="1" customFormat="1" ht="24.75" thickBot="1">
      <c r="B1" s="1407" t="s">
        <v>2192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2374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1683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2471</v>
      </c>
      <c r="C8" s="1492"/>
      <c r="D8" s="1492"/>
      <c r="E8" s="1492"/>
      <c r="F8" s="1492"/>
      <c r="G8" s="1493"/>
      <c r="H8" s="89"/>
      <c r="I8" s="90"/>
      <c r="J8" s="44">
        <f t="shared" ref="J8:Q8" si="0">SUM(J193:J231)</f>
        <v>0</v>
      </c>
      <c r="K8" s="44">
        <f>SUM(K193:K231)</f>
        <v>1205800</v>
      </c>
      <c r="L8" s="44">
        <f t="shared" si="0"/>
        <v>591200</v>
      </c>
      <c r="M8" s="44">
        <f t="shared" si="0"/>
        <v>463000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>SUM(R193:R231)</f>
        <v>2260000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 t="shared" ref="K180:R180" si="92">SUM(K181:K183)</f>
        <v>0</v>
      </c>
      <c r="L180" s="73">
        <f t="shared" si="92"/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0" hidden="1" customHeight="1">
      <c r="B181" s="32"/>
      <c r="C181" s="33"/>
      <c r="D181" s="33"/>
      <c r="E181" s="33"/>
      <c r="F181" s="51"/>
      <c r="G181" s="52"/>
      <c r="H181" s="15"/>
      <c r="I181" s="16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6.5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111"/>
      <c r="K194" s="111"/>
      <c r="L194" s="111"/>
      <c r="M194" s="111"/>
      <c r="N194" s="111"/>
      <c r="O194" s="111"/>
      <c r="P194" s="456"/>
      <c r="Q194" s="458"/>
      <c r="R194" s="457"/>
    </row>
    <row r="195" spans="2:18" ht="16.5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73"/>
      <c r="K195" s="73"/>
      <c r="L195" s="442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73"/>
      <c r="K196" s="73"/>
      <c r="L196" s="73"/>
      <c r="M196" s="73"/>
      <c r="N196" s="442"/>
      <c r="O196" s="186"/>
      <c r="P196" s="73"/>
      <c r="Q196" s="73"/>
      <c r="R196" s="73"/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73"/>
      <c r="K197" s="73"/>
      <c r="L197" s="73"/>
      <c r="M197" s="73"/>
      <c r="N197" s="442"/>
      <c r="O197" s="186"/>
      <c r="P197" s="73"/>
      <c r="Q197" s="73"/>
      <c r="R197" s="73"/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5"/>
      <c r="K198" s="15"/>
      <c r="L198" s="15"/>
      <c r="M198" s="15"/>
      <c r="N198" s="16"/>
      <c r="O198" s="80"/>
      <c r="P198" s="15"/>
      <c r="Q198" s="15"/>
      <c r="R198" s="71"/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23"/>
      <c r="K199" s="23"/>
      <c r="L199" s="23"/>
      <c r="M199" s="23"/>
      <c r="N199" s="451"/>
      <c r="O199" s="382"/>
      <c r="P199" s="23"/>
      <c r="Q199" s="23"/>
      <c r="R199" s="71"/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23"/>
      <c r="K200" s="23"/>
      <c r="L200" s="23"/>
      <c r="M200" s="23"/>
      <c r="N200" s="451"/>
      <c r="O200" s="382"/>
      <c r="P200" s="23"/>
      <c r="Q200" s="23"/>
      <c r="R200" s="71"/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23"/>
      <c r="K201" s="23"/>
      <c r="L201" s="23"/>
      <c r="M201" s="23"/>
      <c r="N201" s="451"/>
      <c r="O201" s="382"/>
      <c r="P201" s="23"/>
      <c r="Q201" s="23"/>
      <c r="R201" s="71"/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23"/>
      <c r="K202" s="23"/>
      <c r="L202" s="23"/>
      <c r="M202" s="23"/>
      <c r="N202" s="451"/>
      <c r="O202" s="382"/>
      <c r="P202" s="23"/>
      <c r="Q202" s="23"/>
      <c r="R202" s="71"/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73"/>
      <c r="K203" s="73"/>
      <c r="L203" s="73"/>
      <c r="M203" s="73"/>
      <c r="N203" s="442"/>
      <c r="O203" s="186"/>
      <c r="P203" s="73"/>
      <c r="Q203" s="73"/>
      <c r="R203" s="73"/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73"/>
      <c r="K204" s="73"/>
      <c r="L204" s="73"/>
      <c r="M204" s="73"/>
      <c r="N204" s="442"/>
      <c r="O204" s="186"/>
      <c r="P204" s="73"/>
      <c r="Q204" s="73"/>
      <c r="R204" s="73"/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5"/>
      <c r="K205" s="15"/>
      <c r="L205" s="15"/>
      <c r="M205" s="15"/>
      <c r="N205" s="16"/>
      <c r="O205" s="80"/>
      <c r="P205" s="15"/>
      <c r="Q205" s="15"/>
      <c r="R205" s="71"/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23"/>
      <c r="K206" s="23"/>
      <c r="L206" s="23"/>
      <c r="M206" s="23"/>
      <c r="N206" s="451"/>
      <c r="O206" s="382"/>
      <c r="P206" s="23"/>
      <c r="Q206" s="23"/>
      <c r="R206" s="71"/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23"/>
      <c r="K207" s="23"/>
      <c r="L207" s="23"/>
      <c r="M207" s="23"/>
      <c r="N207" s="451"/>
      <c r="O207" s="382"/>
      <c r="P207" s="23"/>
      <c r="Q207" s="23"/>
      <c r="R207" s="71"/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73"/>
      <c r="K208" s="73"/>
      <c r="L208" s="73"/>
      <c r="M208" s="73"/>
      <c r="N208" s="442"/>
      <c r="O208" s="186"/>
      <c r="P208" s="73"/>
      <c r="Q208" s="73"/>
      <c r="R208" s="73"/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5"/>
      <c r="K209" s="15"/>
      <c r="L209" s="15"/>
      <c r="M209" s="15"/>
      <c r="N209" s="16"/>
      <c r="O209" s="80"/>
      <c r="P209" s="15"/>
      <c r="Q209" s="15"/>
      <c r="R209" s="71"/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23"/>
      <c r="K210" s="23"/>
      <c r="L210" s="23"/>
      <c r="M210" s="23"/>
      <c r="N210" s="451"/>
      <c r="O210" s="382"/>
      <c r="P210" s="23"/>
      <c r="Q210" s="23"/>
      <c r="R210" s="71"/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23"/>
      <c r="K211" s="23"/>
      <c r="L211" s="23"/>
      <c r="M211" s="23"/>
      <c r="N211" s="451"/>
      <c r="O211" s="382"/>
      <c r="P211" s="23"/>
      <c r="Q211" s="23"/>
      <c r="R211" s="71"/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73"/>
      <c r="K212" s="73"/>
      <c r="L212" s="73"/>
      <c r="M212" s="73"/>
      <c r="N212" s="442"/>
      <c r="O212" s="186"/>
      <c r="P212" s="73"/>
      <c r="Q212" s="73"/>
      <c r="R212" s="73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5"/>
      <c r="K213" s="15"/>
      <c r="L213" s="15"/>
      <c r="M213" s="15"/>
      <c r="N213" s="16"/>
      <c r="O213" s="80"/>
      <c r="P213" s="15"/>
      <c r="Q213" s="15"/>
      <c r="R213" s="71"/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23"/>
      <c r="K214" s="23"/>
      <c r="L214" s="23"/>
      <c r="M214" s="23"/>
      <c r="N214" s="451"/>
      <c r="O214" s="382"/>
      <c r="P214" s="23"/>
      <c r="Q214" s="23"/>
      <c r="R214" s="71"/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23"/>
      <c r="K215" s="23"/>
      <c r="L215" s="23"/>
      <c r="M215" s="23"/>
      <c r="N215" s="451"/>
      <c r="O215" s="382"/>
      <c r="P215" s="23"/>
      <c r="Q215" s="23"/>
      <c r="R215" s="71"/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73"/>
      <c r="K216" s="73"/>
      <c r="L216" s="73"/>
      <c r="M216" s="73"/>
      <c r="N216" s="442"/>
      <c r="O216" s="186"/>
      <c r="P216" s="73"/>
      <c r="Q216" s="73"/>
      <c r="R216" s="73"/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5"/>
      <c r="K217" s="15"/>
      <c r="L217" s="15"/>
      <c r="M217" s="15"/>
      <c r="N217" s="16"/>
      <c r="O217" s="80"/>
      <c r="P217" s="15"/>
      <c r="Q217" s="15"/>
      <c r="R217" s="71"/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23"/>
      <c r="K218" s="23"/>
      <c r="L218" s="23"/>
      <c r="M218" s="23"/>
      <c r="N218" s="451"/>
      <c r="O218" s="382"/>
      <c r="P218" s="23"/>
      <c r="Q218" s="23"/>
      <c r="R218" s="71"/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23"/>
      <c r="K219" s="23"/>
      <c r="L219" s="23"/>
      <c r="M219" s="23"/>
      <c r="N219" s="451"/>
      <c r="O219" s="382"/>
      <c r="P219" s="23"/>
      <c r="Q219" s="23"/>
      <c r="R219" s="71"/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467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34.5" hidden="1" customHeight="1">
      <c r="B221" s="112"/>
      <c r="C221" s="113"/>
      <c r="D221" s="113"/>
      <c r="E221" s="113"/>
      <c r="F221" s="114">
        <v>1</v>
      </c>
      <c r="G221" s="84" t="s">
        <v>118</v>
      </c>
      <c r="H221" s="85" t="s">
        <v>119</v>
      </c>
      <c r="I221" s="85" t="s">
        <v>122</v>
      </c>
      <c r="J221" s="86"/>
      <c r="K221" s="86"/>
      <c r="L221" s="86"/>
      <c r="M221" s="86"/>
      <c r="N221" s="86"/>
      <c r="O221" s="86"/>
      <c r="P221" s="86"/>
      <c r="Q221" s="86"/>
      <c r="R221" s="86"/>
    </row>
    <row r="222" spans="2:18" ht="18.75" customHeight="1">
      <c r="B222" s="782"/>
      <c r="C222" s="783"/>
      <c r="D222" s="784"/>
      <c r="E222" s="784"/>
      <c r="F222" s="785">
        <v>19701</v>
      </c>
      <c r="G222" s="754" t="s">
        <v>1684</v>
      </c>
      <c r="H222" s="757" t="s">
        <v>119</v>
      </c>
      <c r="I222" s="790" t="s">
        <v>2169</v>
      </c>
      <c r="J222" s="786"/>
      <c r="K222" s="786">
        <v>230400</v>
      </c>
      <c r="L222" s="786">
        <v>91200</v>
      </c>
      <c r="M222" s="786"/>
      <c r="N222" s="786"/>
      <c r="O222" s="786"/>
      <c r="P222" s="786"/>
      <c r="Q222" s="786"/>
      <c r="R222" s="759">
        <f>SUM(J222:Q222)</f>
        <v>321600</v>
      </c>
    </row>
    <row r="223" spans="2:18" ht="19.5" customHeight="1">
      <c r="B223" s="761"/>
      <c r="C223" s="787"/>
      <c r="D223" s="788"/>
      <c r="E223" s="788"/>
      <c r="F223" s="789">
        <v>19702</v>
      </c>
      <c r="G223" s="765" t="s">
        <v>1685</v>
      </c>
      <c r="H223" s="774" t="s">
        <v>119</v>
      </c>
      <c r="I223" s="790" t="s">
        <v>2169</v>
      </c>
      <c r="J223" s="768"/>
      <c r="K223" s="768">
        <v>118800</v>
      </c>
      <c r="L223" s="768">
        <v>48000</v>
      </c>
      <c r="M223" s="768"/>
      <c r="N223" s="768"/>
      <c r="O223" s="768"/>
      <c r="P223" s="768"/>
      <c r="Q223" s="768"/>
      <c r="R223" s="769">
        <f t="shared" ref="R223:R229" si="99">SUM(J223:Q223)</f>
        <v>166800</v>
      </c>
    </row>
    <row r="224" spans="2:18" ht="18" customHeight="1">
      <c r="B224" s="761"/>
      <c r="C224" s="787"/>
      <c r="D224" s="788"/>
      <c r="E224" s="788"/>
      <c r="F224" s="789">
        <v>19703</v>
      </c>
      <c r="G224" s="765" t="s">
        <v>1686</v>
      </c>
      <c r="H224" s="774" t="s">
        <v>119</v>
      </c>
      <c r="I224" s="790" t="s">
        <v>2169</v>
      </c>
      <c r="J224" s="768"/>
      <c r="K224" s="768">
        <v>199200</v>
      </c>
      <c r="L224" s="768">
        <v>15000</v>
      </c>
      <c r="M224" s="768"/>
      <c r="N224" s="768"/>
      <c r="O224" s="768"/>
      <c r="P224" s="768"/>
      <c r="Q224" s="768"/>
      <c r="R224" s="769">
        <f t="shared" si="99"/>
        <v>214200</v>
      </c>
    </row>
    <row r="225" spans="2:18" ht="79.5" customHeight="1">
      <c r="B225" s="761"/>
      <c r="C225" s="787"/>
      <c r="D225" s="788"/>
      <c r="E225" s="788"/>
      <c r="F225" s="789">
        <v>19704</v>
      </c>
      <c r="G225" s="765" t="s">
        <v>1687</v>
      </c>
      <c r="H225" s="774" t="s">
        <v>119</v>
      </c>
      <c r="I225" s="790" t="s">
        <v>2169</v>
      </c>
      <c r="J225" s="768"/>
      <c r="K225" s="768">
        <v>239400</v>
      </c>
      <c r="L225" s="768">
        <v>120000</v>
      </c>
      <c r="M225" s="768">
        <v>50000</v>
      </c>
      <c r="N225" s="768"/>
      <c r="O225" s="768"/>
      <c r="P225" s="768"/>
      <c r="Q225" s="768"/>
      <c r="R225" s="769">
        <f t="shared" si="99"/>
        <v>409400</v>
      </c>
    </row>
    <row r="226" spans="2:18" ht="48.75" customHeight="1">
      <c r="B226" s="761"/>
      <c r="C226" s="787"/>
      <c r="D226" s="788"/>
      <c r="E226" s="788"/>
      <c r="F226" s="789">
        <v>19705</v>
      </c>
      <c r="G226" s="765" t="s">
        <v>1688</v>
      </c>
      <c r="H226" s="774" t="s">
        <v>119</v>
      </c>
      <c r="I226" s="767" t="s">
        <v>2159</v>
      </c>
      <c r="J226" s="768"/>
      <c r="K226" s="768"/>
      <c r="L226" s="768"/>
      <c r="M226" s="768">
        <v>30000</v>
      </c>
      <c r="N226" s="768"/>
      <c r="O226" s="768"/>
      <c r="P226" s="768"/>
      <c r="Q226" s="768"/>
      <c r="R226" s="769">
        <f t="shared" si="99"/>
        <v>30000</v>
      </c>
    </row>
    <row r="227" spans="2:18" ht="18.75" customHeight="1">
      <c r="B227" s="761"/>
      <c r="C227" s="787"/>
      <c r="D227" s="788"/>
      <c r="E227" s="788"/>
      <c r="F227" s="789">
        <v>19706</v>
      </c>
      <c r="G227" s="765" t="s">
        <v>1689</v>
      </c>
      <c r="H227" s="774" t="s">
        <v>119</v>
      </c>
      <c r="I227" s="767" t="s">
        <v>2159</v>
      </c>
      <c r="J227" s="768"/>
      <c r="K227" s="768"/>
      <c r="L227" s="768">
        <v>248000</v>
      </c>
      <c r="M227" s="768">
        <v>43000</v>
      </c>
      <c r="N227" s="768"/>
      <c r="O227" s="768"/>
      <c r="P227" s="768"/>
      <c r="Q227" s="768"/>
      <c r="R227" s="769">
        <f t="shared" si="99"/>
        <v>291000</v>
      </c>
    </row>
    <row r="228" spans="2:18" ht="18" customHeight="1">
      <c r="B228" s="761"/>
      <c r="C228" s="787"/>
      <c r="D228" s="787"/>
      <c r="E228" s="787"/>
      <c r="F228" s="789">
        <v>19707</v>
      </c>
      <c r="G228" s="765" t="s">
        <v>1690</v>
      </c>
      <c r="H228" s="774" t="s">
        <v>119</v>
      </c>
      <c r="I228" s="790" t="s">
        <v>2169</v>
      </c>
      <c r="J228" s="768"/>
      <c r="K228" s="768">
        <v>338000</v>
      </c>
      <c r="L228" s="768">
        <v>39000</v>
      </c>
      <c r="M228" s="768"/>
      <c r="N228" s="768"/>
      <c r="O228" s="768"/>
      <c r="P228" s="768"/>
      <c r="Q228" s="768"/>
      <c r="R228" s="769">
        <f t="shared" si="99"/>
        <v>377000</v>
      </c>
    </row>
    <row r="229" spans="2:18" ht="18.75" customHeight="1">
      <c r="B229" s="761"/>
      <c r="C229" s="787"/>
      <c r="D229" s="787"/>
      <c r="E229" s="787"/>
      <c r="F229" s="789">
        <v>19708</v>
      </c>
      <c r="G229" s="765" t="s">
        <v>121</v>
      </c>
      <c r="H229" s="774" t="s">
        <v>119</v>
      </c>
      <c r="I229" s="790" t="s">
        <v>2169</v>
      </c>
      <c r="J229" s="768"/>
      <c r="K229" s="768"/>
      <c r="L229" s="768"/>
      <c r="M229" s="768">
        <v>20000</v>
      </c>
      <c r="N229" s="768"/>
      <c r="O229" s="768"/>
      <c r="P229" s="768"/>
      <c r="Q229" s="768"/>
      <c r="R229" s="769">
        <f t="shared" si="99"/>
        <v>20000</v>
      </c>
    </row>
    <row r="230" spans="2:18" ht="18" customHeight="1">
      <c r="B230" s="761"/>
      <c r="C230" s="787"/>
      <c r="D230" s="787"/>
      <c r="E230" s="787"/>
      <c r="F230" s="789">
        <v>19709</v>
      </c>
      <c r="G230" s="765" t="s">
        <v>120</v>
      </c>
      <c r="H230" s="774" t="s">
        <v>119</v>
      </c>
      <c r="I230" s="767" t="s">
        <v>2159</v>
      </c>
      <c r="J230" s="768"/>
      <c r="K230" s="768"/>
      <c r="L230" s="768"/>
      <c r="M230" s="768">
        <v>300000</v>
      </c>
      <c r="N230" s="768"/>
      <c r="O230" s="768"/>
      <c r="P230" s="768"/>
      <c r="Q230" s="768"/>
      <c r="R230" s="769">
        <f>SUM(J230:Q230)</f>
        <v>300000</v>
      </c>
    </row>
    <row r="231" spans="2:18" ht="18" customHeight="1">
      <c r="B231" s="58"/>
      <c r="C231" s="779"/>
      <c r="D231" s="779"/>
      <c r="E231" s="779"/>
      <c r="F231" s="780">
        <v>19710</v>
      </c>
      <c r="G231" s="19" t="s">
        <v>1654</v>
      </c>
      <c r="H231" s="152" t="s">
        <v>1655</v>
      </c>
      <c r="I231" s="152" t="s">
        <v>2159</v>
      </c>
      <c r="J231" s="136"/>
      <c r="K231" s="136">
        <v>80000</v>
      </c>
      <c r="L231" s="136">
        <v>30000</v>
      </c>
      <c r="M231" s="136">
        <v>20000</v>
      </c>
      <c r="N231" s="136"/>
      <c r="O231" s="136"/>
      <c r="P231" s="136"/>
      <c r="Q231" s="136"/>
      <c r="R231" s="471">
        <f>SUM(J231:Q231)</f>
        <v>130000</v>
      </c>
    </row>
    <row r="232" spans="2:18" ht="26.25" customHeight="1"/>
    <row r="233" spans="2:18" ht="15" customHeight="1"/>
    <row r="234" spans="2:18" s="37" customFormat="1" ht="22.5" customHeight="1">
      <c r="B234" s="1539" t="s">
        <v>1660</v>
      </c>
      <c r="C234" s="1539"/>
      <c r="D234" s="1539"/>
      <c r="E234" s="1539"/>
      <c r="F234" s="1539"/>
      <c r="G234" s="1539"/>
      <c r="H234" s="481"/>
      <c r="I234" s="5"/>
      <c r="J234" s="4"/>
      <c r="K234" s="482"/>
      <c r="L234" s="482"/>
      <c r="M234" s="482"/>
      <c r="N234" s="482"/>
      <c r="O234" s="482"/>
      <c r="P234" s="482"/>
      <c r="Q234" s="482"/>
      <c r="R234" s="483"/>
    </row>
    <row r="235" spans="2:18" ht="35.25" customHeight="1">
      <c r="B235" s="1540" t="s">
        <v>1682</v>
      </c>
      <c r="C235" s="1540"/>
      <c r="D235" s="1540"/>
      <c r="E235" s="1540"/>
      <c r="F235" s="1522" t="s">
        <v>1661</v>
      </c>
      <c r="G235" s="1522"/>
      <c r="H235" s="1523"/>
      <c r="I235" s="1532" t="s">
        <v>9</v>
      </c>
      <c r="J235" s="1533"/>
      <c r="K235" s="1534"/>
      <c r="L235" s="1532" t="s">
        <v>1662</v>
      </c>
      <c r="M235" s="1533"/>
      <c r="N235" s="1534"/>
      <c r="O235" s="505"/>
      <c r="P235" s="1529" t="s">
        <v>1663</v>
      </c>
      <c r="Q235" s="1530"/>
      <c r="R235" s="1531"/>
    </row>
    <row r="236" spans="2:18">
      <c r="B236" s="1541" t="s">
        <v>2445</v>
      </c>
      <c r="C236" s="1542"/>
      <c r="D236" s="1542"/>
      <c r="E236" s="1543"/>
      <c r="F236" s="1524" t="s">
        <v>1664</v>
      </c>
      <c r="G236" s="1525"/>
      <c r="H236" s="481"/>
      <c r="I236" s="1535">
        <f>SUM(I237:K239)</f>
        <v>2260000</v>
      </c>
      <c r="J236" s="1536"/>
      <c r="K236" s="1537"/>
      <c r="L236" s="1548"/>
      <c r="M236" s="1549"/>
      <c r="N236" s="1550"/>
      <c r="O236" s="484"/>
      <c r="P236" s="1541"/>
      <c r="Q236" s="1542"/>
      <c r="R236" s="1543"/>
    </row>
    <row r="237" spans="2:18" ht="20.25" customHeight="1">
      <c r="B237" s="24"/>
      <c r="F237" s="24"/>
      <c r="G237" s="333" t="s">
        <v>1665</v>
      </c>
      <c r="H237" s="333"/>
      <c r="I237" s="1526">
        <f>K8</f>
        <v>1205800</v>
      </c>
      <c r="J237" s="1527"/>
      <c r="K237" s="1528"/>
      <c r="L237" s="1526"/>
      <c r="M237" s="1527"/>
      <c r="N237" s="1528"/>
      <c r="O237" s="484"/>
      <c r="P237" s="1544"/>
      <c r="Q237" s="1545"/>
      <c r="R237" s="1546"/>
    </row>
    <row r="238" spans="2:18" ht="20.25" customHeight="1">
      <c r="B238" s="24"/>
      <c r="F238" s="24"/>
      <c r="G238" s="333" t="s">
        <v>1666</v>
      </c>
      <c r="H238" s="333"/>
      <c r="I238" s="1526">
        <f>L8</f>
        <v>591200</v>
      </c>
      <c r="J238" s="1527"/>
      <c r="K238" s="1528"/>
      <c r="L238" s="1526"/>
      <c r="M238" s="1527"/>
      <c r="N238" s="1528"/>
      <c r="O238" s="484"/>
      <c r="P238" s="1544"/>
      <c r="Q238" s="1545"/>
      <c r="R238" s="1546"/>
    </row>
    <row r="239" spans="2:18" ht="20.25" customHeight="1">
      <c r="B239" s="24"/>
      <c r="F239" s="24"/>
      <c r="G239" s="333" t="s">
        <v>1667</v>
      </c>
      <c r="H239" s="333"/>
      <c r="I239" s="1526">
        <f>M8</f>
        <v>463000</v>
      </c>
      <c r="J239" s="1527"/>
      <c r="K239" s="1528"/>
      <c r="L239" s="1526"/>
      <c r="M239" s="1527"/>
      <c r="N239" s="1528"/>
      <c r="O239" s="484"/>
      <c r="P239" s="1544"/>
      <c r="Q239" s="1545"/>
      <c r="R239" s="1546"/>
    </row>
    <row r="240" spans="2:18" ht="21.75" customHeight="1">
      <c r="B240" s="489"/>
      <c r="C240" s="490"/>
      <c r="D240" s="490"/>
      <c r="E240" s="490"/>
      <c r="F240" s="1411" t="s">
        <v>1669</v>
      </c>
      <c r="G240" s="1430"/>
      <c r="H240" s="1412"/>
      <c r="I240" s="1547">
        <f>SUM(L240:R240)</f>
        <v>2260000</v>
      </c>
      <c r="J240" s="1547"/>
      <c r="K240" s="1547"/>
      <c r="L240" s="1547">
        <v>460000</v>
      </c>
      <c r="M240" s="1547"/>
      <c r="N240" s="1547"/>
      <c r="O240" s="491"/>
      <c r="P240" s="1538">
        <v>1800000</v>
      </c>
      <c r="Q240" s="1538"/>
      <c r="R240" s="1538"/>
    </row>
    <row r="241" spans="2:18" ht="12" customHeight="1">
      <c r="F241" s="486"/>
      <c r="H241" s="21"/>
      <c r="J241" s="459"/>
      <c r="K241" s="487"/>
      <c r="L241" s="487"/>
      <c r="M241" s="487"/>
      <c r="N241" s="487"/>
      <c r="O241" s="487"/>
      <c r="P241" s="487"/>
      <c r="Q241" s="487"/>
      <c r="R241" s="487"/>
    </row>
    <row r="242" spans="2:18">
      <c r="B242" s="462" t="s">
        <v>1670</v>
      </c>
      <c r="E242" s="7"/>
      <c r="F242" s="486" t="s">
        <v>2545</v>
      </c>
      <c r="G242" s="49"/>
      <c r="H242" s="462"/>
      <c r="I242" s="3"/>
      <c r="J242" s="488"/>
      <c r="K242" s="482"/>
      <c r="L242" s="482"/>
      <c r="M242" s="482"/>
      <c r="N242" s="482"/>
      <c r="O242" s="482"/>
      <c r="P242" s="482"/>
      <c r="Q242" s="482"/>
      <c r="R242" s="482"/>
    </row>
  </sheetData>
  <mergeCells count="94">
    <mergeCell ref="I239:K239"/>
    <mergeCell ref="L239:N239"/>
    <mergeCell ref="P239:R239"/>
    <mergeCell ref="F240:H240"/>
    <mergeCell ref="I240:K240"/>
    <mergeCell ref="L240:N240"/>
    <mergeCell ref="P240:R240"/>
    <mergeCell ref="I237:K237"/>
    <mergeCell ref="L237:N237"/>
    <mergeCell ref="P237:R237"/>
    <mergeCell ref="I238:K238"/>
    <mergeCell ref="L238:N238"/>
    <mergeCell ref="P238:R238"/>
    <mergeCell ref="P235:R235"/>
    <mergeCell ref="B236:E236"/>
    <mergeCell ref="F236:G236"/>
    <mergeCell ref="I236:K236"/>
    <mergeCell ref="L236:N236"/>
    <mergeCell ref="P236:R236"/>
    <mergeCell ref="B234:G234"/>
    <mergeCell ref="B235:E235"/>
    <mergeCell ref="F235:H235"/>
    <mergeCell ref="I235:K235"/>
    <mergeCell ref="L235:N235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R1"/>
    <mergeCell ref="B7:G7"/>
    <mergeCell ref="B8:G8"/>
    <mergeCell ref="B9:I9"/>
    <mergeCell ref="B10:I10"/>
    <mergeCell ref="P2:R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79998168889431442"/>
  </sheetPr>
  <dimension ref="A21:I21"/>
  <sheetViews>
    <sheetView workbookViewId="0">
      <selection activeCell="N28" sqref="N28"/>
    </sheetView>
  </sheetViews>
  <sheetFormatPr defaultRowHeight="15"/>
  <sheetData>
    <row r="21" spans="1:9" ht="53.25">
      <c r="A21" s="1511" t="s">
        <v>1603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499984740745262"/>
  </sheetPr>
  <dimension ref="B1:R245"/>
  <sheetViews>
    <sheetView topLeftCell="A194" zoomScaleNormal="100" workbookViewId="0">
      <selection activeCell="F245" sqref="F245"/>
    </sheetView>
  </sheetViews>
  <sheetFormatPr defaultColWidth="9" defaultRowHeight="21.75"/>
  <cols>
    <col min="1" max="1" width="1.85546875" style="7" customWidth="1"/>
    <col min="2" max="2" width="1.5703125" style="20" customWidth="1"/>
    <col min="3" max="4" width="1.42578125" style="20" customWidth="1"/>
    <col min="5" max="5" width="3.42578125" style="20" customWidth="1"/>
    <col min="6" max="6" width="5.140625" style="49" customWidth="1"/>
    <col min="7" max="7" width="30" style="21" customWidth="1"/>
    <col min="8" max="8" width="1.140625" style="6" hidden="1" customWidth="1"/>
    <col min="9" max="9" width="14.42578125" style="6" customWidth="1"/>
    <col min="10" max="10" width="8.7109375" style="74" customWidth="1"/>
    <col min="11" max="14" width="8.5703125" style="74" customWidth="1"/>
    <col min="15" max="15" width="8.5703125" style="74" hidden="1" customWidth="1"/>
    <col min="16" max="16" width="9.42578125" style="74" customWidth="1"/>
    <col min="17" max="17" width="8.85546875" style="74" customWidth="1"/>
    <col min="18" max="18" width="9.42578125" style="74" customWidth="1"/>
    <col min="19" max="16384" width="9" style="7"/>
  </cols>
  <sheetData>
    <row r="1" spans="2:18" s="1" customFormat="1" ht="24.75" thickBot="1">
      <c r="B1" s="1407" t="s">
        <v>2168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2375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1691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75" t="s">
        <v>102</v>
      </c>
      <c r="P7" s="11" t="s">
        <v>7</v>
      </c>
      <c r="Q7" s="11" t="s">
        <v>8</v>
      </c>
      <c r="R7" s="10" t="s">
        <v>9</v>
      </c>
    </row>
    <row r="8" spans="2:18" s="12" customFormat="1" ht="20.25" customHeight="1">
      <c r="B8" s="1416" t="s">
        <v>2472</v>
      </c>
      <c r="C8" s="1437"/>
      <c r="D8" s="1437"/>
      <c r="E8" s="1437"/>
      <c r="F8" s="1437"/>
      <c r="G8" s="1417"/>
      <c r="H8" s="61"/>
      <c r="I8" s="62"/>
      <c r="J8" s="68">
        <f t="shared" ref="J8:R8" si="0">SUM(J177:J233)</f>
        <v>0</v>
      </c>
      <c r="K8" s="68">
        <f t="shared" si="0"/>
        <v>2198600</v>
      </c>
      <c r="L8" s="68">
        <f t="shared" si="0"/>
        <v>718540</v>
      </c>
      <c r="M8" s="68">
        <f t="shared" si="0"/>
        <v>433660</v>
      </c>
      <c r="N8" s="68">
        <f t="shared" si="0"/>
        <v>0</v>
      </c>
      <c r="O8" s="68">
        <f t="shared" si="0"/>
        <v>0</v>
      </c>
      <c r="P8" s="68">
        <f t="shared" si="0"/>
        <v>3000000</v>
      </c>
      <c r="Q8" s="68">
        <f t="shared" si="0"/>
        <v>0</v>
      </c>
      <c r="R8" s="68">
        <f t="shared" si="0"/>
        <v>6350800</v>
      </c>
    </row>
    <row r="9" spans="2:18" s="12" customFormat="1" ht="31.5" hidden="1" customHeight="1">
      <c r="B9" s="1402" t="s">
        <v>78</v>
      </c>
      <c r="C9" s="1403"/>
      <c r="D9" s="1403"/>
      <c r="E9" s="1403"/>
      <c r="F9" s="1403"/>
      <c r="G9" s="1403"/>
      <c r="H9" s="1403"/>
      <c r="I9" s="1403"/>
      <c r="J9" s="44">
        <f>SUM(J10)</f>
        <v>0</v>
      </c>
      <c r="K9" s="44">
        <f t="shared" ref="K9:R10" si="1">SUM(K10)</f>
        <v>0</v>
      </c>
      <c r="L9" s="44">
        <f t="shared" si="1"/>
        <v>0</v>
      </c>
      <c r="M9" s="44">
        <f t="shared" si="1"/>
        <v>0</v>
      </c>
      <c r="N9" s="44">
        <f t="shared" si="1"/>
        <v>0</v>
      </c>
      <c r="O9" s="44">
        <f t="shared" si="1"/>
        <v>0</v>
      </c>
      <c r="P9" s="44">
        <f t="shared" si="1"/>
        <v>0</v>
      </c>
      <c r="Q9" s="44">
        <f t="shared" si="1"/>
        <v>0</v>
      </c>
      <c r="R9" s="44">
        <f t="shared" si="1"/>
        <v>0</v>
      </c>
    </row>
    <row r="10" spans="2:18" s="12" customFormat="1" ht="48" hidden="1" customHeight="1">
      <c r="B10" s="1404" t="s">
        <v>79</v>
      </c>
      <c r="C10" s="1405"/>
      <c r="D10" s="1405"/>
      <c r="E10" s="1405"/>
      <c r="F10" s="1405"/>
      <c r="G10" s="1405"/>
      <c r="H10" s="1405"/>
      <c r="I10" s="1405"/>
      <c r="J10" s="35">
        <f>SUM(J11)</f>
        <v>0</v>
      </c>
      <c r="K10" s="35">
        <f t="shared" si="1"/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5">
        <f t="shared" si="1"/>
        <v>0</v>
      </c>
      <c r="P10" s="35">
        <f t="shared" si="1"/>
        <v>0</v>
      </c>
      <c r="Q10" s="35">
        <f t="shared" si="1"/>
        <v>0</v>
      </c>
      <c r="R10" s="35">
        <f t="shared" si="1"/>
        <v>0</v>
      </c>
    </row>
    <row r="11" spans="2:18" ht="47.25" hidden="1" customHeight="1">
      <c r="B11" s="54"/>
      <c r="C11" s="1406" t="s">
        <v>11</v>
      </c>
      <c r="D11" s="1406"/>
      <c r="E11" s="1406"/>
      <c r="F11" s="1406"/>
      <c r="G11" s="1406"/>
      <c r="H11" s="1406"/>
      <c r="I11" s="1406"/>
      <c r="J11" s="69">
        <f>SUM(J12+J17)</f>
        <v>0</v>
      </c>
      <c r="K11" s="69">
        <f t="shared" ref="K11:R11" si="2">SUM(K12+K17)</f>
        <v>0</v>
      </c>
      <c r="L11" s="69">
        <f t="shared" si="2"/>
        <v>0</v>
      </c>
      <c r="M11" s="69">
        <f t="shared" si="2"/>
        <v>0</v>
      </c>
      <c r="N11" s="69">
        <f t="shared" si="2"/>
        <v>0</v>
      </c>
      <c r="O11" s="69">
        <f t="shared" si="2"/>
        <v>0</v>
      </c>
      <c r="P11" s="69">
        <f t="shared" si="2"/>
        <v>0</v>
      </c>
      <c r="Q11" s="69">
        <f t="shared" si="2"/>
        <v>0</v>
      </c>
      <c r="R11" s="69">
        <f t="shared" si="2"/>
        <v>0</v>
      </c>
    </row>
    <row r="12" spans="2:18" ht="30.75" hidden="1" customHeight="1">
      <c r="B12" s="45"/>
      <c r="C12" s="46"/>
      <c r="D12" s="1400" t="s">
        <v>12</v>
      </c>
      <c r="E12" s="1400"/>
      <c r="F12" s="1400"/>
      <c r="G12" s="1400"/>
      <c r="H12" s="1400"/>
      <c r="I12" s="1400"/>
      <c r="J12" s="70">
        <f>SUM(J13)</f>
        <v>0</v>
      </c>
      <c r="K12" s="70">
        <f t="shared" ref="K12:R12" si="3">SUM(K13)</f>
        <v>0</v>
      </c>
      <c r="L12" s="70">
        <f t="shared" si="3"/>
        <v>0</v>
      </c>
      <c r="M12" s="70">
        <f t="shared" si="3"/>
        <v>0</v>
      </c>
      <c r="N12" s="70">
        <f t="shared" si="3"/>
        <v>0</v>
      </c>
      <c r="O12" s="70">
        <f t="shared" si="3"/>
        <v>0</v>
      </c>
      <c r="P12" s="70">
        <f t="shared" si="3"/>
        <v>0</v>
      </c>
      <c r="Q12" s="70">
        <f t="shared" si="3"/>
        <v>0</v>
      </c>
      <c r="R12" s="70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2" t="s">
        <v>80</v>
      </c>
      <c r="C30" s="1403"/>
      <c r="D30" s="1403"/>
      <c r="E30" s="1403"/>
      <c r="F30" s="1403"/>
      <c r="G30" s="1403"/>
      <c r="H30" s="1403"/>
      <c r="I30" s="1403"/>
      <c r="J30" s="44">
        <f>SUM(J31)</f>
        <v>0</v>
      </c>
      <c r="K30" s="44">
        <f t="shared" ref="K30:R30" si="10">SUM(K31)</f>
        <v>0</v>
      </c>
      <c r="L30" s="44">
        <f t="shared" si="10"/>
        <v>0</v>
      </c>
      <c r="M30" s="44">
        <f t="shared" si="10"/>
        <v>0</v>
      </c>
      <c r="N30" s="44">
        <f t="shared" si="10"/>
        <v>0</v>
      </c>
      <c r="O30" s="44">
        <f t="shared" si="10"/>
        <v>0</v>
      </c>
      <c r="P30" s="44">
        <f t="shared" si="10"/>
        <v>0</v>
      </c>
      <c r="Q30" s="44">
        <f t="shared" si="10"/>
        <v>0</v>
      </c>
      <c r="R30" s="44">
        <f t="shared" si="10"/>
        <v>0</v>
      </c>
    </row>
    <row r="31" spans="2:18" s="12" customFormat="1" ht="48" hidden="1" customHeight="1">
      <c r="B31" s="1404" t="s">
        <v>81</v>
      </c>
      <c r="C31" s="1405"/>
      <c r="D31" s="1405"/>
      <c r="E31" s="1405"/>
      <c r="F31" s="1405"/>
      <c r="G31" s="1405"/>
      <c r="H31" s="1405"/>
      <c r="I31" s="1405"/>
      <c r="J31" s="35">
        <f>SUM(J32+J51)</f>
        <v>0</v>
      </c>
      <c r="K31" s="35">
        <f t="shared" ref="K31:R31" si="11">SUM(K32+K51)</f>
        <v>0</v>
      </c>
      <c r="L31" s="35">
        <f t="shared" si="11"/>
        <v>0</v>
      </c>
      <c r="M31" s="35">
        <f t="shared" si="11"/>
        <v>0</v>
      </c>
      <c r="N31" s="35">
        <f t="shared" si="11"/>
        <v>0</v>
      </c>
      <c r="O31" s="35">
        <f t="shared" si="11"/>
        <v>0</v>
      </c>
      <c r="P31" s="35">
        <f t="shared" si="11"/>
        <v>0</v>
      </c>
      <c r="Q31" s="35">
        <f t="shared" si="11"/>
        <v>0</v>
      </c>
      <c r="R31" s="35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32"/>
      <c r="C35" s="33"/>
      <c r="D35" s="33"/>
      <c r="E35" s="34"/>
      <c r="F35" s="25">
        <v>13</v>
      </c>
      <c r="G35" s="14"/>
      <c r="H35" s="14"/>
      <c r="I35" s="52"/>
      <c r="J35" s="15"/>
      <c r="K35" s="15"/>
      <c r="L35" s="15"/>
      <c r="M35" s="15"/>
      <c r="N35" s="15"/>
      <c r="O35" s="15"/>
      <c r="P35" s="15"/>
      <c r="Q35" s="15"/>
      <c r="R35" s="71">
        <f t="shared" ref="R35:R36" si="15">SUM(J35:Q35)</f>
        <v>0</v>
      </c>
    </row>
    <row r="36" spans="2:18" ht="23.25" hidden="1" customHeight="1">
      <c r="B36" s="24"/>
      <c r="D36" s="21"/>
      <c r="E36" s="26"/>
      <c r="F36" s="25">
        <v>14</v>
      </c>
      <c r="G36" s="14"/>
      <c r="H36" s="15"/>
      <c r="I36" s="16"/>
      <c r="J36" s="23"/>
      <c r="K36" s="23"/>
      <c r="L36" s="23"/>
      <c r="M36" s="23"/>
      <c r="N36" s="23"/>
      <c r="O36" s="23"/>
      <c r="P36" s="23"/>
      <c r="Q36" s="23"/>
      <c r="R36" s="71">
        <f t="shared" si="15"/>
        <v>0</v>
      </c>
    </row>
    <row r="37" spans="2:18" ht="23.25" hidden="1" customHeight="1">
      <c r="B37" s="58"/>
      <c r="C37" s="59"/>
      <c r="D37" s="53"/>
      <c r="E37" s="19"/>
      <c r="F37" s="25">
        <v>15</v>
      </c>
      <c r="G37" s="14"/>
      <c r="H37" s="15"/>
      <c r="I37" s="16"/>
      <c r="J37" s="23"/>
      <c r="K37" s="23"/>
      <c r="L37" s="23"/>
      <c r="M37" s="23"/>
      <c r="N37" s="23"/>
      <c r="O37" s="23"/>
      <c r="P37" s="23"/>
      <c r="Q37" s="23"/>
      <c r="R37" s="71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32"/>
      <c r="C39" s="33"/>
      <c r="D39" s="33"/>
      <c r="E39" s="34"/>
      <c r="F39" s="25">
        <v>16</v>
      </c>
      <c r="G39" s="14"/>
      <c r="H39" s="14"/>
      <c r="I39" s="52"/>
      <c r="J39" s="15"/>
      <c r="K39" s="15"/>
      <c r="L39" s="15"/>
      <c r="M39" s="15"/>
      <c r="N39" s="15"/>
      <c r="O39" s="15"/>
      <c r="P39" s="15"/>
      <c r="Q39" s="15"/>
      <c r="R39" s="71">
        <f t="shared" ref="R39:R40" si="17">SUM(J39:Q39)</f>
        <v>0</v>
      </c>
    </row>
    <row r="40" spans="2:18" ht="23.25" hidden="1" customHeight="1">
      <c r="B40" s="24"/>
      <c r="D40" s="21"/>
      <c r="E40" s="26"/>
      <c r="F40" s="25">
        <v>17</v>
      </c>
      <c r="G40" s="14"/>
      <c r="H40" s="15"/>
      <c r="I40" s="16"/>
      <c r="J40" s="23"/>
      <c r="K40" s="23"/>
      <c r="L40" s="23"/>
      <c r="M40" s="23"/>
      <c r="N40" s="23"/>
      <c r="O40" s="23"/>
      <c r="P40" s="23"/>
      <c r="Q40" s="23"/>
      <c r="R40" s="71">
        <f t="shared" si="17"/>
        <v>0</v>
      </c>
    </row>
    <row r="41" spans="2:18" ht="23.25" hidden="1" customHeight="1">
      <c r="B41" s="58"/>
      <c r="C41" s="59"/>
      <c r="D41" s="53"/>
      <c r="E41" s="19"/>
      <c r="F41" s="25">
        <v>18</v>
      </c>
      <c r="G41" s="14"/>
      <c r="H41" s="15"/>
      <c r="I41" s="16"/>
      <c r="J41" s="23"/>
      <c r="K41" s="23"/>
      <c r="L41" s="23"/>
      <c r="M41" s="23"/>
      <c r="N41" s="23"/>
      <c r="O41" s="23"/>
      <c r="P41" s="23"/>
      <c r="Q41" s="23"/>
      <c r="R41" s="71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32"/>
      <c r="C43" s="33"/>
      <c r="D43" s="33"/>
      <c r="E43" s="34"/>
      <c r="F43" s="25">
        <v>19</v>
      </c>
      <c r="G43" s="14"/>
      <c r="H43" s="14"/>
      <c r="I43" s="52"/>
      <c r="J43" s="15"/>
      <c r="K43" s="15"/>
      <c r="L43" s="15"/>
      <c r="M43" s="15"/>
      <c r="N43" s="15"/>
      <c r="O43" s="15"/>
      <c r="P43" s="15"/>
      <c r="Q43" s="15"/>
      <c r="R43" s="71">
        <f t="shared" ref="R43:R44" si="19">SUM(J43:Q43)</f>
        <v>0</v>
      </c>
    </row>
    <row r="44" spans="2:18" ht="23.25" hidden="1" customHeight="1">
      <c r="B44" s="24"/>
      <c r="D44" s="21"/>
      <c r="E44" s="26"/>
      <c r="F44" s="25">
        <v>20</v>
      </c>
      <c r="G44" s="14"/>
      <c r="H44" s="15"/>
      <c r="I44" s="16"/>
      <c r="J44" s="23"/>
      <c r="K44" s="23"/>
      <c r="L44" s="23"/>
      <c r="M44" s="23"/>
      <c r="N44" s="23"/>
      <c r="O44" s="23"/>
      <c r="P44" s="23"/>
      <c r="Q44" s="23"/>
      <c r="R44" s="71">
        <f t="shared" si="19"/>
        <v>0</v>
      </c>
    </row>
    <row r="45" spans="2:18" ht="23.25" hidden="1" customHeight="1">
      <c r="B45" s="24"/>
      <c r="D45" s="21"/>
      <c r="E45" s="26"/>
      <c r="F45" s="25">
        <v>21</v>
      </c>
      <c r="G45" s="14"/>
      <c r="H45" s="15"/>
      <c r="I45" s="16"/>
      <c r="J45" s="23"/>
      <c r="K45" s="23"/>
      <c r="L45" s="23"/>
      <c r="M45" s="23"/>
      <c r="N45" s="23"/>
      <c r="O45" s="23"/>
      <c r="P45" s="23"/>
      <c r="Q45" s="23"/>
      <c r="R45" s="71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29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32"/>
      <c r="C48" s="33"/>
      <c r="D48" s="33"/>
      <c r="E48" s="34"/>
      <c r="F48" s="25">
        <v>22</v>
      </c>
      <c r="G48" s="14"/>
      <c r="H48" s="14"/>
      <c r="I48" s="52"/>
      <c r="J48" s="15"/>
      <c r="K48" s="15"/>
      <c r="L48" s="15"/>
      <c r="M48" s="15"/>
      <c r="N48" s="15"/>
      <c r="O48" s="15"/>
      <c r="P48" s="15"/>
      <c r="Q48" s="15"/>
      <c r="R48" s="71">
        <f t="shared" ref="R48:R49" si="22">SUM(J48:Q48)</f>
        <v>0</v>
      </c>
    </row>
    <row r="49" spans="2:18" ht="20.25" hidden="1" customHeight="1">
      <c r="B49" s="24"/>
      <c r="D49" s="21"/>
      <c r="E49" s="26"/>
      <c r="F49" s="25">
        <v>23</v>
      </c>
      <c r="G49" s="14"/>
      <c r="H49" s="15"/>
      <c r="I49" s="16"/>
      <c r="J49" s="23"/>
      <c r="K49" s="23"/>
      <c r="L49" s="23"/>
      <c r="M49" s="23"/>
      <c r="N49" s="23"/>
      <c r="O49" s="23"/>
      <c r="P49" s="23"/>
      <c r="Q49" s="23"/>
      <c r="R49" s="71">
        <f t="shared" si="22"/>
        <v>0</v>
      </c>
    </row>
    <row r="50" spans="2:18" ht="20.25" hidden="1" customHeight="1">
      <c r="B50" s="24"/>
      <c r="D50" s="21"/>
      <c r="E50" s="26"/>
      <c r="F50" s="25">
        <v>24</v>
      </c>
      <c r="G50" s="14"/>
      <c r="H50" s="15"/>
      <c r="I50" s="16"/>
      <c r="J50" s="23"/>
      <c r="K50" s="23"/>
      <c r="L50" s="23"/>
      <c r="M50" s="23"/>
      <c r="N50" s="23"/>
      <c r="O50" s="23"/>
      <c r="P50" s="23"/>
      <c r="Q50" s="23"/>
      <c r="R50" s="71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41" t="s">
        <v>82</v>
      </c>
      <c r="C71" s="42"/>
      <c r="D71" s="43"/>
      <c r="E71" s="43"/>
      <c r="F71" s="43"/>
      <c r="G71" s="43"/>
      <c r="H71" s="43"/>
      <c r="I71" s="43"/>
      <c r="J71" s="44">
        <f>SUM(J72)</f>
        <v>0</v>
      </c>
      <c r="K71" s="44">
        <f t="shared" ref="K71:R72" si="35">SUM(K72)</f>
        <v>0</v>
      </c>
      <c r="L71" s="44">
        <f t="shared" si="35"/>
        <v>0</v>
      </c>
      <c r="M71" s="44">
        <f t="shared" si="35"/>
        <v>0</v>
      </c>
      <c r="N71" s="44">
        <f t="shared" si="35"/>
        <v>0</v>
      </c>
      <c r="O71" s="44">
        <f t="shared" si="35"/>
        <v>0</v>
      </c>
      <c r="P71" s="44">
        <f t="shared" si="35"/>
        <v>0</v>
      </c>
      <c r="Q71" s="44">
        <f t="shared" si="35"/>
        <v>0</v>
      </c>
      <c r="R71" s="44">
        <f t="shared" si="35"/>
        <v>0</v>
      </c>
    </row>
    <row r="72" spans="2:18" s="12" customFormat="1" ht="33" hidden="1" customHeight="1">
      <c r="B72" s="1404" t="s">
        <v>83</v>
      </c>
      <c r="C72" s="1405"/>
      <c r="D72" s="1405"/>
      <c r="E72" s="1405"/>
      <c r="F72" s="1405"/>
      <c r="G72" s="1405"/>
      <c r="H72" s="1405"/>
      <c r="I72" s="1405"/>
      <c r="J72" s="35">
        <f>SUM(J73)</f>
        <v>0</v>
      </c>
      <c r="K72" s="35">
        <f t="shared" si="35"/>
        <v>0</v>
      </c>
      <c r="L72" s="35">
        <f t="shared" si="35"/>
        <v>0</v>
      </c>
      <c r="M72" s="35">
        <f t="shared" si="35"/>
        <v>0</v>
      </c>
      <c r="N72" s="35">
        <f t="shared" si="35"/>
        <v>0</v>
      </c>
      <c r="O72" s="35">
        <f t="shared" si="35"/>
        <v>0</v>
      </c>
      <c r="P72" s="35">
        <f t="shared" si="35"/>
        <v>0</v>
      </c>
      <c r="Q72" s="35">
        <f t="shared" si="35"/>
        <v>0</v>
      </c>
      <c r="R72" s="35">
        <f t="shared" si="35"/>
        <v>0</v>
      </c>
    </row>
    <row r="73" spans="2:18" ht="32.25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2" t="s">
        <v>85</v>
      </c>
      <c r="C89" s="1403"/>
      <c r="D89" s="1403"/>
      <c r="E89" s="1403"/>
      <c r="F89" s="1403"/>
      <c r="G89" s="1403"/>
      <c r="H89" s="1403"/>
      <c r="I89" s="1403"/>
      <c r="J89" s="44">
        <f>SUM(J90)</f>
        <v>0</v>
      </c>
      <c r="K89" s="44">
        <f t="shared" ref="K89:R90" si="43">SUM(K90)</f>
        <v>0</v>
      </c>
      <c r="L89" s="44">
        <f t="shared" si="43"/>
        <v>0</v>
      </c>
      <c r="M89" s="44">
        <f t="shared" si="43"/>
        <v>0</v>
      </c>
      <c r="N89" s="44">
        <f t="shared" si="43"/>
        <v>0</v>
      </c>
      <c r="O89" s="44">
        <f t="shared" si="43"/>
        <v>0</v>
      </c>
      <c r="P89" s="44">
        <f t="shared" si="43"/>
        <v>0</v>
      </c>
      <c r="Q89" s="44">
        <f t="shared" si="43"/>
        <v>0</v>
      </c>
      <c r="R89" s="44">
        <f t="shared" si="43"/>
        <v>0</v>
      </c>
    </row>
    <row r="90" spans="2:18" s="12" customFormat="1" ht="49.5" hidden="1" customHeight="1">
      <c r="B90" s="1420" t="s">
        <v>86</v>
      </c>
      <c r="C90" s="1421"/>
      <c r="D90" s="1421"/>
      <c r="E90" s="1421"/>
      <c r="F90" s="1421"/>
      <c r="G90" s="1421"/>
      <c r="H90" s="1421"/>
      <c r="I90" s="1421"/>
      <c r="J90" s="35">
        <f>SUM(J91)</f>
        <v>0</v>
      </c>
      <c r="K90" s="35">
        <f t="shared" si="43"/>
        <v>0</v>
      </c>
      <c r="L90" s="35">
        <f t="shared" si="43"/>
        <v>0</v>
      </c>
      <c r="M90" s="35">
        <f t="shared" si="43"/>
        <v>0</v>
      </c>
      <c r="N90" s="35">
        <f t="shared" si="43"/>
        <v>0</v>
      </c>
      <c r="O90" s="35">
        <f t="shared" si="43"/>
        <v>0</v>
      </c>
      <c r="P90" s="35">
        <f t="shared" si="43"/>
        <v>0</v>
      </c>
      <c r="Q90" s="35">
        <f t="shared" si="43"/>
        <v>0</v>
      </c>
      <c r="R90" s="35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2" t="s">
        <v>87</v>
      </c>
      <c r="C107" s="1403"/>
      <c r="D107" s="1403"/>
      <c r="E107" s="1403"/>
      <c r="F107" s="1403"/>
      <c r="G107" s="1403"/>
      <c r="H107" s="1403"/>
      <c r="I107" s="1403"/>
      <c r="J107" s="44">
        <f>SUM(J108)</f>
        <v>0</v>
      </c>
      <c r="K107" s="44">
        <f t="shared" ref="K107:Q108" si="54">SUM(K108)</f>
        <v>0</v>
      </c>
      <c r="L107" s="44">
        <f t="shared" si="54"/>
        <v>0</v>
      </c>
      <c r="M107" s="44">
        <f t="shared" si="54"/>
        <v>0</v>
      </c>
      <c r="N107" s="44">
        <f t="shared" si="54"/>
        <v>0</v>
      </c>
      <c r="O107" s="44">
        <f t="shared" si="54"/>
        <v>0</v>
      </c>
      <c r="P107" s="44">
        <f t="shared" si="54"/>
        <v>0</v>
      </c>
      <c r="Q107" s="44">
        <f t="shared" si="54"/>
        <v>0</v>
      </c>
      <c r="R107" s="44">
        <f>SUM(R108)</f>
        <v>0</v>
      </c>
    </row>
    <row r="108" spans="2:18" s="12" customFormat="1" ht="32.25" hidden="1" customHeight="1">
      <c r="B108" s="1422" t="s">
        <v>88</v>
      </c>
      <c r="C108" s="1423"/>
      <c r="D108" s="1423"/>
      <c r="E108" s="1423"/>
      <c r="F108" s="1423"/>
      <c r="G108" s="1423"/>
      <c r="H108" s="1423"/>
      <c r="I108" s="1423"/>
      <c r="J108" s="35">
        <f>SUM(J109)</f>
        <v>0</v>
      </c>
      <c r="K108" s="35">
        <f>SUM(K109)</f>
        <v>0</v>
      </c>
      <c r="L108" s="35">
        <f t="shared" si="54"/>
        <v>0</v>
      </c>
      <c r="M108" s="35">
        <f t="shared" si="54"/>
        <v>0</v>
      </c>
      <c r="N108" s="35">
        <f t="shared" si="54"/>
        <v>0</v>
      </c>
      <c r="O108" s="35">
        <f t="shared" si="54"/>
        <v>0</v>
      </c>
      <c r="P108" s="35">
        <f t="shared" si="54"/>
        <v>0</v>
      </c>
      <c r="Q108" s="35">
        <f t="shared" si="54"/>
        <v>0</v>
      </c>
      <c r="R108" s="35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2" t="s">
        <v>90</v>
      </c>
      <c r="C124" s="1403"/>
      <c r="D124" s="1403"/>
      <c r="E124" s="1403"/>
      <c r="F124" s="1403"/>
      <c r="G124" s="1403"/>
      <c r="H124" s="1403"/>
      <c r="I124" s="1403"/>
      <c r="J124" s="44">
        <f>SUM(J125)</f>
        <v>0</v>
      </c>
      <c r="K124" s="44">
        <f t="shared" ref="K124:R125" si="64">SUM(K125)</f>
        <v>0</v>
      </c>
      <c r="L124" s="44">
        <f t="shared" si="64"/>
        <v>0</v>
      </c>
      <c r="M124" s="44">
        <f t="shared" si="64"/>
        <v>0</v>
      </c>
      <c r="N124" s="44">
        <f t="shared" si="64"/>
        <v>0</v>
      </c>
      <c r="O124" s="44">
        <f t="shared" si="64"/>
        <v>0</v>
      </c>
      <c r="P124" s="44">
        <f t="shared" si="64"/>
        <v>0</v>
      </c>
      <c r="Q124" s="44">
        <f t="shared" si="64"/>
        <v>0</v>
      </c>
      <c r="R124" s="44">
        <f t="shared" si="64"/>
        <v>0</v>
      </c>
    </row>
    <row r="125" spans="2:18" s="12" customFormat="1" ht="48" hidden="1" customHeight="1">
      <c r="B125" s="1404" t="s">
        <v>91</v>
      </c>
      <c r="C125" s="1405"/>
      <c r="D125" s="1405"/>
      <c r="E125" s="1405"/>
      <c r="F125" s="1405"/>
      <c r="G125" s="1405"/>
      <c r="H125" s="1405"/>
      <c r="I125" s="1405"/>
      <c r="J125" s="35">
        <f>SUM(J126)</f>
        <v>0</v>
      </c>
      <c r="K125" s="35">
        <f t="shared" si="64"/>
        <v>0</v>
      </c>
      <c r="L125" s="35">
        <f t="shared" si="64"/>
        <v>0</v>
      </c>
      <c r="M125" s="35">
        <f t="shared" si="64"/>
        <v>0</v>
      </c>
      <c r="N125" s="35">
        <f t="shared" si="64"/>
        <v>0</v>
      </c>
      <c r="O125" s="35">
        <f t="shared" si="64"/>
        <v>0</v>
      </c>
      <c r="P125" s="35">
        <f t="shared" si="64"/>
        <v>0</v>
      </c>
      <c r="Q125" s="35">
        <f t="shared" si="64"/>
        <v>0</v>
      </c>
      <c r="R125" s="35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2" t="s">
        <v>92</v>
      </c>
      <c r="C151" s="1403"/>
      <c r="D151" s="1403"/>
      <c r="E151" s="1403"/>
      <c r="F151" s="1403"/>
      <c r="G151" s="1403"/>
      <c r="H151" s="1403"/>
      <c r="I151" s="1403"/>
      <c r="J151" s="44">
        <f>SUM(J152)</f>
        <v>0</v>
      </c>
      <c r="K151" s="44">
        <f t="shared" ref="K151:R152" si="76">SUM(K152)</f>
        <v>0</v>
      </c>
      <c r="L151" s="44">
        <f t="shared" si="76"/>
        <v>0</v>
      </c>
      <c r="M151" s="44">
        <f t="shared" si="76"/>
        <v>0</v>
      </c>
      <c r="N151" s="44">
        <f t="shared" si="76"/>
        <v>0</v>
      </c>
      <c r="O151" s="44">
        <f t="shared" si="76"/>
        <v>0</v>
      </c>
      <c r="P151" s="44">
        <f t="shared" si="76"/>
        <v>0</v>
      </c>
      <c r="Q151" s="44">
        <f t="shared" si="76"/>
        <v>0</v>
      </c>
      <c r="R151" s="44">
        <f t="shared" si="76"/>
        <v>0</v>
      </c>
    </row>
    <row r="152" spans="2:18" s="12" customFormat="1" ht="48.75" hidden="1" customHeight="1">
      <c r="B152" s="1404" t="s">
        <v>93</v>
      </c>
      <c r="C152" s="1405"/>
      <c r="D152" s="1405"/>
      <c r="E152" s="1405"/>
      <c r="F152" s="1405"/>
      <c r="G152" s="1405"/>
      <c r="H152" s="1405"/>
      <c r="I152" s="1405"/>
      <c r="J152" s="35">
        <f>SUM(J153)</f>
        <v>0</v>
      </c>
      <c r="K152" s="35">
        <f t="shared" si="76"/>
        <v>0</v>
      </c>
      <c r="L152" s="35">
        <f t="shared" si="76"/>
        <v>0</v>
      </c>
      <c r="M152" s="35">
        <f t="shared" si="76"/>
        <v>0</v>
      </c>
      <c r="N152" s="35">
        <f t="shared" si="76"/>
        <v>0</v>
      </c>
      <c r="O152" s="35">
        <f t="shared" si="76"/>
        <v>0</v>
      </c>
      <c r="P152" s="35">
        <f t="shared" si="76"/>
        <v>0</v>
      </c>
      <c r="Q152" s="35">
        <f t="shared" si="76"/>
        <v>0</v>
      </c>
      <c r="R152" s="35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customHeight="1">
      <c r="B176" s="41" t="s">
        <v>94</v>
      </c>
      <c r="C176" s="42"/>
      <c r="D176" s="43"/>
      <c r="E176" s="43"/>
      <c r="F176" s="43"/>
      <c r="G176" s="43"/>
      <c r="H176" s="43"/>
      <c r="I176" s="43"/>
      <c r="J176" s="508"/>
      <c r="K176" s="508"/>
      <c r="L176" s="508"/>
      <c r="M176" s="508"/>
      <c r="N176" s="508"/>
      <c r="O176" s="508"/>
      <c r="P176" s="508"/>
      <c r="Q176" s="508"/>
      <c r="R176" s="507"/>
    </row>
    <row r="177" spans="2:18" s="12" customFormat="1" ht="18.75" customHeight="1">
      <c r="B177" s="397" t="s">
        <v>95</v>
      </c>
      <c r="C177" s="398"/>
      <c r="D177" s="398"/>
      <c r="E177" s="398"/>
      <c r="F177" s="398"/>
      <c r="G177" s="398"/>
      <c r="H177" s="398"/>
      <c r="I177" s="398"/>
      <c r="J177" s="450"/>
      <c r="K177" s="450"/>
      <c r="L177" s="450"/>
      <c r="M177" s="450"/>
      <c r="N177" s="450"/>
      <c r="O177" s="450"/>
      <c r="P177" s="450"/>
      <c r="Q177" s="450"/>
      <c r="R177" s="449"/>
    </row>
    <row r="178" spans="2:18" ht="18" customHeight="1">
      <c r="B178" s="29"/>
      <c r="C178" s="189" t="s">
        <v>62</v>
      </c>
      <c r="D178" s="189"/>
      <c r="E178" s="189"/>
      <c r="F178" s="189"/>
      <c r="G178" s="189"/>
      <c r="H178" s="189"/>
      <c r="I178" s="189"/>
      <c r="J178" s="443"/>
      <c r="K178" s="443"/>
      <c r="L178" s="443"/>
      <c r="M178" s="443"/>
      <c r="N178" s="443"/>
      <c r="O178" s="443"/>
      <c r="P178" s="443"/>
      <c r="Q178" s="443"/>
      <c r="R178" s="186"/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443"/>
      <c r="K179" s="443"/>
      <c r="L179" s="443"/>
      <c r="M179" s="443"/>
      <c r="N179" s="443"/>
      <c r="O179" s="443"/>
      <c r="P179" s="443"/>
      <c r="Q179" s="443"/>
      <c r="R179" s="186"/>
    </row>
    <row r="180" spans="2:18" ht="18" hidden="1" customHeight="1">
      <c r="B180" s="29"/>
      <c r="C180" s="31"/>
      <c r="D180" s="31"/>
      <c r="E180" s="189" t="s">
        <v>64</v>
      </c>
      <c r="F180" s="189"/>
      <c r="G180" s="189"/>
      <c r="H180" s="189"/>
      <c r="I180" s="189"/>
      <c r="J180" s="443"/>
      <c r="K180" s="443"/>
      <c r="L180" s="443"/>
      <c r="M180" s="443"/>
      <c r="N180" s="443"/>
      <c r="O180" s="443"/>
      <c r="P180" s="443"/>
      <c r="Q180" s="443"/>
      <c r="R180" s="186"/>
    </row>
    <row r="181" spans="2:18" ht="18.75" customHeight="1">
      <c r="B181" s="29"/>
      <c r="C181" s="31"/>
      <c r="D181" s="189" t="s">
        <v>65</v>
      </c>
      <c r="E181" s="189"/>
      <c r="F181" s="189"/>
      <c r="G181" s="189"/>
      <c r="H181" s="189"/>
      <c r="I181" s="189"/>
      <c r="J181" s="443"/>
      <c r="K181" s="443"/>
      <c r="L181" s="443"/>
      <c r="M181" s="443"/>
      <c r="N181" s="443"/>
      <c r="O181" s="443"/>
      <c r="P181" s="443"/>
      <c r="Q181" s="443"/>
      <c r="R181" s="186"/>
    </row>
    <row r="182" spans="2:18">
      <c r="B182" s="29"/>
      <c r="C182" s="31"/>
      <c r="D182" s="31"/>
      <c r="E182" s="30" t="s">
        <v>66</v>
      </c>
      <c r="F182" s="27"/>
      <c r="G182" s="202"/>
      <c r="H182" s="203"/>
      <c r="I182" s="255"/>
      <c r="J182" s="443"/>
      <c r="K182" s="443"/>
      <c r="L182" s="443"/>
      <c r="M182" s="443"/>
      <c r="N182" s="443"/>
      <c r="O182" s="443"/>
      <c r="P182" s="443"/>
      <c r="Q182" s="443"/>
      <c r="R182" s="186"/>
    </row>
    <row r="183" spans="2:18" s="464" customFormat="1" ht="16.5" customHeight="1">
      <c r="B183" s="466"/>
      <c r="C183" s="463"/>
      <c r="D183" s="463"/>
      <c r="E183" s="467">
        <v>183</v>
      </c>
      <c r="F183" s="467" t="s">
        <v>1659</v>
      </c>
      <c r="G183" s="468"/>
      <c r="H183" s="467"/>
      <c r="I183" s="467"/>
      <c r="J183" s="458"/>
      <c r="K183" s="458"/>
      <c r="L183" s="458"/>
      <c r="M183" s="458"/>
      <c r="N183" s="458"/>
      <c r="O183" s="458"/>
      <c r="P183" s="458"/>
      <c r="Q183" s="458"/>
      <c r="R183" s="457"/>
    </row>
    <row r="184" spans="2:18" s="37" customFormat="1" ht="48.75" customHeight="1">
      <c r="B184" s="771"/>
      <c r="C184" s="752"/>
      <c r="D184" s="793"/>
      <c r="E184" s="793"/>
      <c r="F184" s="752">
        <v>18301</v>
      </c>
      <c r="G184" s="754" t="s">
        <v>1608</v>
      </c>
      <c r="H184" s="755" t="s">
        <v>1610</v>
      </c>
      <c r="I184" s="756" t="s">
        <v>2161</v>
      </c>
      <c r="J184" s="1068"/>
      <c r="K184" s="1068">
        <v>10000</v>
      </c>
      <c r="L184" s="1068">
        <v>35000</v>
      </c>
      <c r="M184" s="1068">
        <v>5000</v>
      </c>
      <c r="N184" s="1068"/>
      <c r="O184" s="1068"/>
      <c r="P184" s="1068"/>
      <c r="Q184" s="1068"/>
      <c r="R184" s="759">
        <f>SUM(J184:Q184)</f>
        <v>50000</v>
      </c>
    </row>
    <row r="185" spans="2:18" s="37" customFormat="1" ht="34.5" customHeight="1">
      <c r="B185" s="772"/>
      <c r="C185" s="773"/>
      <c r="D185" s="763"/>
      <c r="E185" s="763"/>
      <c r="F185" s="773">
        <v>18302</v>
      </c>
      <c r="G185" s="765" t="s">
        <v>1607</v>
      </c>
      <c r="H185" s="766" t="s">
        <v>1610</v>
      </c>
      <c r="I185" s="767" t="s">
        <v>2161</v>
      </c>
      <c r="J185" s="1059"/>
      <c r="K185" s="1059">
        <v>10000</v>
      </c>
      <c r="L185" s="1059">
        <v>30000</v>
      </c>
      <c r="M185" s="1059">
        <v>10000</v>
      </c>
      <c r="N185" s="1059"/>
      <c r="O185" s="1059"/>
      <c r="P185" s="1059"/>
      <c r="Q185" s="1059"/>
      <c r="R185" s="769">
        <f>SUM(J185:Q185)</f>
        <v>50000</v>
      </c>
    </row>
    <row r="186" spans="2:18" s="20" customFormat="1" ht="46.5" customHeight="1">
      <c r="B186" s="772"/>
      <c r="C186" s="773"/>
      <c r="D186" s="773"/>
      <c r="E186" s="773"/>
      <c r="F186" s="796">
        <v>18303</v>
      </c>
      <c r="G186" s="765" t="s">
        <v>1611</v>
      </c>
      <c r="H186" s="766" t="s">
        <v>1610</v>
      </c>
      <c r="I186" s="767" t="s">
        <v>2161</v>
      </c>
      <c r="J186" s="774"/>
      <c r="K186" s="1060">
        <v>247200</v>
      </c>
      <c r="L186" s="1061">
        <v>141100</v>
      </c>
      <c r="M186" s="1060"/>
      <c r="N186" s="774"/>
      <c r="O186" s="774"/>
      <c r="P186" s="774"/>
      <c r="Q186" s="774"/>
      <c r="R186" s="769">
        <f>SUM(J186:Q186)</f>
        <v>388300</v>
      </c>
    </row>
    <row r="187" spans="2:18" s="20" customFormat="1" ht="47.25" customHeight="1">
      <c r="B187" s="761"/>
      <c r="C187" s="762"/>
      <c r="D187" s="763"/>
      <c r="E187" s="763"/>
      <c r="F187" s="773">
        <v>18304</v>
      </c>
      <c r="G187" s="765" t="s">
        <v>1612</v>
      </c>
      <c r="H187" s="766" t="s">
        <v>1610</v>
      </c>
      <c r="I187" s="767" t="s">
        <v>2161</v>
      </c>
      <c r="J187" s="1062"/>
      <c r="K187" s="1060">
        <v>150000</v>
      </c>
      <c r="L187" s="1061">
        <v>250000</v>
      </c>
      <c r="M187" s="1060">
        <v>100000</v>
      </c>
      <c r="N187" s="774"/>
      <c r="O187" s="774"/>
      <c r="P187" s="774"/>
      <c r="Q187" s="774"/>
      <c r="R187" s="769">
        <f t="shared" ref="R187:R190" si="89">SUM(J187:Q187)</f>
        <v>500000</v>
      </c>
    </row>
    <row r="188" spans="2:18" s="20" customFormat="1" ht="33.75" customHeight="1">
      <c r="B188" s="761"/>
      <c r="C188" s="762"/>
      <c r="D188" s="763"/>
      <c r="E188" s="763"/>
      <c r="F188" s="773">
        <v>18305</v>
      </c>
      <c r="G188" s="765" t="s">
        <v>1692</v>
      </c>
      <c r="H188" s="766" t="s">
        <v>1610</v>
      </c>
      <c r="I188" s="767" t="s">
        <v>2161</v>
      </c>
      <c r="J188" s="1062"/>
      <c r="K188" s="1062">
        <v>100000</v>
      </c>
      <c r="L188" s="1063">
        <v>20000</v>
      </c>
      <c r="M188" s="1062"/>
      <c r="N188" s="1062"/>
      <c r="O188" s="1062"/>
      <c r="P188" s="1062"/>
      <c r="Q188" s="1062"/>
      <c r="R188" s="769">
        <f t="shared" si="89"/>
        <v>120000</v>
      </c>
    </row>
    <row r="189" spans="2:18" s="20" customFormat="1" ht="34.5" customHeight="1">
      <c r="B189" s="58"/>
      <c r="C189" s="59"/>
      <c r="D189" s="53"/>
      <c r="E189" s="53"/>
      <c r="F189" s="18">
        <v>18306</v>
      </c>
      <c r="G189" s="19" t="s">
        <v>1613</v>
      </c>
      <c r="H189" s="134" t="s">
        <v>1610</v>
      </c>
      <c r="I189" s="829" t="s">
        <v>2161</v>
      </c>
      <c r="J189" s="1064"/>
      <c r="K189" s="1065">
        <v>510000</v>
      </c>
      <c r="L189" s="1065"/>
      <c r="M189" s="1065"/>
      <c r="N189" s="152"/>
      <c r="O189" s="152"/>
      <c r="P189" s="152"/>
      <c r="Q189" s="152"/>
      <c r="R189" s="471">
        <f t="shared" si="89"/>
        <v>510000</v>
      </c>
    </row>
    <row r="190" spans="2:18" s="20" customFormat="1" ht="30.75" customHeight="1">
      <c r="B190" s="794"/>
      <c r="C190" s="795"/>
      <c r="D190" s="793"/>
      <c r="E190" s="793"/>
      <c r="F190" s="752">
        <v>18307</v>
      </c>
      <c r="G190" s="754" t="s">
        <v>1614</v>
      </c>
      <c r="H190" s="755" t="s">
        <v>1610</v>
      </c>
      <c r="I190" s="953" t="s">
        <v>2161</v>
      </c>
      <c r="J190" s="1066"/>
      <c r="K190" s="1066">
        <v>1000000</v>
      </c>
      <c r="L190" s="1066"/>
      <c r="M190" s="1066"/>
      <c r="N190" s="1066"/>
      <c r="O190" s="1066"/>
      <c r="P190" s="1066"/>
      <c r="Q190" s="1066"/>
      <c r="R190" s="759">
        <f t="shared" si="89"/>
        <v>1000000</v>
      </c>
    </row>
    <row r="191" spans="2:18" s="37" customFormat="1" ht="33.75" customHeight="1">
      <c r="B191" s="772"/>
      <c r="C191" s="773"/>
      <c r="D191" s="773"/>
      <c r="E191" s="773"/>
      <c r="F191" s="773">
        <v>18308</v>
      </c>
      <c r="G191" s="765" t="s">
        <v>1604</v>
      </c>
      <c r="H191" s="766" t="s">
        <v>1610</v>
      </c>
      <c r="I191" s="767" t="s">
        <v>2161</v>
      </c>
      <c r="J191" s="774"/>
      <c r="K191" s="1060"/>
      <c r="L191" s="1060">
        <v>20000</v>
      </c>
      <c r="M191" s="1060">
        <v>20000</v>
      </c>
      <c r="N191" s="774"/>
      <c r="O191" s="774"/>
      <c r="P191" s="774"/>
      <c r="Q191" s="774"/>
      <c r="R191" s="769">
        <f>SUM(J191:Q191)</f>
        <v>40000</v>
      </c>
    </row>
    <row r="192" spans="2:18" s="37" customFormat="1" ht="33" customHeight="1">
      <c r="B192" s="48"/>
      <c r="C192" s="49"/>
      <c r="D192" s="21"/>
      <c r="E192" s="53"/>
      <c r="F192" s="18">
        <v>18309</v>
      </c>
      <c r="G192" s="19" t="s">
        <v>1606</v>
      </c>
      <c r="H192" s="134" t="s">
        <v>1610</v>
      </c>
      <c r="I192" s="767" t="s">
        <v>2161</v>
      </c>
      <c r="J192" s="1067"/>
      <c r="K192" s="1067"/>
      <c r="L192" s="1067">
        <v>10000</v>
      </c>
      <c r="M192" s="1067"/>
      <c r="N192" s="1067"/>
      <c r="O192" s="1067"/>
      <c r="P192" s="1067"/>
      <c r="Q192" s="1067"/>
      <c r="R192" s="471">
        <f t="shared" ref="R192" si="90">SUM(J192:Q192)</f>
        <v>10000</v>
      </c>
    </row>
    <row r="193" spans="2:18">
      <c r="B193" s="29"/>
      <c r="C193" s="31"/>
      <c r="D193" s="31"/>
      <c r="E193" s="30" t="s">
        <v>67</v>
      </c>
      <c r="F193" s="27"/>
      <c r="G193" s="202"/>
      <c r="H193" s="203"/>
      <c r="I193" s="255"/>
      <c r="J193" s="443"/>
      <c r="K193" s="443"/>
      <c r="L193" s="443"/>
      <c r="M193" s="443"/>
      <c r="N193" s="443"/>
      <c r="O193" s="443"/>
      <c r="P193" s="443"/>
      <c r="Q193" s="443"/>
      <c r="R193" s="186"/>
    </row>
    <row r="194" spans="2:18" s="37" customFormat="1" ht="31.5" customHeight="1">
      <c r="B194" s="771"/>
      <c r="C194" s="752"/>
      <c r="D194" s="793"/>
      <c r="E194" s="793"/>
      <c r="F194" s="752">
        <v>18310</v>
      </c>
      <c r="G194" s="754" t="s">
        <v>1609</v>
      </c>
      <c r="H194" s="755" t="s">
        <v>1610</v>
      </c>
      <c r="I194" s="756" t="s">
        <v>2167</v>
      </c>
      <c r="J194" s="1068"/>
      <c r="K194" s="1068"/>
      <c r="L194" s="1068"/>
      <c r="M194" s="1068"/>
      <c r="N194" s="1068"/>
      <c r="O194" s="1068"/>
      <c r="P194" s="1068">
        <v>3000000</v>
      </c>
      <c r="Q194" s="1068"/>
      <c r="R194" s="759">
        <f>SUM(J194:Q194)</f>
        <v>3000000</v>
      </c>
    </row>
    <row r="195" spans="2:18" ht="32.25" customHeight="1">
      <c r="B195" s="772"/>
      <c r="C195" s="773"/>
      <c r="D195" s="773"/>
      <c r="E195" s="773"/>
      <c r="F195" s="773">
        <v>18311</v>
      </c>
      <c r="G195" s="765" t="s">
        <v>1615</v>
      </c>
      <c r="H195" s="766" t="s">
        <v>1610</v>
      </c>
      <c r="I195" s="767" t="s">
        <v>2161</v>
      </c>
      <c r="J195" s="774"/>
      <c r="K195" s="1060">
        <v>7600</v>
      </c>
      <c r="L195" s="1060">
        <v>14080</v>
      </c>
      <c r="M195" s="1060">
        <v>13320</v>
      </c>
      <c r="N195" s="774"/>
      <c r="O195" s="774"/>
      <c r="P195" s="774"/>
      <c r="Q195" s="774"/>
      <c r="R195" s="769">
        <f>SUM(J195:Q195)</f>
        <v>35000</v>
      </c>
    </row>
    <row r="196" spans="2:18" ht="34.5" customHeight="1">
      <c r="B196" s="761"/>
      <c r="C196" s="762"/>
      <c r="D196" s="763"/>
      <c r="E196" s="763"/>
      <c r="F196" s="773">
        <v>18312</v>
      </c>
      <c r="G196" s="765" t="s">
        <v>1616</v>
      </c>
      <c r="H196" s="766" t="s">
        <v>1610</v>
      </c>
      <c r="I196" s="767" t="s">
        <v>2161</v>
      </c>
      <c r="J196" s="1059"/>
      <c r="K196" s="1059">
        <v>58000</v>
      </c>
      <c r="L196" s="1059"/>
      <c r="M196" s="1059"/>
      <c r="N196" s="1059"/>
      <c r="O196" s="1059"/>
      <c r="P196" s="1059"/>
      <c r="Q196" s="1059"/>
      <c r="R196" s="769">
        <f t="shared" ref="R196:R199" si="91">SUM(J196:Q196)</f>
        <v>58000</v>
      </c>
    </row>
    <row r="197" spans="2:18" ht="48" customHeight="1">
      <c r="B197" s="761"/>
      <c r="C197" s="762"/>
      <c r="D197" s="763"/>
      <c r="E197" s="763"/>
      <c r="F197" s="773">
        <v>18313</v>
      </c>
      <c r="G197" s="765" t="s">
        <v>1617</v>
      </c>
      <c r="H197" s="766" t="s">
        <v>1610</v>
      </c>
      <c r="I197" s="767" t="s">
        <v>2161</v>
      </c>
      <c r="J197" s="1059"/>
      <c r="K197" s="1059">
        <v>10800</v>
      </c>
      <c r="L197" s="1059">
        <v>12080</v>
      </c>
      <c r="M197" s="1059">
        <v>12120</v>
      </c>
      <c r="N197" s="1059"/>
      <c r="O197" s="1059"/>
      <c r="P197" s="1059"/>
      <c r="Q197" s="1059"/>
      <c r="R197" s="769">
        <f t="shared" si="91"/>
        <v>35000</v>
      </c>
    </row>
    <row r="198" spans="2:18" ht="45.75" customHeight="1">
      <c r="B198" s="761"/>
      <c r="C198" s="762"/>
      <c r="D198" s="763"/>
      <c r="E198" s="763"/>
      <c r="F198" s="773">
        <v>18314</v>
      </c>
      <c r="G198" s="765" t="s">
        <v>1618</v>
      </c>
      <c r="H198" s="766" t="s">
        <v>1610</v>
      </c>
      <c r="I198" s="767" t="s">
        <v>2161</v>
      </c>
      <c r="J198" s="1059"/>
      <c r="K198" s="1059">
        <v>25000</v>
      </c>
      <c r="L198" s="1059">
        <v>21800</v>
      </c>
      <c r="M198" s="1059">
        <v>3200</v>
      </c>
      <c r="N198" s="1059"/>
      <c r="O198" s="1059"/>
      <c r="P198" s="1059"/>
      <c r="Q198" s="1059"/>
      <c r="R198" s="769">
        <f t="shared" si="91"/>
        <v>50000</v>
      </c>
    </row>
    <row r="199" spans="2:18" ht="48.75" customHeight="1">
      <c r="B199" s="58"/>
      <c r="C199" s="59"/>
      <c r="D199" s="53"/>
      <c r="E199" s="53"/>
      <c r="F199" s="18">
        <v>18315</v>
      </c>
      <c r="G199" s="19" t="s">
        <v>1619</v>
      </c>
      <c r="H199" s="134" t="s">
        <v>1610</v>
      </c>
      <c r="I199" s="153" t="s">
        <v>2161</v>
      </c>
      <c r="J199" s="1067"/>
      <c r="K199" s="1067">
        <v>50000</v>
      </c>
      <c r="L199" s="1067"/>
      <c r="M199" s="1067"/>
      <c r="N199" s="1067"/>
      <c r="O199" s="1067"/>
      <c r="P199" s="1067"/>
      <c r="Q199" s="1067"/>
      <c r="R199" s="471">
        <f t="shared" si="91"/>
        <v>50000</v>
      </c>
    </row>
    <row r="200" spans="2:18" s="12" customFormat="1" ht="18.75" customHeight="1">
      <c r="B200" s="41" t="s">
        <v>96</v>
      </c>
      <c r="C200" s="42"/>
      <c r="D200" s="43"/>
      <c r="E200" s="43"/>
      <c r="F200" s="43"/>
      <c r="G200" s="43"/>
      <c r="H200" s="43"/>
      <c r="I200" s="43"/>
      <c r="J200" s="508"/>
      <c r="K200" s="508"/>
      <c r="L200" s="508"/>
      <c r="M200" s="508"/>
      <c r="N200" s="508"/>
      <c r="O200" s="508"/>
      <c r="P200" s="508"/>
      <c r="Q200" s="508"/>
      <c r="R200" s="507"/>
    </row>
    <row r="201" spans="2:18" s="12" customFormat="1" ht="18" customHeight="1">
      <c r="B201" s="397" t="s">
        <v>97</v>
      </c>
      <c r="C201" s="398"/>
      <c r="D201" s="398"/>
      <c r="E201" s="398"/>
      <c r="F201" s="398"/>
      <c r="G201" s="398"/>
      <c r="H201" s="398"/>
      <c r="I201" s="398"/>
      <c r="J201" s="450"/>
      <c r="K201" s="450"/>
      <c r="L201" s="450"/>
      <c r="M201" s="450"/>
      <c r="N201" s="450"/>
      <c r="O201" s="450"/>
      <c r="P201" s="450"/>
      <c r="Q201" s="450"/>
      <c r="R201" s="449"/>
    </row>
    <row r="202" spans="2:18" ht="33" hidden="1" customHeight="1">
      <c r="B202" s="29"/>
      <c r="C202" s="1401" t="s">
        <v>68</v>
      </c>
      <c r="D202" s="1401"/>
      <c r="E202" s="1401"/>
      <c r="F202" s="1401"/>
      <c r="G202" s="1401"/>
      <c r="H202" s="1401"/>
      <c r="I202" s="1401"/>
      <c r="J202" s="443"/>
      <c r="K202" s="443"/>
      <c r="L202" s="443"/>
      <c r="M202" s="443"/>
      <c r="N202" s="443"/>
      <c r="O202" s="443"/>
      <c r="P202" s="443"/>
      <c r="Q202" s="443"/>
      <c r="R202" s="186"/>
    </row>
    <row r="203" spans="2:18" hidden="1">
      <c r="B203" s="29"/>
      <c r="C203" s="31"/>
      <c r="D203" s="30" t="s">
        <v>69</v>
      </c>
      <c r="E203" s="28"/>
      <c r="F203" s="27"/>
      <c r="G203" s="27"/>
      <c r="H203" s="13"/>
      <c r="I203" s="47"/>
      <c r="J203" s="443"/>
      <c r="K203" s="443"/>
      <c r="L203" s="443"/>
      <c r="M203" s="443"/>
      <c r="N203" s="443"/>
      <c r="O203" s="443"/>
      <c r="P203" s="443"/>
      <c r="Q203" s="443"/>
      <c r="R203" s="186"/>
    </row>
    <row r="204" spans="2:18" hidden="1">
      <c r="B204" s="29"/>
      <c r="C204" s="31"/>
      <c r="D204" s="31"/>
      <c r="E204" s="30" t="s">
        <v>70</v>
      </c>
      <c r="F204" s="60"/>
      <c r="G204" s="55"/>
      <c r="H204" s="55"/>
      <c r="I204" s="55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24.75" hidden="1" customHeight="1">
      <c r="B205" s="32"/>
      <c r="C205" s="33"/>
      <c r="D205" s="33"/>
      <c r="E205" s="34"/>
      <c r="F205" s="25">
        <v>108</v>
      </c>
      <c r="G205" s="14"/>
      <c r="H205" s="14"/>
      <c r="I205" s="52"/>
      <c r="J205" s="117"/>
      <c r="K205" s="117"/>
      <c r="L205" s="117"/>
      <c r="M205" s="117"/>
      <c r="N205" s="117"/>
      <c r="O205" s="117"/>
      <c r="P205" s="117"/>
      <c r="Q205" s="117"/>
      <c r="R205" s="453"/>
    </row>
    <row r="206" spans="2:18" ht="24.75" hidden="1" customHeight="1">
      <c r="B206" s="24"/>
      <c r="D206" s="21"/>
      <c r="E206" s="26"/>
      <c r="F206" s="25">
        <v>109</v>
      </c>
      <c r="G206" s="14"/>
      <c r="H206" s="15"/>
      <c r="I206" s="16"/>
      <c r="J206" s="452"/>
      <c r="K206" s="452"/>
      <c r="L206" s="452"/>
      <c r="M206" s="452"/>
      <c r="N206" s="452"/>
      <c r="O206" s="452"/>
      <c r="P206" s="452"/>
      <c r="Q206" s="452"/>
      <c r="R206" s="453"/>
    </row>
    <row r="207" spans="2:18" ht="25.5" hidden="1" customHeight="1">
      <c r="B207" s="24"/>
      <c r="D207" s="21"/>
      <c r="E207" s="26"/>
      <c r="F207" s="25">
        <v>110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2"/>
      <c r="R207" s="453"/>
    </row>
    <row r="208" spans="2:18" ht="24.75" hidden="1" customHeight="1">
      <c r="B208" s="24"/>
      <c r="D208" s="21"/>
      <c r="E208" s="26"/>
      <c r="F208" s="25">
        <v>111</v>
      </c>
      <c r="G208" s="14"/>
      <c r="H208" s="15"/>
      <c r="I208" s="16"/>
      <c r="J208" s="452"/>
      <c r="K208" s="452"/>
      <c r="L208" s="452"/>
      <c r="M208" s="452"/>
      <c r="N208" s="452"/>
      <c r="O208" s="452"/>
      <c r="P208" s="452"/>
      <c r="Q208" s="452"/>
      <c r="R208" s="453"/>
    </row>
    <row r="209" spans="2:18" ht="25.5" hidden="1" customHeight="1">
      <c r="B209" s="58"/>
      <c r="C209" s="59"/>
      <c r="D209" s="53"/>
      <c r="E209" s="19"/>
      <c r="F209" s="25">
        <v>112</v>
      </c>
      <c r="G209" s="14"/>
      <c r="H209" s="15"/>
      <c r="I209" s="16"/>
      <c r="J209" s="452"/>
      <c r="K209" s="452"/>
      <c r="L209" s="452"/>
      <c r="M209" s="452"/>
      <c r="N209" s="452"/>
      <c r="O209" s="452"/>
      <c r="P209" s="452"/>
      <c r="Q209" s="452"/>
      <c r="R209" s="453"/>
    </row>
    <row r="210" spans="2:18" ht="33" hidden="1" customHeight="1">
      <c r="B210" s="29"/>
      <c r="C210" s="31"/>
      <c r="D210" s="1401" t="s">
        <v>71</v>
      </c>
      <c r="E210" s="1401"/>
      <c r="F210" s="1401"/>
      <c r="G210" s="1401"/>
      <c r="H210" s="1401"/>
      <c r="I210" s="1401"/>
      <c r="J210" s="443"/>
      <c r="K210" s="443"/>
      <c r="L210" s="443"/>
      <c r="M210" s="443"/>
      <c r="N210" s="443"/>
      <c r="O210" s="443"/>
      <c r="P210" s="443"/>
      <c r="Q210" s="443"/>
      <c r="R210" s="186"/>
    </row>
    <row r="211" spans="2:18" ht="30.75" hidden="1" customHeight="1">
      <c r="B211" s="29"/>
      <c r="C211" s="31"/>
      <c r="D211" s="31"/>
      <c r="E211" s="1418" t="s">
        <v>72</v>
      </c>
      <c r="F211" s="1418"/>
      <c r="G211" s="1418"/>
      <c r="H211" s="1418"/>
      <c r="I211" s="1418"/>
      <c r="J211" s="443"/>
      <c r="K211" s="443"/>
      <c r="L211" s="443"/>
      <c r="M211" s="443"/>
      <c r="N211" s="443"/>
      <c r="O211" s="443"/>
      <c r="P211" s="443"/>
      <c r="Q211" s="443"/>
      <c r="R211" s="186"/>
    </row>
    <row r="212" spans="2:18" ht="24.75" hidden="1" customHeight="1">
      <c r="B212" s="32"/>
      <c r="C212" s="33"/>
      <c r="D212" s="33"/>
      <c r="E212" s="34"/>
      <c r="F212" s="25">
        <v>113</v>
      </c>
      <c r="G212" s="14"/>
      <c r="H212" s="14"/>
      <c r="I212" s="52"/>
      <c r="J212" s="117"/>
      <c r="K212" s="117"/>
      <c r="L212" s="117"/>
      <c r="M212" s="117"/>
      <c r="N212" s="117"/>
      <c r="O212" s="117"/>
      <c r="P212" s="117"/>
      <c r="Q212" s="117"/>
      <c r="R212" s="453"/>
    </row>
    <row r="213" spans="2:18" ht="24.75" hidden="1" customHeight="1">
      <c r="B213" s="24"/>
      <c r="D213" s="21"/>
      <c r="E213" s="26"/>
      <c r="F213" s="25">
        <v>114</v>
      </c>
      <c r="G213" s="14"/>
      <c r="H213" s="15"/>
      <c r="I213" s="16"/>
      <c r="J213" s="452"/>
      <c r="K213" s="452"/>
      <c r="L213" s="452"/>
      <c r="M213" s="452"/>
      <c r="N213" s="452"/>
      <c r="O213" s="452"/>
      <c r="P213" s="452"/>
      <c r="Q213" s="452"/>
      <c r="R213" s="453"/>
    </row>
    <row r="214" spans="2:18" ht="24.75" hidden="1" customHeight="1">
      <c r="B214" s="24"/>
      <c r="D214" s="21"/>
      <c r="E214" s="26"/>
      <c r="F214" s="25">
        <v>115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idden="1">
      <c r="B215" s="29"/>
      <c r="C215" s="31"/>
      <c r="D215" s="31"/>
      <c r="E215" s="1419" t="s">
        <v>73</v>
      </c>
      <c r="F215" s="1419"/>
      <c r="G215" s="1419"/>
      <c r="H215" s="1419"/>
      <c r="I215" s="1419"/>
      <c r="J215" s="443"/>
      <c r="K215" s="443"/>
      <c r="L215" s="443"/>
      <c r="M215" s="443"/>
      <c r="N215" s="443"/>
      <c r="O215" s="443"/>
      <c r="P215" s="443"/>
      <c r="Q215" s="443"/>
      <c r="R215" s="186"/>
    </row>
    <row r="216" spans="2:18" ht="23.25" hidden="1" customHeight="1">
      <c r="B216" s="32"/>
      <c r="C216" s="33"/>
      <c r="D216" s="33"/>
      <c r="E216" s="34"/>
      <c r="F216" s="25">
        <v>116</v>
      </c>
      <c r="G216" s="14"/>
      <c r="H216" s="14"/>
      <c r="I216" s="52"/>
      <c r="J216" s="117"/>
      <c r="K216" s="117"/>
      <c r="L216" s="117"/>
      <c r="M216" s="117"/>
      <c r="N216" s="117"/>
      <c r="O216" s="117"/>
      <c r="P216" s="117"/>
      <c r="Q216" s="117"/>
      <c r="R216" s="453"/>
    </row>
    <row r="217" spans="2:18" ht="23.25" hidden="1" customHeight="1">
      <c r="B217" s="24"/>
      <c r="D217" s="21"/>
      <c r="E217" s="26"/>
      <c r="F217" s="25">
        <v>117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t="23.25" hidden="1" customHeight="1">
      <c r="B218" s="24"/>
      <c r="D218" s="21"/>
      <c r="E218" s="26"/>
      <c r="F218" s="25">
        <v>118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idden="1">
      <c r="B219" s="29"/>
      <c r="C219" s="31"/>
      <c r="D219" s="31"/>
      <c r="E219" s="30" t="s">
        <v>74</v>
      </c>
      <c r="F219" s="27"/>
      <c r="G219" s="27"/>
      <c r="H219" s="13"/>
      <c r="I219" s="47"/>
      <c r="J219" s="443"/>
      <c r="K219" s="443"/>
      <c r="L219" s="443"/>
      <c r="M219" s="443"/>
      <c r="N219" s="443"/>
      <c r="O219" s="443"/>
      <c r="P219" s="443"/>
      <c r="Q219" s="443"/>
      <c r="R219" s="186"/>
    </row>
    <row r="220" spans="2:18" ht="23.25" hidden="1" customHeight="1">
      <c r="B220" s="32"/>
      <c r="C220" s="33"/>
      <c r="D220" s="33"/>
      <c r="E220" s="34"/>
      <c r="F220" s="25">
        <v>119</v>
      </c>
      <c r="G220" s="14"/>
      <c r="H220" s="14"/>
      <c r="I220" s="52"/>
      <c r="J220" s="117"/>
      <c r="K220" s="117"/>
      <c r="L220" s="117"/>
      <c r="M220" s="117"/>
      <c r="N220" s="117"/>
      <c r="O220" s="117"/>
      <c r="P220" s="117"/>
      <c r="Q220" s="117"/>
      <c r="R220" s="453"/>
    </row>
    <row r="221" spans="2:18" ht="23.25" hidden="1" customHeight="1">
      <c r="B221" s="24"/>
      <c r="D221" s="21"/>
      <c r="E221" s="26"/>
      <c r="F221" s="25">
        <v>120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ht="23.25" hidden="1" customHeight="1">
      <c r="B222" s="24"/>
      <c r="D222" s="21"/>
      <c r="E222" s="26"/>
      <c r="F222" s="25">
        <v>121</v>
      </c>
      <c r="G222" s="14"/>
      <c r="H222" s="15"/>
      <c r="I222" s="16"/>
      <c r="J222" s="452"/>
      <c r="K222" s="452"/>
      <c r="L222" s="452"/>
      <c r="M222" s="452"/>
      <c r="N222" s="452"/>
      <c r="O222" s="452"/>
      <c r="P222" s="452"/>
      <c r="Q222" s="452"/>
      <c r="R222" s="453"/>
    </row>
    <row r="223" spans="2:18" hidden="1">
      <c r="B223" s="29"/>
      <c r="C223" s="31"/>
      <c r="D223" s="31"/>
      <c r="E223" s="30" t="s">
        <v>75</v>
      </c>
      <c r="F223" s="27"/>
      <c r="G223" s="27"/>
      <c r="H223" s="13"/>
      <c r="I223" s="47"/>
      <c r="J223" s="443"/>
      <c r="K223" s="443"/>
      <c r="L223" s="443"/>
      <c r="M223" s="443"/>
      <c r="N223" s="443"/>
      <c r="O223" s="443"/>
      <c r="P223" s="443"/>
      <c r="Q223" s="443"/>
      <c r="R223" s="186"/>
    </row>
    <row r="224" spans="2:18" ht="21.75" hidden="1" customHeight="1">
      <c r="B224" s="32"/>
      <c r="C224" s="33"/>
      <c r="D224" s="33"/>
      <c r="E224" s="34"/>
      <c r="F224" s="25">
        <v>122</v>
      </c>
      <c r="G224" s="14"/>
      <c r="H224" s="14"/>
      <c r="I224" s="52"/>
      <c r="J224" s="117"/>
      <c r="K224" s="117"/>
      <c r="L224" s="117"/>
      <c r="M224" s="117"/>
      <c r="N224" s="117"/>
      <c r="O224" s="117"/>
      <c r="P224" s="117"/>
      <c r="Q224" s="117"/>
      <c r="R224" s="453"/>
    </row>
    <row r="225" spans="2:18" ht="21.75" hidden="1" customHeight="1">
      <c r="B225" s="24"/>
      <c r="D225" s="21"/>
      <c r="E225" s="26"/>
      <c r="F225" s="25">
        <v>123</v>
      </c>
      <c r="G225" s="14"/>
      <c r="H225" s="15"/>
      <c r="I225" s="16"/>
      <c r="J225" s="452"/>
      <c r="K225" s="452"/>
      <c r="L225" s="452"/>
      <c r="M225" s="452"/>
      <c r="N225" s="452"/>
      <c r="O225" s="452"/>
      <c r="P225" s="452"/>
      <c r="Q225" s="452"/>
      <c r="R225" s="453"/>
    </row>
    <row r="226" spans="2:18" ht="21.75" hidden="1" customHeight="1">
      <c r="B226" s="58"/>
      <c r="C226" s="59"/>
      <c r="D226" s="53"/>
      <c r="E226" s="19"/>
      <c r="F226" s="25">
        <v>124</v>
      </c>
      <c r="G226" s="14"/>
      <c r="H226" s="15"/>
      <c r="I226" s="16"/>
      <c r="J226" s="452"/>
      <c r="K226" s="452"/>
      <c r="L226" s="452"/>
      <c r="M226" s="452"/>
      <c r="N226" s="452"/>
      <c r="O226" s="452"/>
      <c r="P226" s="452"/>
      <c r="Q226" s="452"/>
      <c r="R226" s="453"/>
    </row>
    <row r="227" spans="2:18" ht="16.5" customHeight="1">
      <c r="B227" s="29"/>
      <c r="C227" s="31"/>
      <c r="D227" s="31"/>
      <c r="E227" s="40" t="s">
        <v>103</v>
      </c>
      <c r="F227" s="60"/>
      <c r="G227" s="55"/>
      <c r="H227" s="55"/>
      <c r="I227" s="55"/>
      <c r="J227" s="443"/>
      <c r="K227" s="443"/>
      <c r="L227" s="443"/>
      <c r="M227" s="443"/>
      <c r="N227" s="443"/>
      <c r="O227" s="443"/>
      <c r="P227" s="443"/>
      <c r="Q227" s="443"/>
      <c r="R227" s="186"/>
    </row>
    <row r="228" spans="2:18" s="464" customFormat="1" ht="16.5" customHeight="1">
      <c r="B228" s="466"/>
      <c r="C228" s="463"/>
      <c r="D228" s="463"/>
      <c r="E228" s="467">
        <v>197</v>
      </c>
      <c r="F228" s="467" t="s">
        <v>1658</v>
      </c>
      <c r="G228" s="468"/>
      <c r="H228" s="467"/>
      <c r="I228" s="467"/>
      <c r="J228" s="458"/>
      <c r="K228" s="458"/>
      <c r="L228" s="458"/>
      <c r="M228" s="458"/>
      <c r="N228" s="458"/>
      <c r="O228" s="458"/>
      <c r="P228" s="458"/>
      <c r="Q228" s="458"/>
      <c r="R228" s="457"/>
    </row>
    <row r="229" spans="2:18" ht="33.75" customHeight="1">
      <c r="B229" s="771"/>
      <c r="C229" s="752"/>
      <c r="D229" s="752"/>
      <c r="E229" s="752"/>
      <c r="F229" s="752">
        <v>19701</v>
      </c>
      <c r="G229" s="754" t="s">
        <v>1620</v>
      </c>
      <c r="H229" s="755" t="s">
        <v>1610</v>
      </c>
      <c r="I229" s="756" t="s">
        <v>2161</v>
      </c>
      <c r="J229" s="757"/>
      <c r="K229" s="757"/>
      <c r="L229" s="1069">
        <v>10000</v>
      </c>
      <c r="M229" s="757"/>
      <c r="N229" s="757"/>
      <c r="O229" s="757"/>
      <c r="P229" s="757"/>
      <c r="Q229" s="757"/>
      <c r="R229" s="759">
        <f>SUM(J229:Q229)</f>
        <v>10000</v>
      </c>
    </row>
    <row r="230" spans="2:18" s="37" customFormat="1" ht="16.5" customHeight="1">
      <c r="B230" s="17"/>
      <c r="C230" s="18"/>
      <c r="D230" s="53"/>
      <c r="E230" s="53"/>
      <c r="F230" s="18">
        <v>19702</v>
      </c>
      <c r="G230" s="19" t="s">
        <v>1605</v>
      </c>
      <c r="H230" s="134" t="s">
        <v>1610</v>
      </c>
      <c r="I230" s="153" t="s">
        <v>2161</v>
      </c>
      <c r="J230" s="1067"/>
      <c r="K230" s="1067">
        <v>20000</v>
      </c>
      <c r="L230" s="1067">
        <v>34480</v>
      </c>
      <c r="M230" s="1067"/>
      <c r="N230" s="1067"/>
      <c r="O230" s="1067"/>
      <c r="P230" s="1067"/>
      <c r="Q230" s="1067"/>
      <c r="R230" s="471">
        <f>SUM(J230:Q230)</f>
        <v>54480</v>
      </c>
    </row>
    <row r="231" spans="2:18" ht="18" customHeight="1">
      <c r="B231" s="794"/>
      <c r="C231" s="795"/>
      <c r="D231" s="793"/>
      <c r="E231" s="793"/>
      <c r="F231" s="752">
        <v>19703</v>
      </c>
      <c r="G231" s="754" t="s">
        <v>1621</v>
      </c>
      <c r="H231" s="755" t="s">
        <v>1610</v>
      </c>
      <c r="I231" s="756" t="s">
        <v>2161</v>
      </c>
      <c r="J231" s="1068"/>
      <c r="K231" s="1068"/>
      <c r="L231" s="1068">
        <v>100000</v>
      </c>
      <c r="M231" s="1068">
        <v>250020</v>
      </c>
      <c r="N231" s="1068"/>
      <c r="O231" s="1068"/>
      <c r="P231" s="1068"/>
      <c r="Q231" s="1068"/>
      <c r="R231" s="759">
        <f t="shared" ref="R231:R233" si="92">SUM(J231:Q231)</f>
        <v>350020</v>
      </c>
    </row>
    <row r="232" spans="2:18" ht="51" customHeight="1">
      <c r="B232" s="761"/>
      <c r="C232" s="762"/>
      <c r="D232" s="763"/>
      <c r="E232" s="763"/>
      <c r="F232" s="773">
        <v>19704</v>
      </c>
      <c r="G232" s="1070" t="s">
        <v>1622</v>
      </c>
      <c r="H232" s="766" t="s">
        <v>1610</v>
      </c>
      <c r="I232" s="767" t="s">
        <v>2161</v>
      </c>
      <c r="J232" s="1059"/>
      <c r="K232" s="1059"/>
      <c r="L232" s="1059">
        <v>20000</v>
      </c>
      <c r="M232" s="1059"/>
      <c r="N232" s="1059"/>
      <c r="O232" s="1059"/>
      <c r="P232" s="1059"/>
      <c r="Q232" s="1059"/>
      <c r="R232" s="769">
        <f t="shared" si="92"/>
        <v>20000</v>
      </c>
    </row>
    <row r="233" spans="2:18" ht="22.5" customHeight="1">
      <c r="B233" s="58"/>
      <c r="C233" s="59"/>
      <c r="D233" s="53"/>
      <c r="E233" s="53"/>
      <c r="F233" s="18">
        <v>19705</v>
      </c>
      <c r="G233" s="66" t="s">
        <v>1552</v>
      </c>
      <c r="H233" s="134" t="s">
        <v>1610</v>
      </c>
      <c r="I233" s="153" t="s">
        <v>2161</v>
      </c>
      <c r="J233" s="1067"/>
      <c r="K233" s="1067"/>
      <c r="L233" s="1067"/>
      <c r="M233" s="1067">
        <v>20000</v>
      </c>
      <c r="N233" s="1067"/>
      <c r="O233" s="1067"/>
      <c r="P233" s="1067"/>
      <c r="Q233" s="1067"/>
      <c r="R233" s="471">
        <f t="shared" si="92"/>
        <v>20000</v>
      </c>
    </row>
    <row r="235" spans="2:18" s="37" customFormat="1" ht="22.5" customHeight="1">
      <c r="B235" s="1539" t="s">
        <v>1660</v>
      </c>
      <c r="C235" s="1539"/>
      <c r="D235" s="1539"/>
      <c r="E235" s="1539"/>
      <c r="F235" s="1539"/>
      <c r="G235" s="1539"/>
      <c r="H235" s="481"/>
      <c r="I235" s="5"/>
      <c r="J235" s="4"/>
      <c r="K235" s="482"/>
      <c r="L235" s="482"/>
      <c r="M235" s="482"/>
      <c r="N235" s="482"/>
      <c r="O235" s="482"/>
      <c r="P235" s="482"/>
      <c r="Q235" s="482"/>
      <c r="R235" s="483"/>
    </row>
    <row r="236" spans="2:18" ht="35.25" customHeight="1">
      <c r="B236" s="1540" t="s">
        <v>1682</v>
      </c>
      <c r="C236" s="1540"/>
      <c r="D236" s="1540"/>
      <c r="E236" s="1540"/>
      <c r="F236" s="1522" t="s">
        <v>1661</v>
      </c>
      <c r="G236" s="1522"/>
      <c r="H236" s="1523"/>
      <c r="I236" s="1532" t="s">
        <v>9</v>
      </c>
      <c r="J236" s="1533"/>
      <c r="K236" s="1534"/>
      <c r="L236" s="1532" t="s">
        <v>1662</v>
      </c>
      <c r="M236" s="1533"/>
      <c r="N236" s="1534"/>
      <c r="O236" s="505"/>
      <c r="P236" s="1529" t="s">
        <v>1663</v>
      </c>
      <c r="Q236" s="1530"/>
      <c r="R236" s="1531"/>
    </row>
    <row r="237" spans="2:18">
      <c r="B237" s="1541" t="s">
        <v>2444</v>
      </c>
      <c r="C237" s="1542"/>
      <c r="D237" s="1542"/>
      <c r="E237" s="1543"/>
      <c r="F237" s="1524" t="s">
        <v>1664</v>
      </c>
      <c r="G237" s="1525"/>
      <c r="H237" s="481"/>
      <c r="I237" s="1535">
        <f>SUM(I238:K240)</f>
        <v>3350800</v>
      </c>
      <c r="J237" s="1536"/>
      <c r="K237" s="1537"/>
      <c r="L237" s="1548"/>
      <c r="M237" s="1549"/>
      <c r="N237" s="1550"/>
      <c r="O237" s="484"/>
      <c r="P237" s="1541"/>
      <c r="Q237" s="1542"/>
      <c r="R237" s="1543"/>
    </row>
    <row r="238" spans="2:18" ht="20.25" customHeight="1">
      <c r="B238" s="24"/>
      <c r="F238" s="24"/>
      <c r="G238" s="333" t="s">
        <v>1665</v>
      </c>
      <c r="H238" s="333"/>
      <c r="I238" s="1526">
        <f>K8</f>
        <v>2198600</v>
      </c>
      <c r="J238" s="1527"/>
      <c r="K238" s="1528"/>
      <c r="L238" s="1526"/>
      <c r="M238" s="1527"/>
      <c r="N238" s="1528"/>
      <c r="O238" s="484"/>
      <c r="P238" s="1544"/>
      <c r="Q238" s="1545"/>
      <c r="R238" s="1546"/>
    </row>
    <row r="239" spans="2:18" ht="20.25" customHeight="1">
      <c r="B239" s="24"/>
      <c r="F239" s="24"/>
      <c r="G239" s="333" t="s">
        <v>1666</v>
      </c>
      <c r="H239" s="333"/>
      <c r="I239" s="1526">
        <f>L8</f>
        <v>718540</v>
      </c>
      <c r="J239" s="1527"/>
      <c r="K239" s="1528"/>
      <c r="L239" s="1526"/>
      <c r="M239" s="1527"/>
      <c r="N239" s="1528"/>
      <c r="O239" s="484"/>
      <c r="P239" s="1544"/>
      <c r="Q239" s="1545"/>
      <c r="R239" s="1546"/>
    </row>
    <row r="240" spans="2:18" ht="20.25" customHeight="1">
      <c r="B240" s="24"/>
      <c r="F240" s="24"/>
      <c r="G240" s="333" t="s">
        <v>1667</v>
      </c>
      <c r="H240" s="333"/>
      <c r="I240" s="1526">
        <f>M8</f>
        <v>433660</v>
      </c>
      <c r="J240" s="1527"/>
      <c r="K240" s="1528"/>
      <c r="L240" s="1526"/>
      <c r="M240" s="1527"/>
      <c r="N240" s="1528"/>
      <c r="O240" s="484"/>
      <c r="P240" s="1544"/>
      <c r="Q240" s="1545"/>
      <c r="R240" s="1546"/>
    </row>
    <row r="241" spans="2:18" ht="20.25" customHeight="1">
      <c r="B241" s="24"/>
      <c r="F241" s="485" t="s">
        <v>7</v>
      </c>
      <c r="G241" s="333"/>
      <c r="H241" s="333"/>
      <c r="I241" s="1551">
        <f>SUM(I242)</f>
        <v>3000000</v>
      </c>
      <c r="J241" s="1552"/>
      <c r="K241" s="1553"/>
      <c r="L241" s="1526"/>
      <c r="M241" s="1527"/>
      <c r="N241" s="1528"/>
      <c r="O241" s="484"/>
      <c r="P241" s="1544"/>
      <c r="Q241" s="1545"/>
      <c r="R241" s="1546"/>
    </row>
    <row r="242" spans="2:18" ht="34.5" customHeight="1">
      <c r="B242" s="24"/>
      <c r="F242" s="24"/>
      <c r="G242" s="333" t="s">
        <v>1693</v>
      </c>
      <c r="H242" s="333"/>
      <c r="I242" s="1526">
        <f>P8</f>
        <v>3000000</v>
      </c>
      <c r="J242" s="1527"/>
      <c r="K242" s="1528"/>
      <c r="L242" s="1526"/>
      <c r="M242" s="1527"/>
      <c r="N242" s="1528"/>
      <c r="O242" s="484"/>
      <c r="P242" s="1544"/>
      <c r="Q242" s="1545"/>
      <c r="R242" s="1546"/>
    </row>
    <row r="243" spans="2:18" ht="21.75" customHeight="1">
      <c r="B243" s="489"/>
      <c r="C243" s="490"/>
      <c r="D243" s="490"/>
      <c r="E243" s="490"/>
      <c r="F243" s="1411" t="s">
        <v>1669</v>
      </c>
      <c r="G243" s="1430"/>
      <c r="H243" s="1412"/>
      <c r="I243" s="1547">
        <f>SUM(L243:R243)</f>
        <v>6350800</v>
      </c>
      <c r="J243" s="1547"/>
      <c r="K243" s="1547"/>
      <c r="L243" s="1547">
        <v>700000</v>
      </c>
      <c r="M243" s="1547"/>
      <c r="N243" s="1547"/>
      <c r="O243" s="491"/>
      <c r="P243" s="1538">
        <v>5650800</v>
      </c>
      <c r="Q243" s="1538"/>
      <c r="R243" s="1538"/>
    </row>
    <row r="244" spans="2:18">
      <c r="F244" s="486"/>
      <c r="H244" s="21"/>
      <c r="J244" s="459"/>
      <c r="K244" s="487"/>
      <c r="L244" s="487"/>
      <c r="M244" s="487"/>
      <c r="N244" s="487"/>
      <c r="O244" s="487"/>
      <c r="P244" s="487"/>
      <c r="Q244" s="487"/>
      <c r="R244" s="487"/>
    </row>
    <row r="245" spans="2:18">
      <c r="B245" s="462" t="s">
        <v>1670</v>
      </c>
      <c r="E245" s="7"/>
      <c r="F245" s="486" t="s">
        <v>2547</v>
      </c>
      <c r="G245" s="49"/>
      <c r="H245" s="462"/>
      <c r="I245" s="3"/>
      <c r="J245" s="488"/>
      <c r="K245" s="482"/>
      <c r="L245" s="482"/>
      <c r="M245" s="482"/>
      <c r="N245" s="482"/>
      <c r="O245" s="482"/>
      <c r="P245" s="482"/>
      <c r="Q245" s="482"/>
      <c r="R245" s="482"/>
    </row>
  </sheetData>
  <mergeCells count="97">
    <mergeCell ref="P236:R236"/>
    <mergeCell ref="I242:K242"/>
    <mergeCell ref="L242:N242"/>
    <mergeCell ref="P242:R242"/>
    <mergeCell ref="F243:H243"/>
    <mergeCell ref="I243:K243"/>
    <mergeCell ref="L243:N243"/>
    <mergeCell ref="P243:R243"/>
    <mergeCell ref="I240:K240"/>
    <mergeCell ref="L240:N240"/>
    <mergeCell ref="P240:R240"/>
    <mergeCell ref="I241:K241"/>
    <mergeCell ref="L241:N241"/>
    <mergeCell ref="P241:R241"/>
    <mergeCell ref="I238:K238"/>
    <mergeCell ref="L238:N238"/>
    <mergeCell ref="B235:G235"/>
    <mergeCell ref="B236:E236"/>
    <mergeCell ref="F236:H236"/>
    <mergeCell ref="I236:K236"/>
    <mergeCell ref="L236:N236"/>
    <mergeCell ref="P238:R238"/>
    <mergeCell ref="I239:K239"/>
    <mergeCell ref="L239:N239"/>
    <mergeCell ref="P239:R239"/>
    <mergeCell ref="B237:E237"/>
    <mergeCell ref="F237:G237"/>
    <mergeCell ref="I237:K237"/>
    <mergeCell ref="L237:N237"/>
    <mergeCell ref="P237:R237"/>
    <mergeCell ref="P2:R2"/>
    <mergeCell ref="B9:I9"/>
    <mergeCell ref="B7:G7"/>
    <mergeCell ref="B8:G8"/>
    <mergeCell ref="B1:R1"/>
    <mergeCell ref="D46:I46"/>
    <mergeCell ref="B10:I10"/>
    <mergeCell ref="C11:I1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74:I74"/>
    <mergeCell ref="E47:I47"/>
    <mergeCell ref="C51:I51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B107:I107"/>
    <mergeCell ref="D81:I81"/>
    <mergeCell ref="E82:I82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E128:I128"/>
    <mergeCell ref="B108:I108"/>
    <mergeCell ref="C109:I109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D132:I132"/>
    <mergeCell ref="E145:I145"/>
    <mergeCell ref="B151:I151"/>
    <mergeCell ref="B152:I152"/>
    <mergeCell ref="C153:I153"/>
    <mergeCell ref="E215:I215"/>
    <mergeCell ref="C202:I202"/>
    <mergeCell ref="D210:I210"/>
    <mergeCell ref="E211:I211"/>
    <mergeCell ref="D154:I154"/>
    <mergeCell ref="E155:I155"/>
    <mergeCell ref="E159:I159"/>
    <mergeCell ref="E167:I167"/>
    <mergeCell ref="D171:I171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7" tint="0.79998168889431442"/>
  </sheetPr>
  <dimension ref="A21:I21"/>
  <sheetViews>
    <sheetView workbookViewId="0">
      <selection activeCell="V22" sqref="V22"/>
    </sheetView>
  </sheetViews>
  <sheetFormatPr defaultRowHeight="15"/>
  <sheetData>
    <row r="21" spans="1:9" ht="53.25">
      <c r="A21" s="1511" t="s">
        <v>1587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 tint="-0.499984740745262"/>
  </sheetPr>
  <dimension ref="B1:T234"/>
  <sheetViews>
    <sheetView zoomScaleNormal="100" workbookViewId="0">
      <pane ySplit="8" topLeftCell="A9" activePane="bottomLeft" state="frozen"/>
      <selection activeCell="M25" sqref="M25"/>
      <selection pane="bottomLeft" activeCell="N236" sqref="N236"/>
    </sheetView>
  </sheetViews>
  <sheetFormatPr defaultColWidth="9" defaultRowHeight="21.75"/>
  <cols>
    <col min="1" max="1" width="2.7109375" style="7" customWidth="1"/>
    <col min="2" max="2" width="1.5703125" style="20" customWidth="1"/>
    <col min="3" max="3" width="1.42578125" style="20" customWidth="1"/>
    <col min="4" max="4" width="2.42578125" style="20" customWidth="1"/>
    <col min="5" max="5" width="3.42578125" style="20" customWidth="1"/>
    <col min="6" max="6" width="5" style="49" customWidth="1"/>
    <col min="7" max="7" width="29.140625" style="21" customWidth="1"/>
    <col min="8" max="8" width="9.5703125" style="6" hidden="1" customWidth="1"/>
    <col min="9" max="9" width="14.425781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20" s="1" customFormat="1" ht="24.75" thickBot="1">
      <c r="B1" s="1407" t="s">
        <v>2166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0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2376</v>
      </c>
      <c r="Q2" s="1514"/>
      <c r="R2" s="1515"/>
    </row>
    <row r="3" spans="2:20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20" s="465" customFormat="1" ht="16.5" customHeight="1">
      <c r="B4" s="462" t="s">
        <v>1694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20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20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0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0" s="37" customFormat="1" ht="24" customHeight="1">
      <c r="B8" s="1491" t="s">
        <v>2473</v>
      </c>
      <c r="C8" s="1492"/>
      <c r="D8" s="1492"/>
      <c r="E8" s="1492"/>
      <c r="F8" s="1492"/>
      <c r="G8" s="1493"/>
      <c r="H8" s="89"/>
      <c r="I8" s="90"/>
      <c r="J8" s="44">
        <f t="shared" ref="J8:R8" si="0">SUM(J194:J223)</f>
        <v>0</v>
      </c>
      <c r="K8" s="44">
        <f t="shared" si="0"/>
        <v>65000</v>
      </c>
      <c r="L8" s="44">
        <f t="shared" si="0"/>
        <v>360000</v>
      </c>
      <c r="M8" s="44">
        <f t="shared" si="0"/>
        <v>370000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795000</v>
      </c>
      <c r="T8" s="529"/>
    </row>
    <row r="9" spans="2:20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0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0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0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0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20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0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0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>SUM(K181:K183)</f>
        <v>0</v>
      </c>
      <c r="L180" s="73">
        <f t="shared" ref="L180:R180" si="92">SUM(L181:L183)</f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3" hidden="1" customHeight="1">
      <c r="B181" s="32"/>
      <c r="C181" s="33"/>
      <c r="D181" s="33"/>
      <c r="E181" s="33"/>
      <c r="F181" s="51"/>
      <c r="G181" s="52"/>
      <c r="H181" s="15"/>
      <c r="I181" s="123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8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18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443"/>
      <c r="K196" s="443"/>
      <c r="L196" s="443"/>
      <c r="M196" s="443"/>
      <c r="N196" s="443"/>
      <c r="O196" s="443"/>
      <c r="P196" s="443"/>
      <c r="Q196" s="443"/>
      <c r="R196" s="186"/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443"/>
      <c r="K197" s="443"/>
      <c r="L197" s="443"/>
      <c r="M197" s="443"/>
      <c r="N197" s="443"/>
      <c r="O197" s="443"/>
      <c r="P197" s="443"/>
      <c r="Q197" s="443"/>
      <c r="R197" s="186"/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17"/>
      <c r="K198" s="117"/>
      <c r="L198" s="117"/>
      <c r="M198" s="117"/>
      <c r="N198" s="117"/>
      <c r="O198" s="117"/>
      <c r="P198" s="117"/>
      <c r="Q198" s="117"/>
      <c r="R198" s="453"/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452"/>
      <c r="K199" s="452"/>
      <c r="L199" s="452"/>
      <c r="M199" s="452"/>
      <c r="N199" s="452"/>
      <c r="O199" s="452"/>
      <c r="P199" s="452"/>
      <c r="Q199" s="452"/>
      <c r="R199" s="453"/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452"/>
      <c r="K200" s="452"/>
      <c r="L200" s="452"/>
      <c r="M200" s="452"/>
      <c r="N200" s="452"/>
      <c r="O200" s="452"/>
      <c r="P200" s="452"/>
      <c r="Q200" s="452"/>
      <c r="R200" s="453"/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2"/>
      <c r="R201" s="453"/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443"/>
      <c r="K203" s="443"/>
      <c r="L203" s="443"/>
      <c r="M203" s="443"/>
      <c r="N203" s="443"/>
      <c r="O203" s="443"/>
      <c r="P203" s="443"/>
      <c r="Q203" s="443"/>
      <c r="R203" s="186"/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17"/>
      <c r="K205" s="117"/>
      <c r="L205" s="117"/>
      <c r="M205" s="117"/>
      <c r="N205" s="117"/>
      <c r="O205" s="117"/>
      <c r="P205" s="117"/>
      <c r="Q205" s="117"/>
      <c r="R205" s="453"/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452"/>
      <c r="K206" s="452"/>
      <c r="L206" s="452"/>
      <c r="M206" s="452"/>
      <c r="N206" s="452"/>
      <c r="O206" s="452"/>
      <c r="P206" s="452"/>
      <c r="Q206" s="452"/>
      <c r="R206" s="453"/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2"/>
      <c r="R207" s="453"/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443"/>
      <c r="K208" s="443"/>
      <c r="L208" s="443"/>
      <c r="M208" s="443"/>
      <c r="N208" s="443"/>
      <c r="O208" s="443"/>
      <c r="P208" s="443"/>
      <c r="Q208" s="443"/>
      <c r="R208" s="186"/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17"/>
      <c r="K209" s="117"/>
      <c r="L209" s="117"/>
      <c r="M209" s="117"/>
      <c r="N209" s="117"/>
      <c r="O209" s="117"/>
      <c r="P209" s="117"/>
      <c r="Q209" s="117"/>
      <c r="R209" s="453"/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2"/>
      <c r="R210" s="453"/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2"/>
      <c r="R211" s="453"/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443"/>
      <c r="K212" s="443"/>
      <c r="L212" s="443"/>
      <c r="M212" s="443"/>
      <c r="N212" s="443"/>
      <c r="O212" s="443"/>
      <c r="P212" s="443"/>
      <c r="Q212" s="443"/>
      <c r="R212" s="186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17"/>
      <c r="K213" s="117"/>
      <c r="L213" s="117"/>
      <c r="M213" s="117"/>
      <c r="N213" s="117"/>
      <c r="O213" s="117"/>
      <c r="P213" s="117"/>
      <c r="Q213" s="117"/>
      <c r="R213" s="453"/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443"/>
      <c r="K216" s="443"/>
      <c r="L216" s="443"/>
      <c r="M216" s="443"/>
      <c r="N216" s="443"/>
      <c r="O216" s="443"/>
      <c r="P216" s="443"/>
      <c r="Q216" s="443"/>
      <c r="R216" s="186"/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17"/>
      <c r="K217" s="117"/>
      <c r="L217" s="117"/>
      <c r="M217" s="117"/>
      <c r="N217" s="117"/>
      <c r="O217" s="117"/>
      <c r="P217" s="117"/>
      <c r="Q217" s="117"/>
      <c r="R217" s="453"/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467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17.25" customHeight="1">
      <c r="B221" s="771"/>
      <c r="C221" s="752"/>
      <c r="D221" s="752"/>
      <c r="E221" s="752"/>
      <c r="F221" s="752">
        <v>19701</v>
      </c>
      <c r="G221" s="754" t="s">
        <v>308</v>
      </c>
      <c r="H221" s="755" t="s">
        <v>309</v>
      </c>
      <c r="I221" s="756" t="s">
        <v>2161</v>
      </c>
      <c r="J221" s="757"/>
      <c r="K221" s="758"/>
      <c r="L221" s="758">
        <v>80000</v>
      </c>
      <c r="M221" s="758">
        <v>220000</v>
      </c>
      <c r="N221" s="757"/>
      <c r="O221" s="757"/>
      <c r="P221" s="757"/>
      <c r="Q221" s="757"/>
      <c r="R221" s="759">
        <f>SUM(J221:Q221)</f>
        <v>300000</v>
      </c>
    </row>
    <row r="222" spans="2:18" ht="16.5" customHeight="1">
      <c r="B222" s="48"/>
      <c r="C222" s="773"/>
      <c r="D222" s="773"/>
      <c r="E222" s="773"/>
      <c r="F222" s="773">
        <v>19702</v>
      </c>
      <c r="G222" s="765" t="s">
        <v>310</v>
      </c>
      <c r="H222" s="766" t="s">
        <v>309</v>
      </c>
      <c r="I222" s="767" t="s">
        <v>2161</v>
      </c>
      <c r="J222" s="774"/>
      <c r="K222" s="775">
        <v>45000</v>
      </c>
      <c r="L222" s="775">
        <v>200000</v>
      </c>
      <c r="M222" s="775">
        <v>50000</v>
      </c>
      <c r="N222" s="774"/>
      <c r="O222" s="774"/>
      <c r="P222" s="774"/>
      <c r="Q222" s="774"/>
      <c r="R222" s="769">
        <f t="shared" ref="R222" si="99">SUM(J222:Q222)</f>
        <v>295000</v>
      </c>
    </row>
    <row r="223" spans="2:18" ht="18.75" customHeight="1">
      <c r="B223" s="797"/>
      <c r="C223" s="18"/>
      <c r="D223" s="18"/>
      <c r="E223" s="18"/>
      <c r="F223" s="49">
        <v>19703</v>
      </c>
      <c r="G223" s="19" t="s">
        <v>2165</v>
      </c>
      <c r="H223" s="134" t="s">
        <v>309</v>
      </c>
      <c r="I223" s="153" t="s">
        <v>2161</v>
      </c>
      <c r="J223" s="152"/>
      <c r="K223" s="372">
        <v>20000</v>
      </c>
      <c r="L223" s="372">
        <v>80000</v>
      </c>
      <c r="M223" s="372">
        <v>100000</v>
      </c>
      <c r="N223" s="152"/>
      <c r="O223" s="152"/>
      <c r="P223" s="152"/>
      <c r="Q223" s="152"/>
      <c r="R223" s="471">
        <f t="shared" ref="R223" si="100">SUM(J223:Q223)</f>
        <v>200000</v>
      </c>
    </row>
    <row r="224" spans="2:18" ht="12" customHeight="1">
      <c r="F224" s="33"/>
    </row>
    <row r="225" spans="2:18" s="37" customFormat="1" ht="22.5" customHeight="1">
      <c r="B225" s="1539" t="s">
        <v>1660</v>
      </c>
      <c r="C225" s="1539"/>
      <c r="D225" s="1539"/>
      <c r="E225" s="1539"/>
      <c r="F225" s="1539"/>
      <c r="G225" s="1539"/>
      <c r="H225" s="481"/>
      <c r="I225" s="5"/>
      <c r="J225" s="4"/>
      <c r="K225" s="482"/>
      <c r="L225" s="482"/>
      <c r="M225" s="482"/>
      <c r="N225" s="482"/>
      <c r="O225" s="482"/>
      <c r="P225" s="482"/>
      <c r="Q225" s="482"/>
      <c r="R225" s="483"/>
    </row>
    <row r="226" spans="2:18" ht="35.25" customHeight="1">
      <c r="B226" s="1540" t="s">
        <v>1682</v>
      </c>
      <c r="C226" s="1540"/>
      <c r="D226" s="1540"/>
      <c r="E226" s="1540"/>
      <c r="F226" s="1522" t="s">
        <v>1661</v>
      </c>
      <c r="G226" s="1522"/>
      <c r="H226" s="1523"/>
      <c r="I226" s="1532" t="s">
        <v>9</v>
      </c>
      <c r="J226" s="1533"/>
      <c r="K226" s="1534"/>
      <c r="L226" s="1532" t="s">
        <v>1662</v>
      </c>
      <c r="M226" s="1533"/>
      <c r="N226" s="1534"/>
      <c r="O226" s="505"/>
      <c r="P226" s="1529" t="s">
        <v>1663</v>
      </c>
      <c r="Q226" s="1530"/>
      <c r="R226" s="1531"/>
    </row>
    <row r="227" spans="2:18">
      <c r="B227" s="1541" t="s">
        <v>2443</v>
      </c>
      <c r="C227" s="1542"/>
      <c r="D227" s="1542"/>
      <c r="E227" s="1543"/>
      <c r="F227" s="1524" t="s">
        <v>1664</v>
      </c>
      <c r="G227" s="1525"/>
      <c r="H227" s="481"/>
      <c r="I227" s="1535">
        <f>SUM(I228:K230)</f>
        <v>795000</v>
      </c>
      <c r="J227" s="1536"/>
      <c r="K227" s="1537"/>
      <c r="L227" s="1548"/>
      <c r="M227" s="1549"/>
      <c r="N227" s="1550"/>
      <c r="O227" s="484"/>
      <c r="P227" s="1541"/>
      <c r="Q227" s="1542"/>
      <c r="R227" s="1543"/>
    </row>
    <row r="228" spans="2:18" ht="20.25" customHeight="1">
      <c r="B228" s="24"/>
      <c r="F228" s="24"/>
      <c r="G228" s="333" t="s">
        <v>1665</v>
      </c>
      <c r="H228" s="333"/>
      <c r="I228" s="1526">
        <f>K8</f>
        <v>65000</v>
      </c>
      <c r="J228" s="1527"/>
      <c r="K228" s="1528"/>
      <c r="L228" s="1526"/>
      <c r="M228" s="1527"/>
      <c r="N228" s="1528"/>
      <c r="O228" s="484"/>
      <c r="P228" s="1544"/>
      <c r="Q228" s="1545"/>
      <c r="R228" s="1546"/>
    </row>
    <row r="229" spans="2:18" ht="20.25" customHeight="1">
      <c r="B229" s="24"/>
      <c r="F229" s="24"/>
      <c r="G229" s="333" t="s">
        <v>1666</v>
      </c>
      <c r="H229" s="333"/>
      <c r="I229" s="1526">
        <f>L8</f>
        <v>360000</v>
      </c>
      <c r="J229" s="1527"/>
      <c r="K229" s="1528"/>
      <c r="L229" s="1526"/>
      <c r="M229" s="1527"/>
      <c r="N229" s="1528"/>
      <c r="O229" s="484"/>
      <c r="P229" s="1544"/>
      <c r="Q229" s="1545"/>
      <c r="R229" s="1546"/>
    </row>
    <row r="230" spans="2:18" ht="20.25" customHeight="1">
      <c r="B230" s="24"/>
      <c r="F230" s="24"/>
      <c r="G230" s="333" t="s">
        <v>1667</v>
      </c>
      <c r="H230" s="333"/>
      <c r="I230" s="1526">
        <f>M8</f>
        <v>370000</v>
      </c>
      <c r="J230" s="1527"/>
      <c r="K230" s="1528"/>
      <c r="L230" s="1526"/>
      <c r="M230" s="1527"/>
      <c r="N230" s="1528"/>
      <c r="O230" s="484"/>
      <c r="P230" s="1544"/>
      <c r="Q230" s="1545"/>
      <c r="R230" s="1546"/>
    </row>
    <row r="231" spans="2:18" ht="21.75" customHeight="1">
      <c r="B231" s="489"/>
      <c r="C231" s="490"/>
      <c r="D231" s="490"/>
      <c r="E231" s="490"/>
      <c r="F231" s="1411" t="s">
        <v>1669</v>
      </c>
      <c r="G231" s="1430"/>
      <c r="H231" s="1412"/>
      <c r="I231" s="1547">
        <f>SUM(L231:R231)</f>
        <v>795000</v>
      </c>
      <c r="J231" s="1547"/>
      <c r="K231" s="1547"/>
      <c r="L231" s="1547">
        <v>375200</v>
      </c>
      <c r="M231" s="1547"/>
      <c r="N231" s="1547"/>
      <c r="O231" s="491"/>
      <c r="P231" s="1538">
        <v>419800</v>
      </c>
      <c r="Q231" s="1538"/>
      <c r="R231" s="1538"/>
    </row>
    <row r="232" spans="2:18" ht="12" customHeight="1">
      <c r="F232" s="486"/>
      <c r="H232" s="21"/>
      <c r="J232" s="459"/>
      <c r="K232" s="487"/>
      <c r="L232" s="487"/>
      <c r="M232" s="487"/>
      <c r="N232" s="487"/>
      <c r="O232" s="487"/>
      <c r="P232" s="487"/>
      <c r="Q232" s="487"/>
      <c r="R232" s="487"/>
    </row>
    <row r="233" spans="2:18">
      <c r="B233" s="462" t="s">
        <v>1670</v>
      </c>
      <c r="E233" s="7"/>
      <c r="F233" s="1554" t="s">
        <v>2548</v>
      </c>
      <c r="G233" s="1554"/>
      <c r="H233" s="1554"/>
      <c r="I233" s="1554"/>
      <c r="J233" s="1554"/>
      <c r="K233" s="1554"/>
      <c r="L233" s="1554"/>
      <c r="M233" s="1554"/>
      <c r="N233" s="1554"/>
      <c r="O233" s="1554"/>
      <c r="P233" s="1554"/>
      <c r="Q233" s="1554"/>
      <c r="R233" s="1554"/>
    </row>
    <row r="234" spans="2:18">
      <c r="F234" s="1554" t="s">
        <v>2549</v>
      </c>
      <c r="G234" s="1554"/>
      <c r="H234" s="1554"/>
      <c r="I234" s="1554"/>
      <c r="J234" s="1554"/>
      <c r="K234" s="1554"/>
      <c r="L234" s="1554"/>
      <c r="M234" s="1554"/>
      <c r="N234" s="1554"/>
      <c r="O234" s="1554"/>
      <c r="P234" s="1554"/>
      <c r="Q234" s="1554"/>
      <c r="R234" s="1554"/>
    </row>
  </sheetData>
  <mergeCells count="96">
    <mergeCell ref="I230:K230"/>
    <mergeCell ref="L230:N230"/>
    <mergeCell ref="P230:R230"/>
    <mergeCell ref="F231:H231"/>
    <mergeCell ref="I231:K231"/>
    <mergeCell ref="L231:N231"/>
    <mergeCell ref="P231:R231"/>
    <mergeCell ref="I228:K228"/>
    <mergeCell ref="L228:N228"/>
    <mergeCell ref="P228:R228"/>
    <mergeCell ref="I229:K229"/>
    <mergeCell ref="L229:N229"/>
    <mergeCell ref="P229:R229"/>
    <mergeCell ref="C11:I11"/>
    <mergeCell ref="B1:R1"/>
    <mergeCell ref="B7:G7"/>
    <mergeCell ref="B8:G8"/>
    <mergeCell ref="B9:I9"/>
    <mergeCell ref="B10:I10"/>
    <mergeCell ref="P2:R2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F234:R234"/>
    <mergeCell ref="D203:I203"/>
    <mergeCell ref="E204:I204"/>
    <mergeCell ref="E208:I208"/>
    <mergeCell ref="F233:R233"/>
    <mergeCell ref="B225:G225"/>
    <mergeCell ref="B226:E226"/>
    <mergeCell ref="F226:H226"/>
    <mergeCell ref="I226:K226"/>
    <mergeCell ref="L226:N226"/>
    <mergeCell ref="P226:R226"/>
    <mergeCell ref="B227:E227"/>
    <mergeCell ref="F227:G227"/>
    <mergeCell ref="I227:K227"/>
    <mergeCell ref="L227:N227"/>
    <mergeCell ref="P227:R22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D20:F20"/>
  <sheetViews>
    <sheetView workbookViewId="0">
      <selection activeCell="I27" sqref="I27"/>
    </sheetView>
  </sheetViews>
  <sheetFormatPr defaultRowHeight="15"/>
  <sheetData>
    <row r="20" spans="4:6" ht="41.25">
      <c r="D20" s="1425" t="s">
        <v>1637</v>
      </c>
      <c r="E20" s="1425"/>
      <c r="F20" s="1425"/>
    </row>
  </sheetData>
  <mergeCells count="1">
    <mergeCell ref="D20:F20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7" tint="0.79998168889431442"/>
  </sheetPr>
  <dimension ref="A21:I21"/>
  <sheetViews>
    <sheetView workbookViewId="0">
      <selection activeCell="M31" sqref="M31"/>
    </sheetView>
  </sheetViews>
  <sheetFormatPr defaultRowHeight="15"/>
  <sheetData>
    <row r="21" spans="1:9" ht="53.25">
      <c r="A21" s="1511" t="s">
        <v>1588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499984740745262"/>
  </sheetPr>
  <dimension ref="B1:R238"/>
  <sheetViews>
    <sheetView zoomScaleNormal="100" workbookViewId="0">
      <pane ySplit="8" topLeftCell="A9" activePane="bottomLeft" state="frozen"/>
      <selection activeCell="M25" sqref="M25"/>
      <selection pane="bottomLeft" activeCell="Y222" sqref="Y222"/>
    </sheetView>
  </sheetViews>
  <sheetFormatPr defaultColWidth="9" defaultRowHeight="21.75"/>
  <cols>
    <col min="1" max="1" width="0.85546875" style="7" customWidth="1"/>
    <col min="2" max="2" width="1.42578125" style="20" customWidth="1"/>
    <col min="3" max="3" width="1.7109375" style="20" customWidth="1"/>
    <col min="4" max="4" width="1.85546875" style="20" customWidth="1"/>
    <col min="5" max="5" width="3.42578125" style="20" customWidth="1"/>
    <col min="6" max="6" width="5.42578125" style="49" customWidth="1"/>
    <col min="7" max="7" width="28.42578125" style="21" customWidth="1"/>
    <col min="8" max="8" width="9.5703125" style="6" hidden="1" customWidth="1"/>
    <col min="9" max="9" width="14.42578125" style="6" customWidth="1"/>
    <col min="10" max="14" width="9.140625" style="74" customWidth="1"/>
    <col min="15" max="15" width="9.140625" style="74" hidden="1" customWidth="1"/>
    <col min="16" max="17" width="9.140625" style="74" customWidth="1"/>
    <col min="18" max="18" width="11.140625" style="74" customWidth="1"/>
    <col min="19" max="16384" width="9" style="7"/>
  </cols>
  <sheetData>
    <row r="1" spans="2:18" s="1" customFormat="1" ht="24.75" thickBot="1">
      <c r="B1" s="1407" t="s">
        <v>2195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2377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1695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1074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2474</v>
      </c>
      <c r="C8" s="1492"/>
      <c r="D8" s="1492"/>
      <c r="E8" s="1492"/>
      <c r="F8" s="1492"/>
      <c r="G8" s="1493"/>
      <c r="H8" s="89"/>
      <c r="I8" s="90"/>
      <c r="J8" s="44">
        <f t="shared" ref="J8:R8" si="0">SUM(J177:J225)</f>
        <v>0</v>
      </c>
      <c r="K8" s="44">
        <f t="shared" si="0"/>
        <v>1200000</v>
      </c>
      <c r="L8" s="44">
        <f t="shared" si="0"/>
        <v>55000</v>
      </c>
      <c r="M8" s="44">
        <f t="shared" si="0"/>
        <v>120000</v>
      </c>
      <c r="N8" s="44">
        <f t="shared" si="0"/>
        <v>0</v>
      </c>
      <c r="O8" s="44">
        <f t="shared" si="0"/>
        <v>0</v>
      </c>
      <c r="P8" s="44">
        <f t="shared" si="0"/>
        <v>648000</v>
      </c>
      <c r="Q8" s="44">
        <f t="shared" si="0"/>
        <v>0</v>
      </c>
      <c r="R8" s="44">
        <f t="shared" si="0"/>
        <v>2023000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37" customFormat="1" ht="19.5" customHeight="1">
      <c r="B176" s="397" t="s">
        <v>94</v>
      </c>
      <c r="C176" s="398"/>
      <c r="D176" s="399"/>
      <c r="E176" s="399"/>
      <c r="F176" s="399"/>
      <c r="G176" s="399"/>
      <c r="H176" s="399"/>
      <c r="I176" s="399"/>
      <c r="J176" s="455"/>
      <c r="K176" s="455"/>
      <c r="L176" s="455"/>
      <c r="M176" s="455"/>
      <c r="N176" s="455"/>
      <c r="O176" s="455"/>
      <c r="P176" s="455"/>
      <c r="Q176" s="455"/>
      <c r="R176" s="454"/>
    </row>
    <row r="177" spans="2:18" s="37" customFormat="1" ht="18" customHeight="1">
      <c r="B177" s="440" t="s">
        <v>117</v>
      </c>
      <c r="C177" s="441"/>
      <c r="D177" s="441"/>
      <c r="E177" s="441"/>
      <c r="F177" s="441"/>
      <c r="G177" s="441"/>
      <c r="H177" s="441"/>
      <c r="I177" s="441"/>
      <c r="J177" s="458"/>
      <c r="K177" s="458"/>
      <c r="L177" s="458"/>
      <c r="M177" s="458"/>
      <c r="N177" s="458"/>
      <c r="O177" s="458"/>
      <c r="P177" s="458"/>
      <c r="Q177" s="458"/>
      <c r="R177" s="457"/>
    </row>
    <row r="178" spans="2:18" ht="18" customHeight="1">
      <c r="B178" s="29"/>
      <c r="C178" s="189" t="s">
        <v>62</v>
      </c>
      <c r="D178" s="189"/>
      <c r="E178" s="189"/>
      <c r="F178" s="189"/>
      <c r="G178" s="189"/>
      <c r="H178" s="189"/>
      <c r="I178" s="189"/>
      <c r="J178" s="443"/>
      <c r="K178" s="443"/>
      <c r="L178" s="443"/>
      <c r="M178" s="443"/>
      <c r="N178" s="443"/>
      <c r="O178" s="443"/>
      <c r="P178" s="443"/>
      <c r="Q178" s="443"/>
      <c r="R178" s="186"/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443"/>
      <c r="K179" s="443"/>
      <c r="L179" s="443"/>
      <c r="M179" s="443"/>
      <c r="N179" s="443"/>
      <c r="O179" s="443"/>
      <c r="P179" s="443"/>
      <c r="Q179" s="443"/>
      <c r="R179" s="186"/>
    </row>
    <row r="180" spans="2:18" ht="17.25" hidden="1" customHeight="1">
      <c r="B180" s="29"/>
      <c r="C180" s="31"/>
      <c r="D180" s="31"/>
      <c r="E180" s="189" t="s">
        <v>64</v>
      </c>
      <c r="F180" s="189"/>
      <c r="G180" s="189"/>
      <c r="H180" s="189"/>
      <c r="I180" s="189"/>
      <c r="J180" s="443"/>
      <c r="K180" s="443"/>
      <c r="L180" s="443"/>
      <c r="M180" s="443"/>
      <c r="N180" s="443"/>
      <c r="O180" s="443"/>
      <c r="P180" s="443"/>
      <c r="Q180" s="443"/>
      <c r="R180" s="186"/>
    </row>
    <row r="181" spans="2:18" ht="23.25" hidden="1" customHeight="1">
      <c r="B181" s="24"/>
      <c r="D181" s="21"/>
      <c r="E181" s="26"/>
      <c r="F181" s="25">
        <v>100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1">
        <f t="shared" ref="R181" si="89">SUM(J181:Q181)</f>
        <v>0</v>
      </c>
    </row>
    <row r="182" spans="2:18" ht="23.25" hidden="1" customHeight="1">
      <c r="B182" s="58"/>
      <c r="C182" s="59"/>
      <c r="D182" s="53"/>
      <c r="E182" s="19"/>
      <c r="F182" s="25">
        <v>101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>SUM(J182:Q182)</f>
        <v>0</v>
      </c>
    </row>
    <row r="183" spans="2:18" ht="18.75" customHeight="1">
      <c r="B183" s="29"/>
      <c r="C183" s="31"/>
      <c r="D183" s="189" t="s">
        <v>65</v>
      </c>
      <c r="E183" s="189"/>
      <c r="F183" s="189"/>
      <c r="G183" s="189"/>
      <c r="H183" s="189"/>
      <c r="I183" s="189"/>
      <c r="J183" s="443"/>
      <c r="K183" s="443"/>
      <c r="L183" s="443"/>
      <c r="M183" s="443"/>
      <c r="N183" s="443"/>
      <c r="O183" s="443"/>
      <c r="P183" s="443"/>
      <c r="Q183" s="443"/>
      <c r="R183" s="186"/>
    </row>
    <row r="184" spans="2:18">
      <c r="B184" s="29"/>
      <c r="C184" s="31"/>
      <c r="D184" s="31"/>
      <c r="E184" s="30" t="s">
        <v>66</v>
      </c>
      <c r="F184" s="27"/>
      <c r="G184" s="202"/>
      <c r="H184" s="203"/>
      <c r="I184" s="255"/>
      <c r="J184" s="443"/>
      <c r="K184" s="443"/>
      <c r="L184" s="443"/>
      <c r="M184" s="443"/>
      <c r="N184" s="443"/>
      <c r="O184" s="443"/>
      <c r="P184" s="443"/>
      <c r="Q184" s="443"/>
      <c r="R184" s="186"/>
    </row>
    <row r="185" spans="2:18" s="464" customFormat="1" ht="16.5" customHeight="1">
      <c r="B185" s="466"/>
      <c r="C185" s="463"/>
      <c r="D185" s="463"/>
      <c r="E185" s="467">
        <v>183</v>
      </c>
      <c r="F185" s="467" t="s">
        <v>1659</v>
      </c>
      <c r="G185" s="468"/>
      <c r="H185" s="467"/>
      <c r="I185" s="467"/>
      <c r="J185" s="458"/>
      <c r="K185" s="458"/>
      <c r="L185" s="458"/>
      <c r="M185" s="458"/>
      <c r="N185" s="458"/>
      <c r="O185" s="458"/>
      <c r="P185" s="458"/>
      <c r="Q185" s="458"/>
      <c r="R185" s="457"/>
    </row>
    <row r="186" spans="2:18" ht="33" customHeight="1">
      <c r="B186" s="32"/>
      <c r="C186" s="33"/>
      <c r="D186" s="33"/>
      <c r="E186" s="33"/>
      <c r="F186" s="77">
        <v>18301</v>
      </c>
      <c r="G186" s="52" t="s">
        <v>127</v>
      </c>
      <c r="H186" s="15" t="s">
        <v>128</v>
      </c>
      <c r="I186" s="16" t="s">
        <v>2161</v>
      </c>
      <c r="J186" s="15"/>
      <c r="K186" s="79"/>
      <c r="L186" s="79">
        <v>55000</v>
      </c>
      <c r="M186" s="79"/>
      <c r="N186" s="15"/>
      <c r="O186" s="15"/>
      <c r="P186" s="15"/>
      <c r="Q186" s="15"/>
      <c r="R186" s="71">
        <f>SUM(J186:Q186)</f>
        <v>55000</v>
      </c>
    </row>
    <row r="187" spans="2:18" ht="21" hidden="1" customHeight="1">
      <c r="B187" s="32"/>
      <c r="C187" s="33"/>
      <c r="D187" s="33"/>
      <c r="E187" s="34"/>
      <c r="F187" s="25">
        <v>102</v>
      </c>
      <c r="G187" s="14"/>
      <c r="H187" s="14"/>
      <c r="I187" s="52"/>
      <c r="J187" s="15"/>
      <c r="K187" s="15"/>
      <c r="L187" s="15"/>
      <c r="M187" s="15"/>
      <c r="N187" s="15"/>
      <c r="O187" s="15"/>
      <c r="P187" s="15"/>
      <c r="Q187" s="15"/>
      <c r="R187" s="71">
        <f t="shared" ref="R187:R188" si="90">SUM(J187:Q187)</f>
        <v>0</v>
      </c>
    </row>
    <row r="188" spans="2:18" ht="21" hidden="1" customHeight="1">
      <c r="B188" s="24"/>
      <c r="D188" s="21"/>
      <c r="E188" s="26"/>
      <c r="F188" s="25">
        <v>103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 t="shared" si="90"/>
        <v>0</v>
      </c>
    </row>
    <row r="189" spans="2:18" ht="21" hidden="1" customHeight="1">
      <c r="B189" s="24"/>
      <c r="D189" s="21"/>
      <c r="E189" s="26"/>
      <c r="F189" s="25">
        <v>104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hidden="1">
      <c r="B190" s="29"/>
      <c r="C190" s="31"/>
      <c r="D190" s="31"/>
      <c r="E190" s="30" t="s">
        <v>67</v>
      </c>
      <c r="F190" s="27"/>
      <c r="G190" s="27"/>
      <c r="H190" s="13"/>
      <c r="I190" s="47"/>
      <c r="J190" s="73">
        <f>SUM(J191:J193)</f>
        <v>0</v>
      </c>
      <c r="K190" s="73">
        <f t="shared" ref="K190:Q190" si="91">SUM(K191:K193)</f>
        <v>0</v>
      </c>
      <c r="L190" s="73">
        <f t="shared" si="91"/>
        <v>0</v>
      </c>
      <c r="M190" s="73">
        <f t="shared" si="91"/>
        <v>0</v>
      </c>
      <c r="N190" s="73">
        <f t="shared" si="91"/>
        <v>0</v>
      </c>
      <c r="O190" s="73">
        <f t="shared" si="91"/>
        <v>0</v>
      </c>
      <c r="P190" s="73">
        <f t="shared" si="91"/>
        <v>0</v>
      </c>
      <c r="Q190" s="73">
        <f t="shared" si="91"/>
        <v>0</v>
      </c>
      <c r="R190" s="73">
        <f>SUM(R191:R193)</f>
        <v>0</v>
      </c>
    </row>
    <row r="191" spans="2:18" ht="21" hidden="1" customHeight="1">
      <c r="B191" s="32"/>
      <c r="C191" s="33"/>
      <c r="D191" s="33"/>
      <c r="E191" s="34"/>
      <c r="F191" s="25">
        <v>105</v>
      </c>
      <c r="G191" s="14"/>
      <c r="H191" s="14"/>
      <c r="I191" s="52"/>
      <c r="J191" s="15"/>
      <c r="K191" s="15"/>
      <c r="L191" s="15"/>
      <c r="M191" s="15"/>
      <c r="N191" s="15"/>
      <c r="O191" s="15"/>
      <c r="P191" s="15"/>
      <c r="Q191" s="15"/>
      <c r="R191" s="71">
        <f t="shared" ref="R191:R192" si="92">SUM(J191:Q191)</f>
        <v>0</v>
      </c>
    </row>
    <row r="192" spans="2:18" ht="21" hidden="1" customHeight="1">
      <c r="B192" s="24"/>
      <c r="D192" s="21"/>
      <c r="E192" s="26"/>
      <c r="F192" s="25">
        <v>106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 t="shared" si="92"/>
        <v>0</v>
      </c>
    </row>
    <row r="193" spans="2:18" ht="21" hidden="1" customHeight="1">
      <c r="B193" s="24"/>
      <c r="D193" s="21"/>
      <c r="E193" s="26"/>
      <c r="F193" s="25">
        <v>107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1">
        <f>SUM(J193:Q193)</f>
        <v>0</v>
      </c>
    </row>
    <row r="194" spans="2:18" s="12" customFormat="1" ht="18.75" customHeight="1">
      <c r="B194" s="116" t="s">
        <v>96</v>
      </c>
      <c r="C194" s="38"/>
      <c r="D194" s="115"/>
      <c r="E194" s="115"/>
      <c r="F194" s="115"/>
      <c r="G194" s="115"/>
      <c r="H194" s="115"/>
      <c r="I194" s="115"/>
      <c r="J194" s="455"/>
      <c r="K194" s="455"/>
      <c r="L194" s="455"/>
      <c r="M194" s="455"/>
      <c r="N194" s="455"/>
      <c r="O194" s="455"/>
      <c r="P194" s="455"/>
      <c r="Q194" s="455"/>
      <c r="R194" s="454"/>
    </row>
    <row r="195" spans="2:18" s="12" customFormat="1" ht="19.5" customHeight="1">
      <c r="B195" s="440" t="s">
        <v>125</v>
      </c>
      <c r="C195" s="441"/>
      <c r="D195" s="441"/>
      <c r="E195" s="441"/>
      <c r="F195" s="441"/>
      <c r="G195" s="441"/>
      <c r="H195" s="441"/>
      <c r="I195" s="441"/>
      <c r="J195" s="458"/>
      <c r="K195" s="458"/>
      <c r="L195" s="458"/>
      <c r="M195" s="458"/>
      <c r="N195" s="458"/>
      <c r="O195" s="458"/>
      <c r="P195" s="458"/>
      <c r="Q195" s="458"/>
      <c r="R195" s="457"/>
    </row>
    <row r="196" spans="2:18" ht="18" customHeight="1">
      <c r="B196" s="29"/>
      <c r="C196" s="189" t="s">
        <v>68</v>
      </c>
      <c r="D196" s="189"/>
      <c r="E196" s="189"/>
      <c r="F196" s="189"/>
      <c r="G196" s="189"/>
      <c r="H196" s="189"/>
      <c r="I196" s="189"/>
      <c r="J196" s="443"/>
      <c r="K196" s="443"/>
      <c r="L196" s="443"/>
      <c r="M196" s="443"/>
      <c r="N196" s="443"/>
      <c r="O196" s="443"/>
      <c r="P196" s="443"/>
      <c r="Q196" s="443"/>
      <c r="R196" s="186"/>
    </row>
    <row r="197" spans="2:18" hidden="1">
      <c r="B197" s="29"/>
      <c r="C197" s="31"/>
      <c r="D197" s="30" t="s">
        <v>69</v>
      </c>
      <c r="E197" s="28"/>
      <c r="F197" s="27"/>
      <c r="G197" s="27"/>
      <c r="H197" s="13"/>
      <c r="I197" s="47"/>
      <c r="J197" s="443"/>
      <c r="K197" s="443"/>
      <c r="L197" s="443"/>
      <c r="M197" s="443"/>
      <c r="N197" s="443"/>
      <c r="O197" s="443"/>
      <c r="P197" s="443"/>
      <c r="Q197" s="443"/>
      <c r="R197" s="186"/>
    </row>
    <row r="198" spans="2:18" hidden="1">
      <c r="B198" s="29"/>
      <c r="C198" s="31"/>
      <c r="D198" s="31"/>
      <c r="E198" s="30" t="s">
        <v>70</v>
      </c>
      <c r="F198" s="60"/>
      <c r="G198" s="55"/>
      <c r="H198" s="55"/>
      <c r="I198" s="55"/>
      <c r="J198" s="443"/>
      <c r="K198" s="443"/>
      <c r="L198" s="443"/>
      <c r="M198" s="443"/>
      <c r="N198" s="443"/>
      <c r="O198" s="443"/>
      <c r="P198" s="443"/>
      <c r="Q198" s="443"/>
      <c r="R198" s="186"/>
    </row>
    <row r="199" spans="2:18" ht="24.75" hidden="1" customHeight="1">
      <c r="B199" s="32"/>
      <c r="C199" s="33"/>
      <c r="D199" s="33"/>
      <c r="E199" s="34"/>
      <c r="F199" s="25">
        <v>108</v>
      </c>
      <c r="G199" s="14"/>
      <c r="H199" s="14"/>
      <c r="I199" s="52"/>
      <c r="J199" s="117"/>
      <c r="K199" s="117"/>
      <c r="L199" s="117"/>
      <c r="M199" s="117"/>
      <c r="N199" s="117"/>
      <c r="O199" s="117"/>
      <c r="P199" s="117"/>
      <c r="Q199" s="117"/>
      <c r="R199" s="453"/>
    </row>
    <row r="200" spans="2:18" ht="24.75" hidden="1" customHeight="1">
      <c r="B200" s="24"/>
      <c r="D200" s="21"/>
      <c r="E200" s="26"/>
      <c r="F200" s="25">
        <v>109</v>
      </c>
      <c r="G200" s="14"/>
      <c r="H200" s="15"/>
      <c r="I200" s="16"/>
      <c r="J200" s="452"/>
      <c r="K200" s="452"/>
      <c r="L200" s="452"/>
      <c r="M200" s="452"/>
      <c r="N200" s="452"/>
      <c r="O200" s="452"/>
      <c r="P200" s="452"/>
      <c r="Q200" s="452"/>
      <c r="R200" s="453"/>
    </row>
    <row r="201" spans="2:18" ht="25.5" hidden="1" customHeight="1">
      <c r="B201" s="24"/>
      <c r="D201" s="21"/>
      <c r="E201" s="26"/>
      <c r="F201" s="25">
        <v>110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2"/>
      <c r="R201" s="453"/>
    </row>
    <row r="202" spans="2:18" ht="24.75" hidden="1" customHeight="1">
      <c r="B202" s="24"/>
      <c r="D202" s="21"/>
      <c r="E202" s="26"/>
      <c r="F202" s="25">
        <v>111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25.5" hidden="1" customHeight="1">
      <c r="B203" s="58"/>
      <c r="C203" s="59"/>
      <c r="D203" s="53"/>
      <c r="E203" s="19"/>
      <c r="F203" s="25">
        <v>112</v>
      </c>
      <c r="G203" s="14"/>
      <c r="H203" s="15"/>
      <c r="I203" s="16"/>
      <c r="J203" s="452"/>
      <c r="K203" s="452"/>
      <c r="L203" s="452"/>
      <c r="M203" s="452"/>
      <c r="N203" s="452"/>
      <c r="O203" s="452"/>
      <c r="P203" s="452"/>
      <c r="Q203" s="452"/>
      <c r="R203" s="453"/>
    </row>
    <row r="204" spans="2:18" ht="33" hidden="1" customHeight="1">
      <c r="B204" s="29"/>
      <c r="C204" s="31"/>
      <c r="D204" s="1401" t="s">
        <v>71</v>
      </c>
      <c r="E204" s="1401"/>
      <c r="F204" s="1401"/>
      <c r="G204" s="1401"/>
      <c r="H204" s="1401"/>
      <c r="I204" s="1401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30.75" hidden="1" customHeight="1">
      <c r="B205" s="29"/>
      <c r="C205" s="31"/>
      <c r="D205" s="31"/>
      <c r="E205" s="1418" t="s">
        <v>72</v>
      </c>
      <c r="F205" s="1418"/>
      <c r="G205" s="1418"/>
      <c r="H205" s="1418"/>
      <c r="I205" s="1418"/>
      <c r="J205" s="443"/>
      <c r="K205" s="443"/>
      <c r="L205" s="443"/>
      <c r="M205" s="443"/>
      <c r="N205" s="443"/>
      <c r="O205" s="443"/>
      <c r="P205" s="443"/>
      <c r="Q205" s="443"/>
      <c r="R205" s="186"/>
    </row>
    <row r="206" spans="2:18" ht="24.75" hidden="1" customHeight="1">
      <c r="B206" s="32"/>
      <c r="C206" s="33"/>
      <c r="D206" s="33"/>
      <c r="E206" s="34"/>
      <c r="F206" s="25">
        <v>113</v>
      </c>
      <c r="G206" s="14"/>
      <c r="H206" s="14"/>
      <c r="I206" s="52"/>
      <c r="J206" s="117"/>
      <c r="K206" s="117"/>
      <c r="L206" s="117"/>
      <c r="M206" s="117"/>
      <c r="N206" s="117"/>
      <c r="O206" s="117"/>
      <c r="P206" s="117"/>
      <c r="Q206" s="117"/>
      <c r="R206" s="453"/>
    </row>
    <row r="207" spans="2:18" ht="24.75" hidden="1" customHeight="1">
      <c r="B207" s="24"/>
      <c r="D207" s="21"/>
      <c r="E207" s="26"/>
      <c r="F207" s="25">
        <v>114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2"/>
      <c r="R207" s="453"/>
    </row>
    <row r="208" spans="2:18" ht="24.75" hidden="1" customHeight="1">
      <c r="B208" s="24"/>
      <c r="D208" s="21"/>
      <c r="E208" s="26"/>
      <c r="F208" s="25">
        <v>115</v>
      </c>
      <c r="G208" s="14"/>
      <c r="H208" s="15"/>
      <c r="I208" s="16"/>
      <c r="J208" s="452"/>
      <c r="K208" s="452"/>
      <c r="L208" s="452"/>
      <c r="M208" s="452"/>
      <c r="N208" s="452"/>
      <c r="O208" s="452"/>
      <c r="P208" s="452"/>
      <c r="Q208" s="452"/>
      <c r="R208" s="453"/>
    </row>
    <row r="209" spans="2:18" hidden="1">
      <c r="B209" s="29"/>
      <c r="C209" s="31"/>
      <c r="D209" s="31"/>
      <c r="E209" s="1419" t="s">
        <v>73</v>
      </c>
      <c r="F209" s="1419"/>
      <c r="G209" s="1419"/>
      <c r="H209" s="1419"/>
      <c r="I209" s="1419"/>
      <c r="J209" s="443"/>
      <c r="K209" s="443"/>
      <c r="L209" s="443"/>
      <c r="M209" s="443"/>
      <c r="N209" s="443"/>
      <c r="O209" s="443"/>
      <c r="P209" s="443"/>
      <c r="Q209" s="443"/>
      <c r="R209" s="186"/>
    </row>
    <row r="210" spans="2:18" ht="23.25" hidden="1" customHeight="1">
      <c r="B210" s="32"/>
      <c r="C210" s="33"/>
      <c r="D210" s="33"/>
      <c r="E210" s="34"/>
      <c r="F210" s="25">
        <v>116</v>
      </c>
      <c r="G210" s="14"/>
      <c r="H210" s="14"/>
      <c r="I210" s="52"/>
      <c r="J210" s="117"/>
      <c r="K210" s="117"/>
      <c r="L210" s="117"/>
      <c r="M210" s="117"/>
      <c r="N210" s="117"/>
      <c r="O210" s="117"/>
      <c r="P210" s="117"/>
      <c r="Q210" s="117"/>
      <c r="R210" s="453"/>
    </row>
    <row r="211" spans="2:18" ht="23.25" hidden="1" customHeight="1">
      <c r="B211" s="24"/>
      <c r="D211" s="21"/>
      <c r="E211" s="26"/>
      <c r="F211" s="25">
        <v>117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2"/>
      <c r="R211" s="453"/>
    </row>
    <row r="212" spans="2:18" ht="23.25" hidden="1" customHeight="1">
      <c r="B212" s="24"/>
      <c r="D212" s="21"/>
      <c r="E212" s="26"/>
      <c r="F212" s="25">
        <v>118</v>
      </c>
      <c r="G212" s="14"/>
      <c r="H212" s="15"/>
      <c r="I212" s="16"/>
      <c r="J212" s="452"/>
      <c r="K212" s="452"/>
      <c r="L212" s="452"/>
      <c r="M212" s="452"/>
      <c r="N212" s="452"/>
      <c r="O212" s="452"/>
      <c r="P212" s="452"/>
      <c r="Q212" s="452"/>
      <c r="R212" s="453"/>
    </row>
    <row r="213" spans="2:18" hidden="1">
      <c r="B213" s="29"/>
      <c r="C213" s="31"/>
      <c r="D213" s="31"/>
      <c r="E213" s="30" t="s">
        <v>74</v>
      </c>
      <c r="F213" s="27"/>
      <c r="G213" s="27"/>
      <c r="H213" s="13"/>
      <c r="I213" s="47"/>
      <c r="J213" s="443"/>
      <c r="K213" s="443"/>
      <c r="L213" s="443"/>
      <c r="M213" s="443"/>
      <c r="N213" s="443"/>
      <c r="O213" s="443"/>
      <c r="P213" s="443"/>
      <c r="Q213" s="443"/>
      <c r="R213" s="186"/>
    </row>
    <row r="214" spans="2:18" ht="23.25" hidden="1" customHeight="1">
      <c r="B214" s="32"/>
      <c r="C214" s="33"/>
      <c r="D214" s="33"/>
      <c r="E214" s="34"/>
      <c r="F214" s="25">
        <v>119</v>
      </c>
      <c r="G214" s="14"/>
      <c r="H214" s="14"/>
      <c r="I214" s="52"/>
      <c r="J214" s="117"/>
      <c r="K214" s="117"/>
      <c r="L214" s="117"/>
      <c r="M214" s="117"/>
      <c r="N214" s="117"/>
      <c r="O214" s="117"/>
      <c r="P214" s="117"/>
      <c r="Q214" s="117"/>
      <c r="R214" s="453"/>
    </row>
    <row r="215" spans="2:18" ht="23.25" hidden="1" customHeight="1">
      <c r="B215" s="24"/>
      <c r="D215" s="21"/>
      <c r="E215" s="26"/>
      <c r="F215" s="25">
        <v>120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t="23.25" hidden="1" customHeight="1">
      <c r="B216" s="24"/>
      <c r="D216" s="21"/>
      <c r="E216" s="26"/>
      <c r="F216" s="25">
        <v>121</v>
      </c>
      <c r="G216" s="14"/>
      <c r="H216" s="15"/>
      <c r="I216" s="16"/>
      <c r="J216" s="452"/>
      <c r="K216" s="452"/>
      <c r="L216" s="452"/>
      <c r="M216" s="452"/>
      <c r="N216" s="452"/>
      <c r="O216" s="452"/>
      <c r="P216" s="452"/>
      <c r="Q216" s="452"/>
      <c r="R216" s="453"/>
    </row>
    <row r="217" spans="2:18" hidden="1">
      <c r="B217" s="29"/>
      <c r="C217" s="31"/>
      <c r="D217" s="31"/>
      <c r="E217" s="30" t="s">
        <v>75</v>
      </c>
      <c r="F217" s="27"/>
      <c r="G217" s="27"/>
      <c r="H217" s="13"/>
      <c r="I217" s="47"/>
      <c r="J217" s="443"/>
      <c r="K217" s="443"/>
      <c r="L217" s="443"/>
      <c r="M217" s="443"/>
      <c r="N217" s="443"/>
      <c r="O217" s="443"/>
      <c r="P217" s="443"/>
      <c r="Q217" s="443"/>
      <c r="R217" s="186"/>
    </row>
    <row r="218" spans="2:18" ht="21.75" hidden="1" customHeight="1">
      <c r="B218" s="32"/>
      <c r="C218" s="33"/>
      <c r="D218" s="33"/>
      <c r="E218" s="34"/>
      <c r="F218" s="25">
        <v>122</v>
      </c>
      <c r="G218" s="14"/>
      <c r="H218" s="14"/>
      <c r="I218" s="52"/>
      <c r="J218" s="117"/>
      <c r="K218" s="117"/>
      <c r="L218" s="117"/>
      <c r="M218" s="117"/>
      <c r="N218" s="117"/>
      <c r="O218" s="117"/>
      <c r="P218" s="117"/>
      <c r="Q218" s="117"/>
      <c r="R218" s="453"/>
    </row>
    <row r="219" spans="2:18" ht="21.75" hidden="1" customHeight="1">
      <c r="B219" s="24"/>
      <c r="D219" s="21"/>
      <c r="E219" s="26"/>
      <c r="F219" s="25">
        <v>123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ht="21.75" hidden="1" customHeight="1">
      <c r="B220" s="58"/>
      <c r="C220" s="59"/>
      <c r="D220" s="53"/>
      <c r="E220" s="19"/>
      <c r="F220" s="25">
        <v>124</v>
      </c>
      <c r="G220" s="14"/>
      <c r="H220" s="15"/>
      <c r="I220" s="16"/>
      <c r="J220" s="452"/>
      <c r="K220" s="452"/>
      <c r="L220" s="452"/>
      <c r="M220" s="452"/>
      <c r="N220" s="452"/>
      <c r="O220" s="452"/>
      <c r="P220" s="452"/>
      <c r="Q220" s="452"/>
      <c r="R220" s="453"/>
    </row>
    <row r="221" spans="2:18" s="464" customFormat="1" ht="16.5" customHeight="1">
      <c r="B221" s="466"/>
      <c r="C221" s="463"/>
      <c r="D221" s="463"/>
      <c r="E221" s="467">
        <v>197</v>
      </c>
      <c r="F221" s="467" t="s">
        <v>1658</v>
      </c>
      <c r="G221" s="468"/>
      <c r="H221" s="467"/>
      <c r="I221" s="467"/>
      <c r="J221" s="458"/>
      <c r="K221" s="458"/>
      <c r="L221" s="458"/>
      <c r="M221" s="458"/>
      <c r="N221" s="458"/>
      <c r="O221" s="458"/>
      <c r="P221" s="458"/>
      <c r="Q221" s="458"/>
      <c r="R221" s="457"/>
    </row>
    <row r="222" spans="2:18" ht="19.5" customHeight="1">
      <c r="B222" s="771"/>
      <c r="C222" s="752"/>
      <c r="D222" s="752"/>
      <c r="E222" s="752"/>
      <c r="F222" s="752">
        <v>19701</v>
      </c>
      <c r="G222" s="754" t="s">
        <v>129</v>
      </c>
      <c r="H222" s="757" t="s">
        <v>128</v>
      </c>
      <c r="I222" s="756" t="s">
        <v>2161</v>
      </c>
      <c r="J222" s="757"/>
      <c r="K222" s="757"/>
      <c r="L222" s="758"/>
      <c r="M222" s="758">
        <v>120000</v>
      </c>
      <c r="N222" s="757"/>
      <c r="O222" s="757"/>
      <c r="P222" s="757"/>
      <c r="Q222" s="757"/>
      <c r="R222" s="759">
        <f>SUM(J222:Q222)</f>
        <v>120000</v>
      </c>
    </row>
    <row r="223" spans="2:18" ht="30.75" customHeight="1">
      <c r="B223" s="761"/>
      <c r="C223" s="762"/>
      <c r="D223" s="763"/>
      <c r="E223" s="763"/>
      <c r="F223" s="773">
        <v>19702</v>
      </c>
      <c r="G223" s="765" t="s">
        <v>130</v>
      </c>
      <c r="H223" s="774" t="s">
        <v>128</v>
      </c>
      <c r="I223" s="767" t="s">
        <v>2161</v>
      </c>
      <c r="J223" s="768"/>
      <c r="K223" s="768">
        <v>700000</v>
      </c>
      <c r="L223" s="768"/>
      <c r="M223" s="768"/>
      <c r="N223" s="768"/>
      <c r="O223" s="768"/>
      <c r="P223" s="768"/>
      <c r="Q223" s="768"/>
      <c r="R223" s="769">
        <f>SUM(J223:Q223)</f>
        <v>700000</v>
      </c>
    </row>
    <row r="224" spans="2:18" ht="19.5" customHeight="1">
      <c r="B224" s="761"/>
      <c r="C224" s="762"/>
      <c r="D224" s="763"/>
      <c r="E224" s="763"/>
      <c r="F224" s="773">
        <v>19703</v>
      </c>
      <c r="G224" s="765" t="s">
        <v>131</v>
      </c>
      <c r="H224" s="774" t="s">
        <v>128</v>
      </c>
      <c r="I224" s="767" t="s">
        <v>2161</v>
      </c>
      <c r="J224" s="768"/>
      <c r="K224" s="768">
        <v>500000</v>
      </c>
      <c r="L224" s="768"/>
      <c r="M224" s="768"/>
      <c r="N224" s="768"/>
      <c r="O224" s="768"/>
      <c r="P224" s="768"/>
      <c r="Q224" s="768"/>
      <c r="R224" s="769">
        <f>SUM(J224:Q224)</f>
        <v>500000</v>
      </c>
    </row>
    <row r="225" spans="2:18" ht="20.25" customHeight="1">
      <c r="B225" s="24"/>
      <c r="C225" s="59"/>
      <c r="D225" s="53"/>
      <c r="E225" s="53"/>
      <c r="F225" s="18">
        <v>19704</v>
      </c>
      <c r="G225" s="19" t="s">
        <v>132</v>
      </c>
      <c r="H225" s="152" t="s">
        <v>128</v>
      </c>
      <c r="I225" s="153" t="s">
        <v>2161</v>
      </c>
      <c r="J225" s="136"/>
      <c r="K225" s="136"/>
      <c r="L225" s="136"/>
      <c r="M225" s="136"/>
      <c r="N225" s="136"/>
      <c r="O225" s="136"/>
      <c r="P225" s="136">
        <v>648000</v>
      </c>
      <c r="Q225" s="136"/>
      <c r="R225" s="471">
        <f t="shared" ref="R225" si="93">SUM(J225:Q225)</f>
        <v>648000</v>
      </c>
    </row>
    <row r="226" spans="2:18">
      <c r="B226" s="121"/>
    </row>
    <row r="227" spans="2:18" ht="49.5" customHeight="1"/>
    <row r="228" spans="2:18" s="37" customFormat="1" ht="22.5" customHeight="1">
      <c r="B228" s="1539" t="s">
        <v>1660</v>
      </c>
      <c r="C228" s="1539"/>
      <c r="D228" s="1539"/>
      <c r="E228" s="1539"/>
      <c r="F228" s="1539"/>
      <c r="G228" s="1539"/>
      <c r="H228" s="481"/>
      <c r="I228" s="5"/>
      <c r="J228" s="4"/>
      <c r="K228" s="482"/>
      <c r="L228" s="482"/>
      <c r="M228" s="482"/>
      <c r="N228" s="482"/>
      <c r="O228" s="482"/>
      <c r="P228" s="482"/>
      <c r="Q228" s="482"/>
      <c r="R228" s="483"/>
    </row>
    <row r="229" spans="2:18" ht="35.25" customHeight="1">
      <c r="B229" s="1540" t="s">
        <v>1682</v>
      </c>
      <c r="C229" s="1540"/>
      <c r="D229" s="1540"/>
      <c r="E229" s="1540"/>
      <c r="F229" s="1522" t="s">
        <v>1661</v>
      </c>
      <c r="G229" s="1522"/>
      <c r="H229" s="1523"/>
      <c r="I229" s="1532" t="s">
        <v>9</v>
      </c>
      <c r="J229" s="1533"/>
      <c r="K229" s="1534"/>
      <c r="L229" s="1532" t="s">
        <v>1662</v>
      </c>
      <c r="M229" s="1533"/>
      <c r="N229" s="1534"/>
      <c r="O229" s="505"/>
      <c r="P229" s="1529" t="s">
        <v>1663</v>
      </c>
      <c r="Q229" s="1530"/>
      <c r="R229" s="1531"/>
    </row>
    <row r="230" spans="2:18">
      <c r="B230" s="1541" t="s">
        <v>2442</v>
      </c>
      <c r="C230" s="1542"/>
      <c r="D230" s="1542"/>
      <c r="E230" s="1543"/>
      <c r="F230" s="1524" t="s">
        <v>1664</v>
      </c>
      <c r="G230" s="1525"/>
      <c r="H230" s="481"/>
      <c r="I230" s="1535">
        <f>SUM(I231:K233)</f>
        <v>1375000</v>
      </c>
      <c r="J230" s="1536"/>
      <c r="K230" s="1537"/>
      <c r="L230" s="1548"/>
      <c r="M230" s="1549"/>
      <c r="N230" s="1550"/>
      <c r="O230" s="484"/>
      <c r="P230" s="1541"/>
      <c r="Q230" s="1542"/>
      <c r="R230" s="1543"/>
    </row>
    <row r="231" spans="2:18" ht="20.25" customHeight="1">
      <c r="B231" s="24"/>
      <c r="F231" s="24"/>
      <c r="G231" s="333" t="s">
        <v>1665</v>
      </c>
      <c r="H231" s="333"/>
      <c r="I231" s="1526">
        <f>K8</f>
        <v>1200000</v>
      </c>
      <c r="J231" s="1527"/>
      <c r="K231" s="1528"/>
      <c r="L231" s="1526"/>
      <c r="M231" s="1527"/>
      <c r="N231" s="1528"/>
      <c r="O231" s="484"/>
      <c r="P231" s="1544"/>
      <c r="Q231" s="1545"/>
      <c r="R231" s="1546"/>
    </row>
    <row r="232" spans="2:18" ht="20.25" customHeight="1">
      <c r="B232" s="24"/>
      <c r="F232" s="24"/>
      <c r="G232" s="333" t="s">
        <v>1666</v>
      </c>
      <c r="H232" s="333"/>
      <c r="I232" s="1526">
        <f>L8</f>
        <v>55000</v>
      </c>
      <c r="J232" s="1527"/>
      <c r="K232" s="1528"/>
      <c r="L232" s="1526"/>
      <c r="M232" s="1527"/>
      <c r="N232" s="1528"/>
      <c r="O232" s="484"/>
      <c r="P232" s="1544"/>
      <c r="Q232" s="1545"/>
      <c r="R232" s="1546"/>
    </row>
    <row r="233" spans="2:18" ht="20.25" customHeight="1">
      <c r="B233" s="24"/>
      <c r="F233" s="24"/>
      <c r="G233" s="333" t="s">
        <v>1667</v>
      </c>
      <c r="H233" s="333"/>
      <c r="I233" s="1526">
        <f>M8</f>
        <v>120000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18" ht="20.25" customHeight="1">
      <c r="B234" s="24"/>
      <c r="F234" s="485" t="s">
        <v>7</v>
      </c>
      <c r="G234" s="333"/>
      <c r="H234" s="333"/>
      <c r="I234" s="1551">
        <f>SUM(I235)</f>
        <v>648000</v>
      </c>
      <c r="J234" s="1552"/>
      <c r="K234" s="1553"/>
      <c r="L234" s="1526"/>
      <c r="M234" s="1527"/>
      <c r="N234" s="1528"/>
      <c r="O234" s="484"/>
      <c r="P234" s="1544"/>
      <c r="Q234" s="1545"/>
      <c r="R234" s="1546"/>
    </row>
    <row r="235" spans="2:18" ht="20.25" customHeight="1">
      <c r="B235" s="24"/>
      <c r="F235" s="24"/>
      <c r="G235" s="333" t="s">
        <v>1697</v>
      </c>
      <c r="H235" s="333"/>
      <c r="I235" s="1526">
        <f>P8</f>
        <v>648000</v>
      </c>
      <c r="J235" s="1527"/>
      <c r="K235" s="1528"/>
      <c r="L235" s="1526"/>
      <c r="M235" s="1527"/>
      <c r="N235" s="1528"/>
      <c r="O235" s="484"/>
      <c r="P235" s="1544"/>
      <c r="Q235" s="1545"/>
      <c r="R235" s="1546"/>
    </row>
    <row r="236" spans="2:18" ht="21.75" customHeight="1">
      <c r="B236" s="489"/>
      <c r="C236" s="490"/>
      <c r="D236" s="490"/>
      <c r="E236" s="490"/>
      <c r="F236" s="1411" t="s">
        <v>1669</v>
      </c>
      <c r="G236" s="1430"/>
      <c r="H236" s="1412"/>
      <c r="I236" s="1547">
        <f>SUM(L236:R236)</f>
        <v>2023000</v>
      </c>
      <c r="J236" s="1547"/>
      <c r="K236" s="1547"/>
      <c r="L236" s="1538">
        <v>120000</v>
      </c>
      <c r="M236" s="1538"/>
      <c r="N236" s="1538"/>
      <c r="O236" s="564"/>
      <c r="P236" s="1538">
        <v>1903000</v>
      </c>
      <c r="Q236" s="1538"/>
      <c r="R236" s="1538"/>
    </row>
    <row r="237" spans="2:18">
      <c r="F237" s="486"/>
      <c r="H237" s="21"/>
      <c r="J237" s="459"/>
      <c r="K237" s="487"/>
      <c r="L237" s="487"/>
      <c r="M237" s="487"/>
      <c r="N237" s="487"/>
      <c r="O237" s="487"/>
      <c r="P237" s="487"/>
      <c r="Q237" s="487"/>
      <c r="R237" s="487"/>
    </row>
    <row r="238" spans="2:18">
      <c r="B238" s="462" t="s">
        <v>1670</v>
      </c>
      <c r="E238" s="7"/>
      <c r="F238" s="486" t="s">
        <v>2550</v>
      </c>
      <c r="G238" s="49"/>
      <c r="H238" s="462"/>
      <c r="I238" s="3"/>
      <c r="J238" s="488"/>
      <c r="K238" s="482"/>
      <c r="L238" s="482"/>
      <c r="M238" s="482"/>
      <c r="N238" s="482"/>
      <c r="O238" s="482"/>
      <c r="P238" s="482"/>
      <c r="Q238" s="482"/>
      <c r="R238" s="482"/>
    </row>
  </sheetData>
  <mergeCells count="96">
    <mergeCell ref="I235:K235"/>
    <mergeCell ref="L235:N235"/>
    <mergeCell ref="P235:R235"/>
    <mergeCell ref="F236:H236"/>
    <mergeCell ref="I236:K236"/>
    <mergeCell ref="L236:N236"/>
    <mergeCell ref="P236:R236"/>
    <mergeCell ref="I233:K233"/>
    <mergeCell ref="L233:N233"/>
    <mergeCell ref="P233:R233"/>
    <mergeCell ref="I234:K234"/>
    <mergeCell ref="L234:N234"/>
    <mergeCell ref="P234:R234"/>
    <mergeCell ref="I231:K231"/>
    <mergeCell ref="L231:N231"/>
    <mergeCell ref="P231:R231"/>
    <mergeCell ref="I232:K232"/>
    <mergeCell ref="L232:N232"/>
    <mergeCell ref="P232:R232"/>
    <mergeCell ref="P229:R229"/>
    <mergeCell ref="B230:E230"/>
    <mergeCell ref="F230:G230"/>
    <mergeCell ref="I230:K230"/>
    <mergeCell ref="L230:N230"/>
    <mergeCell ref="P230:R230"/>
    <mergeCell ref="B228:G228"/>
    <mergeCell ref="B229:E229"/>
    <mergeCell ref="F229:H229"/>
    <mergeCell ref="I229:K229"/>
    <mergeCell ref="L229:N229"/>
    <mergeCell ref="D204:I204"/>
    <mergeCell ref="E205:I205"/>
    <mergeCell ref="E209:I209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R1"/>
    <mergeCell ref="B7:G7"/>
    <mergeCell ref="B8:G8"/>
    <mergeCell ref="B9:I9"/>
    <mergeCell ref="B10:I10"/>
    <mergeCell ref="P2:R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7" tint="0.79998168889431442"/>
  </sheetPr>
  <dimension ref="A21:I21"/>
  <sheetViews>
    <sheetView workbookViewId="0">
      <selection activeCell="I25" sqref="I25"/>
    </sheetView>
  </sheetViews>
  <sheetFormatPr defaultRowHeight="15"/>
  <sheetData>
    <row r="21" spans="1:9" ht="53.25">
      <c r="A21" s="1511" t="s">
        <v>260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9" tint="-0.499984740745262"/>
  </sheetPr>
  <dimension ref="A1:R273"/>
  <sheetViews>
    <sheetView zoomScale="120" zoomScaleNormal="120" workbookViewId="0">
      <pane ySplit="8" topLeftCell="A9" activePane="bottomLeft" state="frozen"/>
      <selection activeCell="M25" sqref="M25"/>
      <selection pane="bottomLeft" activeCell="U20" sqref="U20"/>
    </sheetView>
  </sheetViews>
  <sheetFormatPr defaultColWidth="9" defaultRowHeight="21.75"/>
  <cols>
    <col min="1" max="1" width="1" style="7" customWidth="1"/>
    <col min="2" max="2" width="1.5703125" style="20" customWidth="1"/>
    <col min="3" max="3" width="1.42578125" style="20" customWidth="1"/>
    <col min="4" max="4" width="1.85546875" style="20" customWidth="1"/>
    <col min="5" max="5" width="3.5703125" style="20" customWidth="1"/>
    <col min="6" max="6" width="5.42578125" style="49" customWidth="1"/>
    <col min="7" max="7" width="25.28515625" style="21" customWidth="1"/>
    <col min="8" max="8" width="12" style="6" customWidth="1"/>
    <col min="9" max="9" width="13.28515625" style="459" customWidth="1"/>
    <col min="10" max="10" width="8.7109375" style="74" customWidth="1"/>
    <col min="11" max="14" width="9.140625" style="74" customWidth="1"/>
    <col min="15" max="15" width="9.140625" style="74" hidden="1" customWidth="1"/>
    <col min="16" max="16" width="9.140625" style="74" customWidth="1"/>
    <col min="17" max="17" width="8.85546875" style="74" customWidth="1"/>
    <col min="18" max="18" width="9.7109375" style="74" customWidth="1"/>
    <col min="19" max="16384" width="9" style="7"/>
  </cols>
  <sheetData>
    <row r="1" spans="2:18" s="1" customFormat="1" ht="24.75" thickBot="1">
      <c r="B1" s="1407" t="s">
        <v>2196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2378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1699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2475</v>
      </c>
      <c r="C8" s="1492"/>
      <c r="D8" s="1492"/>
      <c r="E8" s="1492"/>
      <c r="F8" s="1492"/>
      <c r="G8" s="1493"/>
      <c r="H8" s="89"/>
      <c r="I8" s="90"/>
      <c r="J8" s="44">
        <f t="shared" ref="J8:R8" si="0">SUM(J10:J261)</f>
        <v>0</v>
      </c>
      <c r="K8" s="44">
        <f t="shared" si="0"/>
        <v>65000</v>
      </c>
      <c r="L8" s="44">
        <f t="shared" si="0"/>
        <v>1418850</v>
      </c>
      <c r="M8" s="44">
        <f t="shared" si="0"/>
        <v>858150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470000</v>
      </c>
      <c r="R8" s="44">
        <f t="shared" si="0"/>
        <v>2812000</v>
      </c>
    </row>
    <row r="9" spans="2:18" s="12" customFormat="1" ht="17.25" customHeight="1">
      <c r="B9" s="397" t="s">
        <v>78</v>
      </c>
      <c r="C9" s="398"/>
      <c r="D9" s="398"/>
      <c r="E9" s="398"/>
      <c r="F9" s="398"/>
      <c r="G9" s="398"/>
      <c r="H9" s="398"/>
      <c r="I9" s="398"/>
      <c r="J9" s="450"/>
      <c r="K9" s="450"/>
      <c r="L9" s="450"/>
      <c r="M9" s="450"/>
      <c r="N9" s="450"/>
      <c r="O9" s="450"/>
      <c r="P9" s="450"/>
      <c r="Q9" s="450"/>
      <c r="R9" s="449"/>
    </row>
    <row r="10" spans="2:18" s="12" customFormat="1" ht="17.25" customHeight="1">
      <c r="B10" s="188" t="s">
        <v>110</v>
      </c>
      <c r="C10" s="189"/>
      <c r="D10" s="189"/>
      <c r="E10" s="189"/>
      <c r="F10" s="189"/>
      <c r="G10" s="189"/>
      <c r="H10" s="189"/>
      <c r="I10" s="189"/>
      <c r="J10" s="448"/>
      <c r="K10" s="448"/>
      <c r="L10" s="448"/>
      <c r="M10" s="448"/>
      <c r="N10" s="448"/>
      <c r="O10" s="448"/>
      <c r="P10" s="448"/>
      <c r="Q10" s="448"/>
      <c r="R10" s="445"/>
    </row>
    <row r="11" spans="2:18" ht="17.25" customHeight="1">
      <c r="B11" s="29"/>
      <c r="C11" s="189" t="s">
        <v>11</v>
      </c>
      <c r="D11" s="189"/>
      <c r="E11" s="189"/>
      <c r="F11" s="189"/>
      <c r="G11" s="189"/>
      <c r="H11" s="189"/>
      <c r="I11" s="189"/>
      <c r="J11" s="443"/>
      <c r="K11" s="443"/>
      <c r="L11" s="443"/>
      <c r="M11" s="443"/>
      <c r="N11" s="443"/>
      <c r="O11" s="443"/>
      <c r="P11" s="443"/>
      <c r="Q11" s="443"/>
      <c r="R11" s="186"/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443"/>
      <c r="K12" s="443"/>
      <c r="L12" s="443"/>
      <c r="M12" s="443"/>
      <c r="N12" s="443"/>
      <c r="O12" s="443"/>
      <c r="P12" s="443"/>
      <c r="Q12" s="443"/>
      <c r="R12" s="186"/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511"/>
      <c r="K13" s="511"/>
      <c r="L13" s="511"/>
      <c r="M13" s="511"/>
      <c r="N13" s="511"/>
      <c r="O13" s="511"/>
      <c r="P13" s="511"/>
      <c r="Q13" s="511"/>
      <c r="R13" s="510"/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472"/>
      <c r="J14" s="117"/>
      <c r="K14" s="117"/>
      <c r="L14" s="117"/>
      <c r="M14" s="117"/>
      <c r="N14" s="117"/>
      <c r="O14" s="117"/>
      <c r="P14" s="117"/>
      <c r="Q14" s="117"/>
      <c r="R14" s="453"/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472"/>
      <c r="J15" s="117"/>
      <c r="K15" s="117"/>
      <c r="L15" s="117"/>
      <c r="M15" s="117"/>
      <c r="N15" s="117"/>
      <c r="O15" s="117"/>
      <c r="P15" s="117"/>
      <c r="Q15" s="117"/>
      <c r="R15" s="453"/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23"/>
      <c r="J16" s="452"/>
      <c r="K16" s="452"/>
      <c r="L16" s="452"/>
      <c r="M16" s="452"/>
      <c r="N16" s="452"/>
      <c r="O16" s="452"/>
      <c r="P16" s="452"/>
      <c r="Q16" s="452"/>
      <c r="R16" s="453"/>
    </row>
    <row r="17" spans="1:18" s="37" customFormat="1" ht="18" customHeight="1">
      <c r="B17" s="36"/>
      <c r="C17" s="39"/>
      <c r="D17" s="189" t="s">
        <v>1701</v>
      </c>
      <c r="E17" s="189"/>
      <c r="F17" s="189"/>
      <c r="G17" s="189"/>
      <c r="H17" s="189"/>
      <c r="I17" s="189"/>
      <c r="J17" s="512"/>
      <c r="K17" s="512"/>
      <c r="L17" s="512"/>
      <c r="M17" s="512"/>
      <c r="N17" s="512"/>
      <c r="O17" s="512"/>
      <c r="P17" s="512"/>
      <c r="Q17" s="512"/>
      <c r="R17" s="509"/>
    </row>
    <row r="18" spans="1:18" ht="17.25" customHeight="1">
      <c r="B18" s="56"/>
      <c r="C18" s="57"/>
      <c r="D18" s="31"/>
      <c r="E18" s="189" t="s">
        <v>14</v>
      </c>
      <c r="F18" s="189"/>
      <c r="G18" s="189"/>
      <c r="H18" s="189"/>
      <c r="I18" s="189"/>
      <c r="J18" s="443"/>
      <c r="K18" s="443"/>
      <c r="L18" s="443"/>
      <c r="M18" s="443"/>
      <c r="N18" s="443"/>
      <c r="O18" s="443"/>
      <c r="P18" s="443"/>
      <c r="Q18" s="443"/>
      <c r="R18" s="186"/>
    </row>
    <row r="19" spans="1:18" s="464" customFormat="1" ht="16.5" customHeight="1">
      <c r="B19" s="961"/>
      <c r="C19" s="962"/>
      <c r="D19" s="962"/>
      <c r="E19" s="984">
        <v>112</v>
      </c>
      <c r="F19" s="984" t="s">
        <v>1698</v>
      </c>
      <c r="G19" s="468"/>
      <c r="H19" s="984"/>
      <c r="I19" s="984"/>
      <c r="J19" s="859"/>
      <c r="K19" s="859"/>
      <c r="L19" s="859"/>
      <c r="M19" s="859"/>
      <c r="N19" s="859"/>
      <c r="O19" s="859"/>
      <c r="P19" s="859"/>
      <c r="Q19" s="859"/>
      <c r="R19" s="860"/>
    </row>
    <row r="20" spans="1:18" ht="32.25" customHeight="1">
      <c r="A20" s="770"/>
      <c r="B20" s="771"/>
      <c r="C20" s="752"/>
      <c r="D20" s="752"/>
      <c r="E20" s="752"/>
      <c r="F20" s="752">
        <v>11201</v>
      </c>
      <c r="G20" s="754" t="s">
        <v>2293</v>
      </c>
      <c r="H20" s="755" t="s">
        <v>271</v>
      </c>
      <c r="I20" s="803" t="s">
        <v>2294</v>
      </c>
      <c r="J20" s="757"/>
      <c r="K20" s="804"/>
      <c r="L20" s="805">
        <v>110000</v>
      </c>
      <c r="M20" s="805">
        <v>50000</v>
      </c>
      <c r="N20" s="757"/>
      <c r="O20" s="757"/>
      <c r="P20" s="757"/>
      <c r="Q20" s="757"/>
      <c r="R20" s="759">
        <f>SUM(J20:Q20)</f>
        <v>160000</v>
      </c>
    </row>
    <row r="21" spans="1:18" ht="32.25" customHeight="1">
      <c r="B21" s="772"/>
      <c r="C21" s="773"/>
      <c r="D21" s="773"/>
      <c r="E21" s="773"/>
      <c r="F21" s="773">
        <v>11202</v>
      </c>
      <c r="G21" s="765" t="s">
        <v>274</v>
      </c>
      <c r="H21" s="774" t="s">
        <v>271</v>
      </c>
      <c r="I21" s="806" t="s">
        <v>2301</v>
      </c>
      <c r="J21" s="791"/>
      <c r="K21" s="807"/>
      <c r="L21" s="807">
        <v>25000</v>
      </c>
      <c r="M21" s="807">
        <v>35000</v>
      </c>
      <c r="N21" s="774"/>
      <c r="O21" s="774"/>
      <c r="P21" s="774"/>
      <c r="Q21" s="774"/>
      <c r="R21" s="769">
        <f>SUM(J21:Q21)</f>
        <v>60000</v>
      </c>
    </row>
    <row r="22" spans="1:18" ht="32.25" customHeight="1">
      <c r="B22" s="772"/>
      <c r="C22" s="773"/>
      <c r="D22" s="773"/>
      <c r="E22" s="773"/>
      <c r="F22" s="773">
        <v>11203</v>
      </c>
      <c r="G22" s="765" t="s">
        <v>275</v>
      </c>
      <c r="H22" s="774" t="s">
        <v>271</v>
      </c>
      <c r="I22" s="806" t="s">
        <v>2297</v>
      </c>
      <c r="J22" s="791"/>
      <c r="K22" s="807">
        <v>4000</v>
      </c>
      <c r="L22" s="807">
        <v>34000</v>
      </c>
      <c r="M22" s="807">
        <v>12000</v>
      </c>
      <c r="N22" s="774"/>
      <c r="O22" s="774"/>
      <c r="P22" s="774"/>
      <c r="Q22" s="774"/>
      <c r="R22" s="769">
        <f>SUM(J22:Q22)</f>
        <v>50000</v>
      </c>
    </row>
    <row r="23" spans="1:18" ht="36.75" customHeight="1">
      <c r="B23" s="772"/>
      <c r="C23" s="773"/>
      <c r="D23" s="773"/>
      <c r="E23" s="773"/>
      <c r="F23" s="773">
        <v>11204</v>
      </c>
      <c r="G23" s="765" t="s">
        <v>2296</v>
      </c>
      <c r="H23" s="774" t="s">
        <v>271</v>
      </c>
      <c r="I23" s="806" t="s">
        <v>2295</v>
      </c>
      <c r="J23" s="791"/>
      <c r="K23" s="807">
        <v>5000</v>
      </c>
      <c r="L23" s="807">
        <v>47600</v>
      </c>
      <c r="M23" s="807">
        <v>27400</v>
      </c>
      <c r="N23" s="774"/>
      <c r="O23" s="774"/>
      <c r="P23" s="774"/>
      <c r="Q23" s="774"/>
      <c r="R23" s="769">
        <f>SUM(J23:Q23)</f>
        <v>80000</v>
      </c>
    </row>
    <row r="24" spans="1:18" ht="21.75" customHeight="1">
      <c r="B24" s="772"/>
      <c r="C24" s="773"/>
      <c r="D24" s="773"/>
      <c r="E24" s="773"/>
      <c r="F24" s="773">
        <v>11205</v>
      </c>
      <c r="G24" s="765" t="s">
        <v>2318</v>
      </c>
      <c r="H24" s="766" t="s">
        <v>260</v>
      </c>
      <c r="I24" s="774" t="s">
        <v>2161</v>
      </c>
      <c r="J24" s="774"/>
      <c r="K24" s="808"/>
      <c r="L24" s="809">
        <v>20000</v>
      </c>
      <c r="M24" s="809">
        <v>30000</v>
      </c>
      <c r="N24" s="775"/>
      <c r="O24" s="774"/>
      <c r="P24" s="774"/>
      <c r="Q24" s="774"/>
      <c r="R24" s="769">
        <f t="shared" ref="R24:R45" si="1">SUM(J24:Q24)</f>
        <v>50000</v>
      </c>
    </row>
    <row r="25" spans="1:18" ht="32.25" customHeight="1">
      <c r="B25" s="772"/>
      <c r="C25" s="773"/>
      <c r="D25" s="773"/>
      <c r="E25" s="773"/>
      <c r="F25" s="773">
        <v>11206</v>
      </c>
      <c r="G25" s="765" t="s">
        <v>276</v>
      </c>
      <c r="H25" s="774" t="s">
        <v>271</v>
      </c>
      <c r="I25" s="806" t="s">
        <v>2298</v>
      </c>
      <c r="J25" s="791"/>
      <c r="K25" s="807">
        <v>12200</v>
      </c>
      <c r="L25" s="807">
        <v>65200</v>
      </c>
      <c r="M25" s="807">
        <v>2600</v>
      </c>
      <c r="N25" s="774"/>
      <c r="O25" s="774"/>
      <c r="P25" s="774"/>
      <c r="Q25" s="774"/>
      <c r="R25" s="769">
        <f t="shared" si="1"/>
        <v>80000</v>
      </c>
    </row>
    <row r="26" spans="1:18" ht="32.25" customHeight="1">
      <c r="B26" s="772"/>
      <c r="C26" s="773"/>
      <c r="D26" s="773"/>
      <c r="E26" s="773"/>
      <c r="F26" s="773">
        <v>11207</v>
      </c>
      <c r="G26" s="765" t="s">
        <v>277</v>
      </c>
      <c r="H26" s="774" t="s">
        <v>260</v>
      </c>
      <c r="I26" s="806" t="s">
        <v>2299</v>
      </c>
      <c r="J26" s="791"/>
      <c r="K26" s="807"/>
      <c r="L26" s="807">
        <v>10000</v>
      </c>
      <c r="M26" s="807">
        <v>20000</v>
      </c>
      <c r="N26" s="774"/>
      <c r="O26" s="774"/>
      <c r="P26" s="774"/>
      <c r="Q26" s="774"/>
      <c r="R26" s="769">
        <f t="shared" si="1"/>
        <v>30000</v>
      </c>
    </row>
    <row r="27" spans="1:18" ht="17.25" customHeight="1">
      <c r="B27" s="772"/>
      <c r="C27" s="773"/>
      <c r="D27" s="773"/>
      <c r="E27" s="773"/>
      <c r="F27" s="773">
        <v>11208</v>
      </c>
      <c r="G27" s="765" t="s">
        <v>278</v>
      </c>
      <c r="H27" s="774" t="s">
        <v>260</v>
      </c>
      <c r="I27" s="774" t="s">
        <v>2161</v>
      </c>
      <c r="J27" s="774"/>
      <c r="K27" s="808"/>
      <c r="L27" s="808"/>
      <c r="M27" s="809">
        <v>32000</v>
      </c>
      <c r="N27" s="774"/>
      <c r="O27" s="774"/>
      <c r="P27" s="774"/>
      <c r="Q27" s="774"/>
      <c r="R27" s="769">
        <f t="shared" si="1"/>
        <v>32000</v>
      </c>
    </row>
    <row r="28" spans="1:18" ht="18.75" customHeight="1">
      <c r="B28" s="797"/>
      <c r="C28" s="826"/>
      <c r="D28" s="826"/>
      <c r="E28" s="826"/>
      <c r="F28" s="826">
        <v>11209</v>
      </c>
      <c r="G28" s="827" t="s">
        <v>279</v>
      </c>
      <c r="H28" s="829" t="s">
        <v>260</v>
      </c>
      <c r="I28" s="829" t="s">
        <v>2161</v>
      </c>
      <c r="J28" s="1025"/>
      <c r="K28" s="1026"/>
      <c r="L28" s="1026"/>
      <c r="M28" s="1026">
        <v>30000</v>
      </c>
      <c r="N28" s="829"/>
      <c r="O28" s="829"/>
      <c r="P28" s="829"/>
      <c r="Q28" s="829"/>
      <c r="R28" s="830">
        <f t="shared" si="1"/>
        <v>30000</v>
      </c>
    </row>
    <row r="29" spans="1:18" ht="32.25" customHeight="1">
      <c r="A29" s="770"/>
      <c r="B29" s="771"/>
      <c r="C29" s="752"/>
      <c r="D29" s="752"/>
      <c r="E29" s="752"/>
      <c r="F29" s="796">
        <v>11210</v>
      </c>
      <c r="G29" s="754" t="s">
        <v>280</v>
      </c>
      <c r="H29" s="757" t="s">
        <v>1702</v>
      </c>
      <c r="I29" s="803" t="s">
        <v>2314</v>
      </c>
      <c r="J29" s="792"/>
      <c r="K29" s="810">
        <v>7200</v>
      </c>
      <c r="L29" s="810">
        <v>22600</v>
      </c>
      <c r="M29" s="810">
        <v>10200</v>
      </c>
      <c r="N29" s="757"/>
      <c r="O29" s="757"/>
      <c r="P29" s="757"/>
      <c r="Q29" s="757"/>
      <c r="R29" s="759">
        <f t="shared" si="1"/>
        <v>40000</v>
      </c>
    </row>
    <row r="30" spans="1:18" ht="32.25" customHeight="1">
      <c r="B30" s="955"/>
      <c r="C30" s="796"/>
      <c r="D30" s="796"/>
      <c r="E30" s="796"/>
      <c r="F30" s="773">
        <v>11211</v>
      </c>
      <c r="G30" s="815" t="s">
        <v>281</v>
      </c>
      <c r="H30" s="1019" t="s">
        <v>1652</v>
      </c>
      <c r="I30" s="986" t="s">
        <v>2255</v>
      </c>
      <c r="J30" s="1020"/>
      <c r="K30" s="1021"/>
      <c r="L30" s="1021">
        <v>13000</v>
      </c>
      <c r="M30" s="1021">
        <v>7000</v>
      </c>
      <c r="N30" s="817"/>
      <c r="O30" s="817"/>
      <c r="P30" s="817"/>
      <c r="Q30" s="817"/>
      <c r="R30" s="957">
        <f t="shared" si="1"/>
        <v>20000</v>
      </c>
    </row>
    <row r="31" spans="1:18" ht="26.25" customHeight="1">
      <c r="B31" s="772"/>
      <c r="C31" s="773"/>
      <c r="D31" s="773"/>
      <c r="E31" s="773"/>
      <c r="F31" s="773">
        <v>11212</v>
      </c>
      <c r="G31" s="765" t="s">
        <v>283</v>
      </c>
      <c r="H31" s="774" t="s">
        <v>260</v>
      </c>
      <c r="I31" s="806" t="s">
        <v>2302</v>
      </c>
      <c r="J31" s="791"/>
      <c r="K31" s="807"/>
      <c r="L31" s="807">
        <v>12000</v>
      </c>
      <c r="M31" s="807">
        <v>3000</v>
      </c>
      <c r="N31" s="774"/>
      <c r="O31" s="774"/>
      <c r="P31" s="774"/>
      <c r="Q31" s="774"/>
      <c r="R31" s="769">
        <f t="shared" si="1"/>
        <v>15000</v>
      </c>
    </row>
    <row r="32" spans="1:18" ht="26.25" customHeight="1">
      <c r="B32" s="772"/>
      <c r="C32" s="773"/>
      <c r="D32" s="773"/>
      <c r="E32" s="773"/>
      <c r="F32" s="773">
        <v>11213</v>
      </c>
      <c r="G32" s="765" t="s">
        <v>284</v>
      </c>
      <c r="H32" s="774" t="s">
        <v>260</v>
      </c>
      <c r="I32" s="774" t="s">
        <v>2161</v>
      </c>
      <c r="J32" s="774"/>
      <c r="K32" s="808"/>
      <c r="L32" s="809">
        <v>685000</v>
      </c>
      <c r="M32" s="809"/>
      <c r="N32" s="774"/>
      <c r="O32" s="774"/>
      <c r="P32" s="774"/>
      <c r="Q32" s="774"/>
      <c r="R32" s="769">
        <f t="shared" si="1"/>
        <v>685000</v>
      </c>
    </row>
    <row r="33" spans="2:18" ht="37.5" customHeight="1">
      <c r="B33" s="772"/>
      <c r="C33" s="773"/>
      <c r="D33" s="773"/>
      <c r="E33" s="773"/>
      <c r="F33" s="773">
        <v>11214</v>
      </c>
      <c r="G33" s="765" t="s">
        <v>285</v>
      </c>
      <c r="H33" s="774" t="s">
        <v>1702</v>
      </c>
      <c r="I33" s="806" t="s">
        <v>2303</v>
      </c>
      <c r="J33" s="791"/>
      <c r="K33" s="807"/>
      <c r="L33" s="807">
        <v>4000</v>
      </c>
      <c r="M33" s="807">
        <v>16000</v>
      </c>
      <c r="N33" s="774"/>
      <c r="O33" s="774"/>
      <c r="P33" s="774"/>
      <c r="Q33" s="774"/>
      <c r="R33" s="769">
        <f t="shared" si="1"/>
        <v>20000</v>
      </c>
    </row>
    <row r="34" spans="2:18" ht="20.25" customHeight="1">
      <c r="B34" s="772"/>
      <c r="C34" s="773"/>
      <c r="D34" s="773"/>
      <c r="E34" s="773"/>
      <c r="F34" s="773">
        <v>11215</v>
      </c>
      <c r="G34" s="765" t="s">
        <v>286</v>
      </c>
      <c r="H34" s="774" t="s">
        <v>260</v>
      </c>
      <c r="I34" s="806" t="s">
        <v>2304</v>
      </c>
      <c r="J34" s="791"/>
      <c r="K34" s="807"/>
      <c r="L34" s="807">
        <v>4000</v>
      </c>
      <c r="M34" s="807">
        <v>16000</v>
      </c>
      <c r="N34" s="774"/>
      <c r="O34" s="774"/>
      <c r="P34" s="774"/>
      <c r="Q34" s="774"/>
      <c r="R34" s="769">
        <f t="shared" si="1"/>
        <v>20000</v>
      </c>
    </row>
    <row r="35" spans="2:18" ht="36.75" customHeight="1">
      <c r="B35" s="772"/>
      <c r="C35" s="773"/>
      <c r="D35" s="773"/>
      <c r="E35" s="773"/>
      <c r="F35" s="773">
        <v>11216</v>
      </c>
      <c r="G35" s="765" t="s">
        <v>287</v>
      </c>
      <c r="H35" s="774" t="s">
        <v>260</v>
      </c>
      <c r="I35" s="806" t="s">
        <v>2300</v>
      </c>
      <c r="J35" s="774"/>
      <c r="K35" s="808"/>
      <c r="L35" s="809">
        <v>12000</v>
      </c>
      <c r="M35" s="809">
        <v>8000</v>
      </c>
      <c r="N35" s="774"/>
      <c r="O35" s="774"/>
      <c r="P35" s="774"/>
      <c r="Q35" s="774"/>
      <c r="R35" s="769">
        <f t="shared" si="1"/>
        <v>20000</v>
      </c>
    </row>
    <row r="36" spans="2:18" ht="32.25" customHeight="1">
      <c r="B36" s="772"/>
      <c r="C36" s="773"/>
      <c r="D36" s="773"/>
      <c r="E36" s="773"/>
      <c r="F36" s="773">
        <v>11217</v>
      </c>
      <c r="G36" s="765" t="s">
        <v>288</v>
      </c>
      <c r="H36" s="774" t="s">
        <v>260</v>
      </c>
      <c r="I36" s="774" t="s">
        <v>2161</v>
      </c>
      <c r="J36" s="791"/>
      <c r="K36" s="807"/>
      <c r="L36" s="807">
        <v>24000</v>
      </c>
      <c r="M36" s="807">
        <v>6000</v>
      </c>
      <c r="N36" s="774"/>
      <c r="O36" s="774"/>
      <c r="P36" s="774"/>
      <c r="Q36" s="774"/>
      <c r="R36" s="769">
        <f t="shared" si="1"/>
        <v>30000</v>
      </c>
    </row>
    <row r="37" spans="2:18" ht="33.75" customHeight="1">
      <c r="B37" s="772"/>
      <c r="C37" s="773"/>
      <c r="D37" s="773"/>
      <c r="E37" s="773"/>
      <c r="F37" s="773">
        <v>11218</v>
      </c>
      <c r="G37" s="765" t="s">
        <v>289</v>
      </c>
      <c r="H37" s="774" t="s">
        <v>282</v>
      </c>
      <c r="I37" s="806" t="s">
        <v>2255</v>
      </c>
      <c r="J37" s="774"/>
      <c r="K37" s="808"/>
      <c r="L37" s="809">
        <v>12250</v>
      </c>
      <c r="M37" s="809">
        <v>7750</v>
      </c>
      <c r="N37" s="774"/>
      <c r="O37" s="774"/>
      <c r="P37" s="774"/>
      <c r="Q37" s="774"/>
      <c r="R37" s="769">
        <f>SUM(J37:Q37)</f>
        <v>20000</v>
      </c>
    </row>
    <row r="38" spans="2:18" ht="23.25" customHeight="1">
      <c r="B38" s="772"/>
      <c r="C38" s="773"/>
      <c r="D38" s="773"/>
      <c r="E38" s="773"/>
      <c r="F38" s="773">
        <v>11219</v>
      </c>
      <c r="G38" s="765" t="s">
        <v>290</v>
      </c>
      <c r="H38" s="774" t="s">
        <v>260</v>
      </c>
      <c r="I38" s="806" t="s">
        <v>2306</v>
      </c>
      <c r="J38" s="791"/>
      <c r="K38" s="807"/>
      <c r="L38" s="807">
        <v>34000</v>
      </c>
      <c r="M38" s="807">
        <v>6000</v>
      </c>
      <c r="N38" s="791"/>
      <c r="O38" s="774"/>
      <c r="P38" s="774"/>
      <c r="Q38" s="774"/>
      <c r="R38" s="769">
        <f t="shared" si="1"/>
        <v>40000</v>
      </c>
    </row>
    <row r="39" spans="2:18" ht="32.25" customHeight="1">
      <c r="B39" s="772"/>
      <c r="C39" s="773"/>
      <c r="D39" s="773"/>
      <c r="E39" s="773"/>
      <c r="F39" s="773">
        <v>11220</v>
      </c>
      <c r="G39" s="765" t="s">
        <v>2307</v>
      </c>
      <c r="H39" s="774" t="s">
        <v>260</v>
      </c>
      <c r="I39" s="806" t="s">
        <v>2308</v>
      </c>
      <c r="J39" s="791"/>
      <c r="K39" s="807">
        <v>4800</v>
      </c>
      <c r="L39" s="807">
        <v>17000</v>
      </c>
      <c r="M39" s="807">
        <v>8200</v>
      </c>
      <c r="N39" s="791"/>
      <c r="O39" s="774"/>
      <c r="P39" s="774"/>
      <c r="Q39" s="774"/>
      <c r="R39" s="769">
        <f t="shared" si="1"/>
        <v>30000</v>
      </c>
    </row>
    <row r="40" spans="2:18" ht="18.75" customHeight="1">
      <c r="B40" s="772"/>
      <c r="C40" s="773"/>
      <c r="D40" s="773"/>
      <c r="E40" s="773"/>
      <c r="F40" s="773">
        <v>11221</v>
      </c>
      <c r="G40" s="765" t="s">
        <v>2317</v>
      </c>
      <c r="H40" s="774" t="s">
        <v>260</v>
      </c>
      <c r="I40" s="774" t="s">
        <v>2161</v>
      </c>
      <c r="J40" s="791"/>
      <c r="K40" s="807"/>
      <c r="L40" s="807">
        <v>3000</v>
      </c>
      <c r="M40" s="807">
        <v>17000</v>
      </c>
      <c r="N40" s="791"/>
      <c r="O40" s="774"/>
      <c r="P40" s="774"/>
      <c r="Q40" s="774"/>
      <c r="R40" s="769">
        <f t="shared" si="1"/>
        <v>20000</v>
      </c>
    </row>
    <row r="41" spans="2:18" ht="32.25" customHeight="1">
      <c r="B41" s="772"/>
      <c r="C41" s="773"/>
      <c r="D41" s="773"/>
      <c r="E41" s="773"/>
      <c r="F41" s="773">
        <v>11222</v>
      </c>
      <c r="G41" s="765" t="s">
        <v>2319</v>
      </c>
      <c r="H41" s="774" t="s">
        <v>271</v>
      </c>
      <c r="I41" s="806" t="s">
        <v>2316</v>
      </c>
      <c r="J41" s="791"/>
      <c r="K41" s="807">
        <v>3600</v>
      </c>
      <c r="L41" s="807">
        <v>26600</v>
      </c>
      <c r="M41" s="807">
        <v>29800</v>
      </c>
      <c r="N41" s="791"/>
      <c r="O41" s="774"/>
      <c r="P41" s="774"/>
      <c r="Q41" s="774"/>
      <c r="R41" s="769">
        <f t="shared" si="1"/>
        <v>60000</v>
      </c>
    </row>
    <row r="42" spans="2:18" ht="32.25" customHeight="1">
      <c r="B42" s="772"/>
      <c r="C42" s="773"/>
      <c r="D42" s="773"/>
      <c r="E42" s="773"/>
      <c r="F42" s="773">
        <v>11223</v>
      </c>
      <c r="G42" s="765" t="s">
        <v>2309</v>
      </c>
      <c r="H42" s="774" t="s">
        <v>282</v>
      </c>
      <c r="I42" s="806" t="s">
        <v>2310</v>
      </c>
      <c r="J42" s="791"/>
      <c r="K42" s="807">
        <v>1800</v>
      </c>
      <c r="L42" s="807">
        <v>10000</v>
      </c>
      <c r="M42" s="807">
        <v>8200</v>
      </c>
      <c r="N42" s="791"/>
      <c r="O42" s="774"/>
      <c r="P42" s="774"/>
      <c r="Q42" s="774"/>
      <c r="R42" s="769">
        <f t="shared" si="1"/>
        <v>20000</v>
      </c>
    </row>
    <row r="43" spans="2:18" ht="36.75" customHeight="1">
      <c r="B43" s="772"/>
      <c r="C43" s="773"/>
      <c r="D43" s="773"/>
      <c r="E43" s="773"/>
      <c r="F43" s="773">
        <v>11224</v>
      </c>
      <c r="G43" s="765" t="s">
        <v>2311</v>
      </c>
      <c r="H43" s="774" t="s">
        <v>1702</v>
      </c>
      <c r="I43" s="806" t="s">
        <v>459</v>
      </c>
      <c r="J43" s="791"/>
      <c r="K43" s="807">
        <v>4800</v>
      </c>
      <c r="L43" s="807">
        <v>9000</v>
      </c>
      <c r="M43" s="807">
        <v>16200</v>
      </c>
      <c r="N43" s="774"/>
      <c r="O43" s="774"/>
      <c r="P43" s="774"/>
      <c r="Q43" s="774"/>
      <c r="R43" s="769">
        <f t="shared" si="1"/>
        <v>30000</v>
      </c>
    </row>
    <row r="44" spans="2:18" ht="22.5" customHeight="1">
      <c r="B44" s="797"/>
      <c r="C44" s="826"/>
      <c r="D44" s="826"/>
      <c r="E44" s="826"/>
      <c r="F44" s="826">
        <v>11225</v>
      </c>
      <c r="G44" s="827" t="s">
        <v>291</v>
      </c>
      <c r="H44" s="829" t="s">
        <v>260</v>
      </c>
      <c r="I44" s="1022" t="s">
        <v>2312</v>
      </c>
      <c r="J44" s="829"/>
      <c r="K44" s="1023"/>
      <c r="L44" s="1024">
        <v>12000</v>
      </c>
      <c r="M44" s="1024">
        <v>18000</v>
      </c>
      <c r="N44" s="829"/>
      <c r="O44" s="829"/>
      <c r="P44" s="829"/>
      <c r="Q44" s="829"/>
      <c r="R44" s="830">
        <f t="shared" si="1"/>
        <v>30000</v>
      </c>
    </row>
    <row r="45" spans="2:18" ht="32.25" customHeight="1">
      <c r="B45" s="76"/>
      <c r="C45" s="77"/>
      <c r="D45" s="77"/>
      <c r="E45" s="77"/>
      <c r="F45" s="77">
        <v>11226</v>
      </c>
      <c r="G45" s="14" t="s">
        <v>292</v>
      </c>
      <c r="H45" s="152" t="s">
        <v>282</v>
      </c>
      <c r="I45" s="801" t="s">
        <v>2313</v>
      </c>
      <c r="J45" s="174"/>
      <c r="K45" s="802"/>
      <c r="L45" s="802">
        <v>10000</v>
      </c>
      <c r="M45" s="802">
        <v>10000</v>
      </c>
      <c r="N45" s="152"/>
      <c r="O45" s="152"/>
      <c r="P45" s="152"/>
      <c r="Q45" s="152"/>
      <c r="R45" s="471">
        <f t="shared" si="1"/>
        <v>20000</v>
      </c>
    </row>
    <row r="46" spans="2:18" ht="17.25" hidden="1" customHeight="1">
      <c r="B46" s="24"/>
      <c r="D46" s="21"/>
      <c r="E46" s="26"/>
      <c r="F46" s="110">
        <v>5</v>
      </c>
      <c r="G46" s="19"/>
      <c r="H46" s="152"/>
      <c r="I46" s="530"/>
      <c r="J46" s="136"/>
      <c r="K46" s="136"/>
      <c r="L46" s="136"/>
      <c r="M46" s="136"/>
      <c r="N46" s="136"/>
      <c r="O46" s="136"/>
      <c r="P46" s="136"/>
      <c r="Q46" s="136"/>
      <c r="R46" s="471">
        <f>SUM(J46:Q46)</f>
        <v>0</v>
      </c>
    </row>
    <row r="47" spans="2:18" ht="17.25" hidden="1" customHeight="1">
      <c r="B47" s="58"/>
      <c r="C47" s="59"/>
      <c r="D47" s="53"/>
      <c r="E47" s="19"/>
      <c r="F47" s="51">
        <v>6</v>
      </c>
      <c r="G47" s="14"/>
      <c r="H47" s="15"/>
      <c r="I47" s="123"/>
      <c r="J47" s="23"/>
      <c r="K47" s="23"/>
      <c r="L47" s="23"/>
      <c r="M47" s="23"/>
      <c r="N47" s="23"/>
      <c r="O47" s="23"/>
      <c r="P47" s="23"/>
      <c r="Q47" s="23"/>
      <c r="R47" s="71">
        <f>SUM(J47:Q47)</f>
        <v>0</v>
      </c>
    </row>
    <row r="48" spans="2:18" ht="21" hidden="1" customHeight="1">
      <c r="B48" s="63"/>
      <c r="C48" s="64"/>
      <c r="D48" s="64"/>
      <c r="E48" s="65" t="s">
        <v>15</v>
      </c>
      <c r="F48" s="27"/>
      <c r="G48" s="27"/>
      <c r="H48" s="13"/>
      <c r="I48" s="474"/>
      <c r="J48" s="73">
        <f>SUM(J49:J51)</f>
        <v>0</v>
      </c>
      <c r="K48" s="73">
        <f t="shared" ref="K48:R48" si="2">SUM(K49:K51)</f>
        <v>0</v>
      </c>
      <c r="L48" s="73">
        <f t="shared" si="2"/>
        <v>0</v>
      </c>
      <c r="M48" s="73">
        <f t="shared" si="2"/>
        <v>0</v>
      </c>
      <c r="N48" s="73">
        <f t="shared" si="2"/>
        <v>0</v>
      </c>
      <c r="O48" s="73">
        <f t="shared" si="2"/>
        <v>0</v>
      </c>
      <c r="P48" s="73">
        <f t="shared" si="2"/>
        <v>0</v>
      </c>
      <c r="Q48" s="73">
        <f t="shared" si="2"/>
        <v>0</v>
      </c>
      <c r="R48" s="73">
        <f t="shared" si="2"/>
        <v>0</v>
      </c>
    </row>
    <row r="49" spans="2:18" ht="19.5" hidden="1" customHeight="1">
      <c r="B49" s="32"/>
      <c r="C49" s="33"/>
      <c r="D49" s="33"/>
      <c r="E49" s="34"/>
      <c r="F49" s="25">
        <v>7</v>
      </c>
      <c r="G49" s="14"/>
      <c r="H49" s="14"/>
      <c r="I49" s="472"/>
      <c r="J49" s="15"/>
      <c r="K49" s="15"/>
      <c r="L49" s="15"/>
      <c r="M49" s="15"/>
      <c r="N49" s="15"/>
      <c r="O49" s="15"/>
      <c r="P49" s="15"/>
      <c r="Q49" s="15"/>
      <c r="R49" s="71">
        <f>SUM(J49:Q49)</f>
        <v>0</v>
      </c>
    </row>
    <row r="50" spans="2:18" ht="19.5" hidden="1" customHeight="1">
      <c r="B50" s="48"/>
      <c r="C50" s="49"/>
      <c r="D50" s="49"/>
      <c r="E50" s="50"/>
      <c r="F50" s="25">
        <v>8</v>
      </c>
      <c r="G50" s="14"/>
      <c r="H50" s="14"/>
      <c r="I50" s="472"/>
      <c r="J50" s="15"/>
      <c r="K50" s="15"/>
      <c r="L50" s="15"/>
      <c r="M50" s="15"/>
      <c r="N50" s="15"/>
      <c r="O50" s="15"/>
      <c r="P50" s="15"/>
      <c r="Q50" s="15"/>
      <c r="R50" s="71">
        <f t="shared" ref="R50" si="3">SUM(J50:Q50)</f>
        <v>0</v>
      </c>
    </row>
    <row r="51" spans="2:18" ht="19.5" hidden="1" customHeight="1">
      <c r="B51" s="58"/>
      <c r="C51" s="59"/>
      <c r="D51" s="53"/>
      <c r="E51" s="19"/>
      <c r="F51" s="25">
        <v>9</v>
      </c>
      <c r="G51" s="14"/>
      <c r="H51" s="15"/>
      <c r="I51" s="123"/>
      <c r="J51" s="23"/>
      <c r="K51" s="23"/>
      <c r="L51" s="23"/>
      <c r="M51" s="23"/>
      <c r="N51" s="23"/>
      <c r="O51" s="23"/>
      <c r="P51" s="23"/>
      <c r="Q51" s="23"/>
      <c r="R51" s="71">
        <f>SUM(J51:Q51)</f>
        <v>0</v>
      </c>
    </row>
    <row r="52" spans="2:18" ht="21" hidden="1" customHeight="1">
      <c r="B52" s="63"/>
      <c r="C52" s="64"/>
      <c r="D52" s="64"/>
      <c r="E52" s="65" t="s">
        <v>98</v>
      </c>
      <c r="F52" s="67"/>
      <c r="G52" s="27"/>
      <c r="H52" s="13"/>
      <c r="I52" s="474"/>
      <c r="J52" s="73">
        <f>SUM(J53:J55)</f>
        <v>0</v>
      </c>
      <c r="K52" s="73">
        <f t="shared" ref="K52:R52" si="4">SUM(K53:K55)</f>
        <v>0</v>
      </c>
      <c r="L52" s="73">
        <f t="shared" si="4"/>
        <v>0</v>
      </c>
      <c r="M52" s="73">
        <f t="shared" si="4"/>
        <v>0</v>
      </c>
      <c r="N52" s="73">
        <f t="shared" si="4"/>
        <v>0</v>
      </c>
      <c r="O52" s="73">
        <f t="shared" si="4"/>
        <v>0</v>
      </c>
      <c r="P52" s="73">
        <f t="shared" si="4"/>
        <v>0</v>
      </c>
      <c r="Q52" s="73">
        <f t="shared" si="4"/>
        <v>0</v>
      </c>
      <c r="R52" s="73">
        <f t="shared" si="4"/>
        <v>0</v>
      </c>
    </row>
    <row r="53" spans="2:18" ht="19.5" hidden="1" customHeight="1">
      <c r="B53" s="32"/>
      <c r="C53" s="33"/>
      <c r="D53" s="33"/>
      <c r="E53" s="34"/>
      <c r="F53" s="25">
        <v>10</v>
      </c>
      <c r="G53" s="14"/>
      <c r="H53" s="14"/>
      <c r="I53" s="472"/>
      <c r="J53" s="15"/>
      <c r="K53" s="15"/>
      <c r="L53" s="15"/>
      <c r="M53" s="15"/>
      <c r="N53" s="15"/>
      <c r="O53" s="15"/>
      <c r="P53" s="15"/>
      <c r="Q53" s="15"/>
      <c r="R53" s="71">
        <f>SUM(J53:Q53)</f>
        <v>0</v>
      </c>
    </row>
    <row r="54" spans="2:18" ht="19.5" hidden="1" customHeight="1">
      <c r="B54" s="48"/>
      <c r="C54" s="49"/>
      <c r="D54" s="49"/>
      <c r="E54" s="50"/>
      <c r="F54" s="25">
        <v>11</v>
      </c>
      <c r="G54" s="14"/>
      <c r="H54" s="14"/>
      <c r="I54" s="472"/>
      <c r="J54" s="15"/>
      <c r="K54" s="15"/>
      <c r="L54" s="15"/>
      <c r="M54" s="15"/>
      <c r="N54" s="15"/>
      <c r="O54" s="15"/>
      <c r="P54" s="15"/>
      <c r="Q54" s="15"/>
      <c r="R54" s="71">
        <f>SUM(J54:Q54)</f>
        <v>0</v>
      </c>
    </row>
    <row r="55" spans="2:18" ht="19.5" hidden="1" customHeight="1">
      <c r="B55" s="24"/>
      <c r="D55" s="21"/>
      <c r="E55" s="26"/>
      <c r="F55" s="25">
        <v>12</v>
      </c>
      <c r="G55" s="14"/>
      <c r="H55" s="15"/>
      <c r="I55" s="123"/>
      <c r="J55" s="23"/>
      <c r="K55" s="23"/>
      <c r="L55" s="23"/>
      <c r="M55" s="23"/>
      <c r="N55" s="23"/>
      <c r="O55" s="23"/>
      <c r="P55" s="497"/>
      <c r="Q55" s="23"/>
      <c r="R55" s="71">
        <f>SUM(J55:Q55)</f>
        <v>0</v>
      </c>
    </row>
    <row r="56" spans="2:18" s="37" customFormat="1" ht="18" customHeight="1">
      <c r="B56" s="397" t="s">
        <v>80</v>
      </c>
      <c r="C56" s="398"/>
      <c r="D56" s="398"/>
      <c r="E56" s="398"/>
      <c r="F56" s="398"/>
      <c r="G56" s="398"/>
      <c r="H56" s="398"/>
      <c r="I56" s="398"/>
      <c r="J56" s="455"/>
      <c r="K56" s="455"/>
      <c r="L56" s="455"/>
      <c r="M56" s="455"/>
      <c r="N56" s="455"/>
      <c r="O56" s="455"/>
      <c r="P56" s="523"/>
      <c r="Q56" s="455"/>
      <c r="R56" s="454"/>
    </row>
    <row r="57" spans="2:18" s="37" customFormat="1" ht="18" customHeight="1">
      <c r="B57" s="188" t="s">
        <v>111</v>
      </c>
      <c r="C57" s="189"/>
      <c r="D57" s="189"/>
      <c r="E57" s="189"/>
      <c r="F57" s="189"/>
      <c r="G57" s="189"/>
      <c r="H57" s="189"/>
      <c r="I57" s="189"/>
      <c r="J57" s="458"/>
      <c r="K57" s="458"/>
      <c r="L57" s="458"/>
      <c r="M57" s="458"/>
      <c r="N57" s="458"/>
      <c r="O57" s="458"/>
      <c r="P57" s="518"/>
      <c r="Q57" s="458"/>
      <c r="R57" s="457"/>
    </row>
    <row r="58" spans="2:18" ht="50.25" hidden="1" customHeight="1">
      <c r="B58" s="36"/>
      <c r="C58" s="1401" t="s">
        <v>25</v>
      </c>
      <c r="D58" s="1401"/>
      <c r="E58" s="1401"/>
      <c r="F58" s="1401"/>
      <c r="G58" s="1401"/>
      <c r="H58" s="1401"/>
      <c r="I58" s="1401"/>
      <c r="J58" s="443"/>
      <c r="K58" s="443"/>
      <c r="L58" s="443"/>
      <c r="M58" s="443"/>
      <c r="N58" s="443"/>
      <c r="O58" s="443"/>
      <c r="P58" s="499"/>
      <c r="Q58" s="443"/>
      <c r="R58" s="186"/>
    </row>
    <row r="59" spans="2:18" ht="35.25" hidden="1" customHeight="1">
      <c r="B59" s="36"/>
      <c r="C59" s="39"/>
      <c r="D59" s="1401" t="s">
        <v>16</v>
      </c>
      <c r="E59" s="1401"/>
      <c r="F59" s="1401"/>
      <c r="G59" s="1401"/>
      <c r="H59" s="1401"/>
      <c r="I59" s="1401"/>
      <c r="J59" s="443"/>
      <c r="K59" s="443"/>
      <c r="L59" s="443"/>
      <c r="M59" s="443"/>
      <c r="N59" s="443"/>
      <c r="O59" s="443"/>
      <c r="P59" s="499"/>
      <c r="Q59" s="443"/>
      <c r="R59" s="186"/>
    </row>
    <row r="60" spans="2:18" ht="48.75" hidden="1" customHeight="1">
      <c r="B60" s="36"/>
      <c r="C60" s="39"/>
      <c r="D60" s="39"/>
      <c r="E60" s="1401" t="s">
        <v>17</v>
      </c>
      <c r="F60" s="1401"/>
      <c r="G60" s="1401"/>
      <c r="H60" s="1401"/>
      <c r="I60" s="1401"/>
      <c r="J60" s="443"/>
      <c r="K60" s="443"/>
      <c r="L60" s="443"/>
      <c r="M60" s="443"/>
      <c r="N60" s="443"/>
      <c r="O60" s="443"/>
      <c r="P60" s="499"/>
      <c r="Q60" s="443"/>
      <c r="R60" s="186"/>
    </row>
    <row r="61" spans="2:18" ht="23.25" hidden="1" customHeight="1">
      <c r="B61" s="105"/>
      <c r="C61" s="91"/>
      <c r="D61" s="91"/>
      <c r="E61" s="92"/>
      <c r="F61" s="93">
        <v>13</v>
      </c>
      <c r="G61" s="94"/>
      <c r="H61" s="94"/>
      <c r="I61" s="473"/>
      <c r="J61" s="203"/>
      <c r="K61" s="203"/>
      <c r="L61" s="203"/>
      <c r="M61" s="203"/>
      <c r="N61" s="203"/>
      <c r="O61" s="203"/>
      <c r="P61" s="519"/>
      <c r="Q61" s="203"/>
      <c r="R61" s="522"/>
    </row>
    <row r="62" spans="2:18" ht="23.25" hidden="1" customHeight="1">
      <c r="B62" s="513"/>
      <c r="C62" s="1002"/>
      <c r="D62" s="98"/>
      <c r="E62" s="99"/>
      <c r="F62" s="93">
        <v>14</v>
      </c>
      <c r="G62" s="94"/>
      <c r="H62" s="13"/>
      <c r="I62" s="474"/>
      <c r="J62" s="447"/>
      <c r="K62" s="447"/>
      <c r="L62" s="447"/>
      <c r="M62" s="447"/>
      <c r="N62" s="447"/>
      <c r="O62" s="447"/>
      <c r="P62" s="520"/>
      <c r="Q62" s="447"/>
      <c r="R62" s="522"/>
    </row>
    <row r="63" spans="2:18" ht="23.25" hidden="1" customHeight="1">
      <c r="B63" s="514"/>
      <c r="C63" s="480"/>
      <c r="D63" s="103"/>
      <c r="E63" s="104"/>
      <c r="F63" s="93">
        <v>15</v>
      </c>
      <c r="G63" s="94"/>
      <c r="H63" s="13"/>
      <c r="I63" s="474"/>
      <c r="J63" s="447"/>
      <c r="K63" s="447"/>
      <c r="L63" s="447"/>
      <c r="M63" s="447"/>
      <c r="N63" s="447"/>
      <c r="O63" s="447"/>
      <c r="P63" s="520"/>
      <c r="Q63" s="447"/>
      <c r="R63" s="522"/>
    </row>
    <row r="64" spans="2:18" ht="23.25" hidden="1" customHeight="1">
      <c r="B64" s="36"/>
      <c r="C64" s="39"/>
      <c r="D64" s="39"/>
      <c r="E64" s="213" t="s">
        <v>18</v>
      </c>
      <c r="F64" s="173"/>
      <c r="G64" s="173"/>
      <c r="H64" s="13"/>
      <c r="I64" s="474"/>
      <c r="J64" s="443"/>
      <c r="K64" s="443"/>
      <c r="L64" s="443"/>
      <c r="M64" s="443"/>
      <c r="N64" s="443"/>
      <c r="O64" s="443"/>
      <c r="P64" s="499"/>
      <c r="Q64" s="443"/>
      <c r="R64" s="186"/>
    </row>
    <row r="65" spans="2:18" ht="23.25" hidden="1" customHeight="1">
      <c r="B65" s="105"/>
      <c r="C65" s="91"/>
      <c r="D65" s="91"/>
      <c r="E65" s="92"/>
      <c r="F65" s="93">
        <v>16</v>
      </c>
      <c r="G65" s="94"/>
      <c r="H65" s="94"/>
      <c r="I65" s="473"/>
      <c r="J65" s="203"/>
      <c r="K65" s="203"/>
      <c r="L65" s="203"/>
      <c r="M65" s="203"/>
      <c r="N65" s="203"/>
      <c r="O65" s="203"/>
      <c r="P65" s="519"/>
      <c r="Q65" s="203"/>
      <c r="R65" s="522"/>
    </row>
    <row r="66" spans="2:18" ht="23.25" hidden="1" customHeight="1">
      <c r="B66" s="513"/>
      <c r="C66" s="1002"/>
      <c r="D66" s="98"/>
      <c r="E66" s="99"/>
      <c r="F66" s="93">
        <v>17</v>
      </c>
      <c r="G66" s="94"/>
      <c r="H66" s="13"/>
      <c r="I66" s="474"/>
      <c r="J66" s="447"/>
      <c r="K66" s="447"/>
      <c r="L66" s="447"/>
      <c r="M66" s="447"/>
      <c r="N66" s="447"/>
      <c r="O66" s="447"/>
      <c r="P66" s="520"/>
      <c r="Q66" s="447"/>
      <c r="R66" s="522"/>
    </row>
    <row r="67" spans="2:18" ht="23.25" hidden="1" customHeight="1">
      <c r="B67" s="514"/>
      <c r="C67" s="480"/>
      <c r="D67" s="103"/>
      <c r="E67" s="104"/>
      <c r="F67" s="93">
        <v>18</v>
      </c>
      <c r="G67" s="94"/>
      <c r="H67" s="13"/>
      <c r="I67" s="474"/>
      <c r="J67" s="447"/>
      <c r="K67" s="447"/>
      <c r="L67" s="447"/>
      <c r="M67" s="447"/>
      <c r="N67" s="447"/>
      <c r="O67" s="447"/>
      <c r="P67" s="520"/>
      <c r="Q67" s="447"/>
      <c r="R67" s="522"/>
    </row>
    <row r="68" spans="2:18" ht="23.25" hidden="1" customHeight="1">
      <c r="B68" s="36"/>
      <c r="C68" s="39"/>
      <c r="D68" s="39"/>
      <c r="E68" s="213" t="s">
        <v>19</v>
      </c>
      <c r="F68" s="173"/>
      <c r="G68" s="173"/>
      <c r="H68" s="13"/>
      <c r="I68" s="474"/>
      <c r="J68" s="443"/>
      <c r="K68" s="443"/>
      <c r="L68" s="443"/>
      <c r="M68" s="443"/>
      <c r="N68" s="443"/>
      <c r="O68" s="443"/>
      <c r="P68" s="499"/>
      <c r="Q68" s="443"/>
      <c r="R68" s="186"/>
    </row>
    <row r="69" spans="2:18" ht="23.25" hidden="1" customHeight="1">
      <c r="B69" s="105"/>
      <c r="C69" s="91"/>
      <c r="D69" s="91"/>
      <c r="E69" s="92"/>
      <c r="F69" s="93">
        <v>19</v>
      </c>
      <c r="G69" s="94"/>
      <c r="H69" s="94"/>
      <c r="I69" s="473"/>
      <c r="J69" s="203"/>
      <c r="K69" s="203"/>
      <c r="L69" s="203"/>
      <c r="M69" s="203"/>
      <c r="N69" s="203"/>
      <c r="O69" s="203"/>
      <c r="P69" s="519"/>
      <c r="Q69" s="203"/>
      <c r="R69" s="522"/>
    </row>
    <row r="70" spans="2:18" ht="23.25" hidden="1" customHeight="1">
      <c r="B70" s="513"/>
      <c r="C70" s="1002"/>
      <c r="D70" s="98"/>
      <c r="E70" s="99"/>
      <c r="F70" s="93">
        <v>20</v>
      </c>
      <c r="G70" s="94"/>
      <c r="H70" s="13"/>
      <c r="I70" s="474"/>
      <c r="J70" s="447"/>
      <c r="K70" s="447"/>
      <c r="L70" s="447"/>
      <c r="M70" s="447"/>
      <c r="N70" s="447"/>
      <c r="O70" s="447"/>
      <c r="P70" s="520"/>
      <c r="Q70" s="447"/>
      <c r="R70" s="522"/>
    </row>
    <row r="71" spans="2:18" ht="23.25" hidden="1" customHeight="1">
      <c r="B71" s="513"/>
      <c r="C71" s="1002"/>
      <c r="D71" s="98"/>
      <c r="E71" s="99"/>
      <c r="F71" s="93">
        <v>21</v>
      </c>
      <c r="G71" s="94"/>
      <c r="H71" s="13"/>
      <c r="I71" s="474"/>
      <c r="J71" s="447"/>
      <c r="K71" s="447"/>
      <c r="L71" s="447"/>
      <c r="M71" s="447"/>
      <c r="N71" s="447"/>
      <c r="O71" s="447"/>
      <c r="P71" s="520"/>
      <c r="Q71" s="447"/>
      <c r="R71" s="522"/>
    </row>
    <row r="72" spans="2:18" s="37" customFormat="1" ht="49.5" hidden="1" customHeight="1">
      <c r="B72" s="36"/>
      <c r="C72" s="39"/>
      <c r="D72" s="1401" t="s">
        <v>20</v>
      </c>
      <c r="E72" s="1401"/>
      <c r="F72" s="1401"/>
      <c r="G72" s="1401"/>
      <c r="H72" s="1401"/>
      <c r="I72" s="1401"/>
      <c r="J72" s="512"/>
      <c r="K72" s="512"/>
      <c r="L72" s="512"/>
      <c r="M72" s="512"/>
      <c r="N72" s="512"/>
      <c r="O72" s="512"/>
      <c r="P72" s="521"/>
      <c r="Q72" s="512"/>
      <c r="R72" s="509"/>
    </row>
    <row r="73" spans="2:18" ht="36" hidden="1" customHeight="1">
      <c r="B73" s="515"/>
      <c r="C73" s="39"/>
      <c r="D73" s="39"/>
      <c r="E73" s="1401" t="s">
        <v>21</v>
      </c>
      <c r="F73" s="1401"/>
      <c r="G73" s="1401"/>
      <c r="H73" s="1401"/>
      <c r="I73" s="1401"/>
      <c r="J73" s="443"/>
      <c r="K73" s="443"/>
      <c r="L73" s="443"/>
      <c r="M73" s="443"/>
      <c r="N73" s="443"/>
      <c r="O73" s="443"/>
      <c r="P73" s="499"/>
      <c r="Q73" s="443"/>
      <c r="R73" s="186"/>
    </row>
    <row r="74" spans="2:18" ht="20.25" hidden="1" customHeight="1">
      <c r="B74" s="87"/>
      <c r="C74" s="91"/>
      <c r="D74" s="91"/>
      <c r="E74" s="92"/>
      <c r="F74" s="93">
        <v>22</v>
      </c>
      <c r="G74" s="94"/>
      <c r="H74" s="94"/>
      <c r="I74" s="473"/>
      <c r="J74" s="203"/>
      <c r="K74" s="203"/>
      <c r="L74" s="203"/>
      <c r="M74" s="203"/>
      <c r="N74" s="203"/>
      <c r="O74" s="203"/>
      <c r="P74" s="519"/>
      <c r="Q74" s="203"/>
      <c r="R74" s="522"/>
    </row>
    <row r="75" spans="2:18" ht="20.25" hidden="1" customHeight="1">
      <c r="B75" s="516"/>
      <c r="C75" s="1002"/>
      <c r="D75" s="98"/>
      <c r="E75" s="99"/>
      <c r="F75" s="93">
        <v>23</v>
      </c>
      <c r="G75" s="94"/>
      <c r="H75" s="13"/>
      <c r="I75" s="474"/>
      <c r="J75" s="447"/>
      <c r="K75" s="447"/>
      <c r="L75" s="447"/>
      <c r="M75" s="447"/>
      <c r="N75" s="447"/>
      <c r="O75" s="447"/>
      <c r="P75" s="520"/>
      <c r="Q75" s="447"/>
      <c r="R75" s="522"/>
    </row>
    <row r="76" spans="2:18" ht="20.25" hidden="1" customHeight="1">
      <c r="B76" s="516"/>
      <c r="C76" s="1002"/>
      <c r="D76" s="98"/>
      <c r="E76" s="99"/>
      <c r="F76" s="93">
        <v>24</v>
      </c>
      <c r="G76" s="94"/>
      <c r="H76" s="13"/>
      <c r="I76" s="474"/>
      <c r="J76" s="447"/>
      <c r="K76" s="447"/>
      <c r="L76" s="447"/>
      <c r="M76" s="447"/>
      <c r="N76" s="447"/>
      <c r="O76" s="447"/>
      <c r="P76" s="520"/>
      <c r="Q76" s="447"/>
      <c r="R76" s="522"/>
    </row>
    <row r="77" spans="2:18" ht="15" customHeight="1">
      <c r="B77" s="36"/>
      <c r="C77" s="1401" t="s">
        <v>24</v>
      </c>
      <c r="D77" s="1401"/>
      <c r="E77" s="1401"/>
      <c r="F77" s="1401"/>
      <c r="G77" s="1401"/>
      <c r="H77" s="1401"/>
      <c r="I77" s="1401"/>
      <c r="J77" s="443"/>
      <c r="K77" s="443"/>
      <c r="L77" s="443"/>
      <c r="M77" s="443"/>
      <c r="N77" s="443"/>
      <c r="O77" s="443"/>
      <c r="P77" s="443"/>
      <c r="Q77" s="443"/>
      <c r="R77" s="186"/>
    </row>
    <row r="78" spans="2:18" ht="17.25" customHeight="1">
      <c r="B78" s="36"/>
      <c r="C78" s="39"/>
      <c r="D78" s="189" t="s">
        <v>23</v>
      </c>
      <c r="E78" s="189"/>
      <c r="F78" s="189"/>
      <c r="G78" s="189"/>
      <c r="H78" s="189"/>
      <c r="I78" s="189"/>
      <c r="J78" s="443"/>
      <c r="K78" s="443"/>
      <c r="L78" s="443"/>
      <c r="M78" s="443"/>
      <c r="N78" s="443"/>
      <c r="O78" s="443"/>
      <c r="P78" s="499"/>
      <c r="Q78" s="443"/>
      <c r="R78" s="186"/>
    </row>
    <row r="79" spans="2:18" ht="16.5" customHeight="1">
      <c r="B79" s="36"/>
      <c r="C79" s="39"/>
      <c r="D79" s="39"/>
      <c r="E79" s="189" t="s">
        <v>22</v>
      </c>
      <c r="F79" s="189"/>
      <c r="G79" s="189"/>
      <c r="H79" s="189"/>
      <c r="I79" s="189"/>
      <c r="J79" s="443"/>
      <c r="K79" s="443"/>
      <c r="L79" s="443"/>
      <c r="M79" s="443"/>
      <c r="N79" s="443"/>
      <c r="O79" s="443"/>
      <c r="P79" s="443"/>
      <c r="Q79" s="443"/>
      <c r="R79" s="186"/>
    </row>
    <row r="80" spans="2:18" s="464" customFormat="1" ht="18" hidden="1" customHeight="1">
      <c r="B80" s="466"/>
      <c r="C80" s="463"/>
      <c r="D80" s="463"/>
      <c r="E80" s="467">
        <v>200</v>
      </c>
      <c r="F80" s="467" t="s">
        <v>1704</v>
      </c>
      <c r="G80" s="468"/>
      <c r="H80" s="467"/>
      <c r="I80" s="467"/>
      <c r="J80" s="458"/>
      <c r="K80" s="458"/>
      <c r="L80" s="458"/>
      <c r="M80" s="458"/>
      <c r="N80" s="458"/>
      <c r="O80" s="458"/>
      <c r="P80" s="458"/>
      <c r="Q80" s="458"/>
      <c r="R80" s="457"/>
    </row>
    <row r="81" spans="2:18" s="464" customFormat="1" ht="18" customHeight="1">
      <c r="B81" s="466"/>
      <c r="C81" s="463"/>
      <c r="D81" s="463"/>
      <c r="E81" s="467">
        <v>200</v>
      </c>
      <c r="F81" s="467" t="s">
        <v>2679</v>
      </c>
      <c r="G81" s="466"/>
      <c r="H81" s="467"/>
      <c r="I81" s="467"/>
      <c r="J81" s="458"/>
      <c r="K81" s="458"/>
      <c r="L81" s="458"/>
      <c r="M81" s="458"/>
      <c r="N81" s="458"/>
      <c r="O81" s="458"/>
      <c r="P81" s="458"/>
      <c r="Q81" s="458"/>
      <c r="R81" s="457"/>
    </row>
    <row r="82" spans="2:18" ht="63.75" customHeight="1">
      <c r="B82" s="32"/>
      <c r="C82" s="33"/>
      <c r="D82" s="33"/>
      <c r="E82" s="1377"/>
      <c r="F82" s="527" t="s">
        <v>2678</v>
      </c>
      <c r="G82" s="14" t="s">
        <v>2680</v>
      </c>
      <c r="H82" s="80" t="s">
        <v>260</v>
      </c>
      <c r="I82" s="15" t="s">
        <v>2161</v>
      </c>
      <c r="J82" s="15"/>
      <c r="K82" s="15"/>
      <c r="L82" s="15"/>
      <c r="M82" s="15"/>
      <c r="N82" s="15"/>
      <c r="O82" s="15"/>
      <c r="P82" s="79"/>
      <c r="Q82" s="74">
        <v>470000</v>
      </c>
      <c r="R82" s="71">
        <f>SUM(J82:Q82)</f>
        <v>470000</v>
      </c>
    </row>
    <row r="83" spans="2:18" s="464" customFormat="1" ht="16.5" hidden="1" customHeight="1">
      <c r="B83" s="466"/>
      <c r="C83" s="463"/>
      <c r="D83" s="463"/>
      <c r="E83" s="467">
        <v>206</v>
      </c>
      <c r="F83" s="467" t="s">
        <v>2459</v>
      </c>
      <c r="G83" s="466"/>
      <c r="H83" s="467"/>
      <c r="I83" s="467"/>
      <c r="J83" s="458"/>
      <c r="K83" s="458"/>
      <c r="L83" s="458"/>
      <c r="M83" s="458"/>
      <c r="N83" s="458"/>
      <c r="O83" s="458"/>
      <c r="P83" s="458"/>
      <c r="Q83" s="458"/>
      <c r="R83" s="457"/>
    </row>
    <row r="84" spans="2:18" ht="32.25" hidden="1" customHeight="1">
      <c r="B84" s="32"/>
      <c r="C84" s="33"/>
      <c r="D84" s="33"/>
      <c r="E84" s="33"/>
      <c r="F84" s="527">
        <v>20601</v>
      </c>
      <c r="G84" s="14" t="s">
        <v>2540</v>
      </c>
      <c r="H84" s="80" t="s">
        <v>2541</v>
      </c>
      <c r="I84" s="15" t="s">
        <v>2161</v>
      </c>
      <c r="J84" s="15"/>
      <c r="K84" s="15"/>
      <c r="L84" s="15"/>
      <c r="M84" s="15"/>
      <c r="N84" s="15"/>
      <c r="O84" s="15"/>
      <c r="P84" s="79"/>
      <c r="R84" s="71">
        <f>SUM(J84:Q84)</f>
        <v>0</v>
      </c>
    </row>
    <row r="85" spans="2:18" s="464" customFormat="1" ht="18" hidden="1" customHeight="1">
      <c r="B85" s="466"/>
      <c r="C85" s="463"/>
      <c r="D85" s="463"/>
      <c r="E85" s="467">
        <v>213</v>
      </c>
      <c r="F85" s="467" t="s">
        <v>2465</v>
      </c>
      <c r="G85" s="466"/>
      <c r="H85" s="467"/>
      <c r="I85" s="467"/>
      <c r="J85" s="458"/>
      <c r="K85" s="458"/>
      <c r="L85" s="458"/>
      <c r="M85" s="458"/>
      <c r="N85" s="458"/>
      <c r="O85" s="458"/>
      <c r="P85" s="458"/>
      <c r="Q85" s="458"/>
      <c r="R85" s="457"/>
    </row>
    <row r="86" spans="2:18" ht="63.75" hidden="1" customHeight="1">
      <c r="B86" s="32"/>
      <c r="C86" s="33"/>
      <c r="D86" s="33"/>
      <c r="E86" s="33"/>
      <c r="F86" s="527">
        <v>21301</v>
      </c>
      <c r="G86" s="14" t="s">
        <v>2542</v>
      </c>
      <c r="H86" s="80" t="s">
        <v>2543</v>
      </c>
      <c r="I86" s="15" t="s">
        <v>2161</v>
      </c>
      <c r="J86" s="15"/>
      <c r="K86" s="15"/>
      <c r="L86" s="15"/>
      <c r="M86" s="15"/>
      <c r="N86" s="15"/>
      <c r="O86" s="15"/>
      <c r="P86" s="79"/>
      <c r="R86" s="71">
        <f>SUM(J86:Q86)</f>
        <v>0</v>
      </c>
    </row>
    <row r="87" spans="2:18" ht="21.75" hidden="1" customHeight="1">
      <c r="B87" s="48"/>
      <c r="C87" s="49"/>
      <c r="D87" s="21"/>
      <c r="E87" s="26"/>
      <c r="F87" s="25">
        <v>26</v>
      </c>
      <c r="G87" s="14"/>
      <c r="H87" s="15"/>
      <c r="I87" s="123"/>
      <c r="J87" s="525"/>
      <c r="K87" s="525"/>
      <c r="L87" s="525"/>
      <c r="M87" s="525"/>
      <c r="N87" s="525"/>
      <c r="O87" s="525"/>
      <c r="Q87" s="525"/>
      <c r="R87" s="526"/>
    </row>
    <row r="88" spans="2:18" ht="39" hidden="1" customHeight="1">
      <c r="B88" s="17"/>
      <c r="C88" s="18"/>
      <c r="D88" s="53"/>
      <c r="E88" s="19"/>
      <c r="F88" s="25">
        <v>27</v>
      </c>
      <c r="G88" s="14"/>
      <c r="H88" s="15"/>
      <c r="I88" s="123"/>
      <c r="J88" s="452"/>
      <c r="K88" s="452"/>
      <c r="L88" s="452"/>
      <c r="M88" s="452"/>
      <c r="N88" s="452"/>
      <c r="O88" s="452"/>
      <c r="Q88" s="452"/>
      <c r="R88" s="453"/>
    </row>
    <row r="89" spans="2:18" ht="48.75" hidden="1" customHeight="1">
      <c r="B89" s="36"/>
      <c r="C89" s="39"/>
      <c r="D89" s="1401" t="s">
        <v>26</v>
      </c>
      <c r="E89" s="1401"/>
      <c r="F89" s="1401"/>
      <c r="G89" s="1401"/>
      <c r="H89" s="1401"/>
      <c r="I89" s="1401"/>
      <c r="J89" s="443"/>
      <c r="K89" s="443"/>
      <c r="L89" s="443"/>
      <c r="M89" s="443"/>
      <c r="N89" s="443"/>
      <c r="O89" s="443"/>
      <c r="P89" s="499"/>
      <c r="Q89" s="443"/>
      <c r="R89" s="186"/>
    </row>
    <row r="90" spans="2:18" ht="32.25" hidden="1" customHeight="1">
      <c r="B90" s="36"/>
      <c r="C90" s="39"/>
      <c r="D90" s="39"/>
      <c r="E90" s="1401" t="s">
        <v>27</v>
      </c>
      <c r="F90" s="1401"/>
      <c r="G90" s="1401"/>
      <c r="H90" s="1401"/>
      <c r="I90" s="1401"/>
      <c r="J90" s="443"/>
      <c r="K90" s="443"/>
      <c r="L90" s="443"/>
      <c r="M90" s="443"/>
      <c r="N90" s="443"/>
      <c r="O90" s="443"/>
      <c r="P90" s="499"/>
      <c r="Q90" s="443"/>
      <c r="R90" s="186"/>
    </row>
    <row r="91" spans="2:18" ht="20.25" hidden="1" customHeight="1">
      <c r="B91" s="32"/>
      <c r="C91" s="33"/>
      <c r="D91" s="33"/>
      <c r="E91" s="34"/>
      <c r="F91" s="25">
        <v>28</v>
      </c>
      <c r="G91" s="14"/>
      <c r="H91" s="14"/>
      <c r="I91" s="472"/>
      <c r="J91" s="117"/>
      <c r="K91" s="117"/>
      <c r="L91" s="117"/>
      <c r="M91" s="117"/>
      <c r="N91" s="117"/>
      <c r="O91" s="117"/>
      <c r="P91" s="6"/>
      <c r="Q91" s="117"/>
      <c r="R91" s="453"/>
    </row>
    <row r="92" spans="2:18" ht="20.25" hidden="1" customHeight="1">
      <c r="B92" s="48"/>
      <c r="C92" s="49"/>
      <c r="D92" s="21"/>
      <c r="E92" s="26"/>
      <c r="F92" s="25">
        <v>29</v>
      </c>
      <c r="G92" s="14"/>
      <c r="H92" s="15"/>
      <c r="I92" s="123"/>
      <c r="J92" s="452"/>
      <c r="K92" s="452"/>
      <c r="L92" s="452"/>
      <c r="M92" s="452"/>
      <c r="N92" s="452"/>
      <c r="O92" s="452"/>
      <c r="Q92" s="452"/>
      <c r="R92" s="453"/>
    </row>
    <row r="93" spans="2:18" ht="10.5" hidden="1" customHeight="1">
      <c r="B93" s="48"/>
      <c r="C93" s="49"/>
      <c r="D93" s="21"/>
      <c r="E93" s="26"/>
      <c r="F93" s="25">
        <v>30</v>
      </c>
      <c r="G93" s="14"/>
      <c r="H93" s="15"/>
      <c r="I93" s="123"/>
      <c r="J93" s="452"/>
      <c r="K93" s="452"/>
      <c r="L93" s="452"/>
      <c r="M93" s="452"/>
      <c r="N93" s="452"/>
      <c r="O93" s="452"/>
      <c r="Q93" s="452"/>
      <c r="R93" s="453"/>
    </row>
    <row r="94" spans="2:18" ht="18.75" customHeight="1">
      <c r="B94" s="36"/>
      <c r="C94" s="39"/>
      <c r="D94" s="189" t="s">
        <v>28</v>
      </c>
      <c r="E94" s="189"/>
      <c r="F94" s="189"/>
      <c r="G94" s="189"/>
      <c r="H94" s="189"/>
      <c r="I94" s="189"/>
      <c r="J94" s="443"/>
      <c r="K94" s="443"/>
      <c r="L94" s="443"/>
      <c r="M94" s="443"/>
      <c r="N94" s="443"/>
      <c r="O94" s="443"/>
      <c r="P94" s="498"/>
      <c r="Q94" s="443"/>
      <c r="R94" s="186"/>
    </row>
    <row r="95" spans="2:18" ht="18.75" customHeight="1">
      <c r="B95" s="36"/>
      <c r="C95" s="39"/>
      <c r="D95" s="39"/>
      <c r="E95" s="1401" t="s">
        <v>29</v>
      </c>
      <c r="F95" s="1401"/>
      <c r="G95" s="1401"/>
      <c r="H95" s="1401"/>
      <c r="I95" s="1401"/>
      <c r="J95" s="443"/>
      <c r="K95" s="443"/>
      <c r="L95" s="443"/>
      <c r="M95" s="443"/>
      <c r="N95" s="443"/>
      <c r="O95" s="443"/>
      <c r="P95" s="443"/>
      <c r="Q95" s="443"/>
      <c r="R95" s="186"/>
    </row>
    <row r="96" spans="2:18" s="464" customFormat="1" ht="18.75" customHeight="1">
      <c r="B96" s="466"/>
      <c r="C96" s="463"/>
      <c r="D96" s="463"/>
      <c r="E96" s="467">
        <v>129</v>
      </c>
      <c r="F96" s="467" t="s">
        <v>1703</v>
      </c>
      <c r="G96" s="468"/>
      <c r="H96" s="467"/>
      <c r="I96" s="467"/>
      <c r="J96" s="458"/>
      <c r="K96" s="458"/>
      <c r="L96" s="458"/>
      <c r="M96" s="458"/>
      <c r="N96" s="458"/>
      <c r="O96" s="458"/>
      <c r="P96" s="458"/>
      <c r="Q96" s="458"/>
      <c r="R96" s="457"/>
    </row>
    <row r="97" spans="2:18" ht="23.25" customHeight="1">
      <c r="B97" s="771"/>
      <c r="C97" s="752"/>
      <c r="D97" s="752"/>
      <c r="E97" s="752"/>
      <c r="F97" s="752">
        <v>12901</v>
      </c>
      <c r="G97" s="754" t="s">
        <v>262</v>
      </c>
      <c r="H97" s="757" t="s">
        <v>260</v>
      </c>
      <c r="I97" s="757" t="s">
        <v>2161</v>
      </c>
      <c r="J97" s="792"/>
      <c r="K97" s="810"/>
      <c r="L97" s="810">
        <v>5000</v>
      </c>
      <c r="M97" s="810">
        <v>15000</v>
      </c>
      <c r="N97" s="757"/>
      <c r="O97" s="757"/>
      <c r="P97" s="757"/>
      <c r="Q97" s="757"/>
      <c r="R97" s="759">
        <f t="shared" ref="R97:R98" si="5">SUM(J97:Q97)</f>
        <v>20000</v>
      </c>
    </row>
    <row r="98" spans="2:18" ht="37.5" customHeight="1">
      <c r="B98" s="761"/>
      <c r="C98" s="762"/>
      <c r="D98" s="763"/>
      <c r="E98" s="763"/>
      <c r="F98" s="773">
        <v>12902</v>
      </c>
      <c r="G98" s="765" t="s">
        <v>263</v>
      </c>
      <c r="H98" s="774" t="s">
        <v>260</v>
      </c>
      <c r="I98" s="774" t="s">
        <v>2161</v>
      </c>
      <c r="J98" s="791"/>
      <c r="K98" s="807"/>
      <c r="L98" s="807">
        <v>5000</v>
      </c>
      <c r="M98" s="807">
        <v>25000</v>
      </c>
      <c r="N98" s="768"/>
      <c r="O98" s="768"/>
      <c r="P98" s="768"/>
      <c r="Q98" s="768"/>
      <c r="R98" s="769">
        <f t="shared" si="5"/>
        <v>30000</v>
      </c>
    </row>
    <row r="99" spans="2:18" ht="27.75" customHeight="1">
      <c r="B99" s="24"/>
      <c r="D99" s="21"/>
      <c r="E99" s="53"/>
      <c r="F99" s="49">
        <v>12903</v>
      </c>
      <c r="G99" s="19" t="s">
        <v>264</v>
      </c>
      <c r="H99" s="152" t="s">
        <v>260</v>
      </c>
      <c r="I99" s="152" t="s">
        <v>2161</v>
      </c>
      <c r="J99" s="174"/>
      <c r="K99" s="802"/>
      <c r="L99" s="802">
        <v>5000</v>
      </c>
      <c r="M99" s="802">
        <v>25000</v>
      </c>
      <c r="N99" s="136"/>
      <c r="O99" s="136"/>
      <c r="P99" s="136"/>
      <c r="Q99" s="136"/>
      <c r="R99" s="471">
        <f>SUM(J99:Q99)</f>
        <v>30000</v>
      </c>
    </row>
    <row r="100" spans="2:18" ht="33" hidden="1" customHeight="1">
      <c r="B100" s="29"/>
      <c r="C100" s="31"/>
      <c r="D100" s="31"/>
      <c r="E100" s="1418" t="s">
        <v>30</v>
      </c>
      <c r="F100" s="1418"/>
      <c r="G100" s="1418"/>
      <c r="H100" s="1418"/>
      <c r="I100" s="1418"/>
      <c r="J100" s="73">
        <f t="shared" ref="J100:R100" si="6">SUM(J101:J103)</f>
        <v>0</v>
      </c>
      <c r="K100" s="73">
        <f t="shared" si="6"/>
        <v>0</v>
      </c>
      <c r="L100" s="73">
        <f t="shared" si="6"/>
        <v>0</v>
      </c>
      <c r="M100" s="73">
        <f t="shared" si="6"/>
        <v>0</v>
      </c>
      <c r="N100" s="73">
        <f t="shared" si="6"/>
        <v>0</v>
      </c>
      <c r="O100" s="73">
        <f t="shared" si="6"/>
        <v>0</v>
      </c>
      <c r="P100" s="73">
        <f t="shared" si="6"/>
        <v>0</v>
      </c>
      <c r="Q100" s="73">
        <f t="shared" si="6"/>
        <v>0</v>
      </c>
      <c r="R100" s="73">
        <f t="shared" si="6"/>
        <v>0</v>
      </c>
    </row>
    <row r="101" spans="2:18" ht="23.25" hidden="1" customHeight="1">
      <c r="B101" s="32"/>
      <c r="C101" s="33"/>
      <c r="D101" s="33"/>
      <c r="E101" s="34"/>
      <c r="F101" s="25">
        <v>34</v>
      </c>
      <c r="G101" s="14"/>
      <c r="H101" s="14"/>
      <c r="I101" s="472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23.25" hidden="1" customHeight="1">
      <c r="B102" s="48"/>
      <c r="C102" s="49"/>
      <c r="D102" s="49"/>
      <c r="E102" s="50"/>
      <c r="F102" s="25">
        <v>35</v>
      </c>
      <c r="G102" s="14"/>
      <c r="H102" s="14"/>
      <c r="I102" s="472"/>
      <c r="J102" s="15"/>
      <c r="K102" s="15"/>
      <c r="L102" s="15"/>
      <c r="M102" s="15"/>
      <c r="N102" s="15"/>
      <c r="O102" s="15"/>
      <c r="P102" s="15"/>
      <c r="Q102" s="15"/>
      <c r="R102" s="71">
        <f t="shared" ref="R102:R103" si="7">SUM(J102:Q102)</f>
        <v>0</v>
      </c>
    </row>
    <row r="103" spans="2:18" ht="23.25" hidden="1" customHeight="1">
      <c r="B103" s="17"/>
      <c r="C103" s="18"/>
      <c r="D103" s="18"/>
      <c r="E103" s="66"/>
      <c r="F103" s="25">
        <v>36</v>
      </c>
      <c r="G103" s="14"/>
      <c r="H103" s="14"/>
      <c r="I103" s="472"/>
      <c r="J103" s="15"/>
      <c r="K103" s="15"/>
      <c r="L103" s="15"/>
      <c r="M103" s="15"/>
      <c r="N103" s="15"/>
      <c r="O103" s="15"/>
      <c r="P103" s="15"/>
      <c r="Q103" s="15"/>
      <c r="R103" s="71">
        <f t="shared" si="7"/>
        <v>0</v>
      </c>
    </row>
    <row r="104" spans="2:18" s="12" customFormat="1" ht="18.75" hidden="1" customHeight="1">
      <c r="B104" s="116" t="s">
        <v>82</v>
      </c>
      <c r="C104" s="38"/>
      <c r="D104" s="115"/>
      <c r="E104" s="115"/>
      <c r="F104" s="115"/>
      <c r="G104" s="115"/>
      <c r="H104" s="115"/>
      <c r="I104" s="475"/>
      <c r="J104" s="450"/>
      <c r="K104" s="450"/>
      <c r="L104" s="450"/>
      <c r="M104" s="450"/>
      <c r="N104" s="450"/>
      <c r="O104" s="450"/>
      <c r="P104" s="450"/>
      <c r="Q104" s="450"/>
      <c r="R104" s="449"/>
    </row>
    <row r="105" spans="2:18" s="12" customFormat="1" ht="33" hidden="1" customHeight="1">
      <c r="B105" s="1512" t="s">
        <v>112</v>
      </c>
      <c r="C105" s="1401"/>
      <c r="D105" s="1401"/>
      <c r="E105" s="1401"/>
      <c r="F105" s="1401"/>
      <c r="G105" s="1401"/>
      <c r="H105" s="1401"/>
      <c r="I105" s="1401"/>
      <c r="J105" s="448"/>
      <c r="K105" s="448"/>
      <c r="L105" s="448"/>
      <c r="M105" s="448"/>
      <c r="N105" s="448"/>
      <c r="O105" s="448"/>
      <c r="P105" s="448"/>
      <c r="Q105" s="448"/>
      <c r="R105" s="445"/>
    </row>
    <row r="106" spans="2:18" ht="33" hidden="1" customHeight="1">
      <c r="B106" s="29"/>
      <c r="C106" s="1401" t="s">
        <v>31</v>
      </c>
      <c r="D106" s="1401"/>
      <c r="E106" s="1401"/>
      <c r="F106" s="1401"/>
      <c r="G106" s="1401"/>
      <c r="H106" s="1401"/>
      <c r="I106" s="1401"/>
      <c r="J106" s="443"/>
      <c r="K106" s="443"/>
      <c r="L106" s="443"/>
      <c r="M106" s="443"/>
      <c r="N106" s="443"/>
      <c r="O106" s="443"/>
      <c r="P106" s="443"/>
      <c r="Q106" s="443"/>
      <c r="R106" s="186"/>
    </row>
    <row r="107" spans="2:18" ht="34.5" hidden="1" customHeight="1">
      <c r="B107" s="29"/>
      <c r="C107" s="31"/>
      <c r="D107" s="1401" t="s">
        <v>32</v>
      </c>
      <c r="E107" s="1401"/>
      <c r="F107" s="1401"/>
      <c r="G107" s="1401"/>
      <c r="H107" s="1401"/>
      <c r="I107" s="1401"/>
      <c r="J107" s="443"/>
      <c r="K107" s="443"/>
      <c r="L107" s="443"/>
      <c r="M107" s="443"/>
      <c r="N107" s="443"/>
      <c r="O107" s="443"/>
      <c r="P107" s="443"/>
      <c r="Q107" s="443"/>
      <c r="R107" s="186"/>
    </row>
    <row r="108" spans="2:18" hidden="1">
      <c r="B108" s="29"/>
      <c r="C108" s="31"/>
      <c r="D108" s="31"/>
      <c r="E108" s="30" t="s">
        <v>33</v>
      </c>
      <c r="F108" s="27"/>
      <c r="G108" s="27"/>
      <c r="H108" s="13"/>
      <c r="I108" s="474"/>
      <c r="J108" s="443"/>
      <c r="K108" s="443"/>
      <c r="L108" s="443"/>
      <c r="M108" s="443"/>
      <c r="N108" s="443"/>
      <c r="O108" s="443"/>
      <c r="P108" s="443"/>
      <c r="Q108" s="443"/>
      <c r="R108" s="186"/>
    </row>
    <row r="109" spans="2:18" ht="25.5" hidden="1" customHeight="1">
      <c r="B109" s="32"/>
      <c r="C109" s="33"/>
      <c r="D109" s="33"/>
      <c r="E109" s="34"/>
      <c r="F109" s="25">
        <v>37</v>
      </c>
      <c r="G109" s="14"/>
      <c r="H109" s="14"/>
      <c r="I109" s="472"/>
      <c r="J109" s="117"/>
      <c r="K109" s="117"/>
      <c r="L109" s="117"/>
      <c r="M109" s="117"/>
      <c r="N109" s="117"/>
      <c r="O109" s="117"/>
      <c r="P109" s="117"/>
      <c r="Q109" s="117"/>
      <c r="R109" s="453"/>
    </row>
    <row r="110" spans="2:18" ht="25.5" hidden="1" customHeight="1">
      <c r="B110" s="24"/>
      <c r="D110" s="21"/>
      <c r="E110" s="26"/>
      <c r="F110" s="25">
        <v>38</v>
      </c>
      <c r="G110" s="14"/>
      <c r="H110" s="15"/>
      <c r="I110" s="123"/>
      <c r="J110" s="452"/>
      <c r="K110" s="452"/>
      <c r="L110" s="452"/>
      <c r="M110" s="452"/>
      <c r="N110" s="452"/>
      <c r="O110" s="452"/>
      <c r="P110" s="452"/>
      <c r="Q110" s="452"/>
      <c r="R110" s="453"/>
    </row>
    <row r="111" spans="2:18" ht="25.5" hidden="1" customHeight="1">
      <c r="B111" s="24"/>
      <c r="D111" s="21"/>
      <c r="E111" s="26"/>
      <c r="F111" s="25">
        <v>39</v>
      </c>
      <c r="G111" s="14"/>
      <c r="H111" s="15"/>
      <c r="I111" s="123"/>
      <c r="J111" s="117"/>
      <c r="K111" s="117"/>
      <c r="L111" s="117"/>
      <c r="M111" s="117"/>
      <c r="N111" s="117"/>
      <c r="O111" s="117"/>
      <c r="P111" s="117"/>
      <c r="Q111" s="117"/>
      <c r="R111" s="453"/>
    </row>
    <row r="112" spans="2:18" ht="25.5" hidden="1" customHeight="1">
      <c r="B112" s="48"/>
      <c r="C112" s="49"/>
      <c r="D112" s="49"/>
      <c r="E112" s="50"/>
      <c r="F112" s="25">
        <v>40</v>
      </c>
      <c r="G112" s="14"/>
      <c r="H112" s="14"/>
      <c r="I112" s="472"/>
      <c r="J112" s="117"/>
      <c r="K112" s="117"/>
      <c r="L112" s="117"/>
      <c r="M112" s="117"/>
      <c r="N112" s="117"/>
      <c r="O112" s="117"/>
      <c r="P112" s="117"/>
      <c r="Q112" s="117"/>
      <c r="R112" s="453"/>
    </row>
    <row r="113" spans="2:18" ht="25.5" hidden="1" customHeight="1">
      <c r="B113" s="48"/>
      <c r="C113" s="49"/>
      <c r="D113" s="49"/>
      <c r="E113" s="50"/>
      <c r="F113" s="25">
        <v>41</v>
      </c>
      <c r="G113" s="14"/>
      <c r="H113" s="14"/>
      <c r="I113" s="472"/>
      <c r="J113" s="117"/>
      <c r="K113" s="117"/>
      <c r="L113" s="117"/>
      <c r="M113" s="117"/>
      <c r="N113" s="117"/>
      <c r="O113" s="117"/>
      <c r="P113" s="117"/>
      <c r="Q113" s="117"/>
      <c r="R113" s="453"/>
    </row>
    <row r="114" spans="2:18" ht="21" hidden="1" customHeight="1">
      <c r="B114" s="29"/>
      <c r="C114" s="31"/>
      <c r="D114" s="1419" t="s">
        <v>34</v>
      </c>
      <c r="E114" s="1419"/>
      <c r="F114" s="1419"/>
      <c r="G114" s="1419"/>
      <c r="H114" s="1419"/>
      <c r="I114" s="1419"/>
      <c r="J114" s="443"/>
      <c r="K114" s="443"/>
      <c r="L114" s="443"/>
      <c r="M114" s="443"/>
      <c r="N114" s="443"/>
      <c r="O114" s="443"/>
      <c r="P114" s="443"/>
      <c r="Q114" s="443"/>
      <c r="R114" s="186"/>
    </row>
    <row r="115" spans="2:18" ht="21" hidden="1" customHeight="1">
      <c r="B115" s="29"/>
      <c r="C115" s="31"/>
      <c r="D115" s="31"/>
      <c r="E115" s="1418" t="s">
        <v>35</v>
      </c>
      <c r="F115" s="1418"/>
      <c r="G115" s="1418"/>
      <c r="H115" s="1418"/>
      <c r="I115" s="1418"/>
      <c r="J115" s="443"/>
      <c r="K115" s="443"/>
      <c r="L115" s="443"/>
      <c r="M115" s="443"/>
      <c r="N115" s="443"/>
      <c r="O115" s="443"/>
      <c r="P115" s="443"/>
      <c r="Q115" s="443"/>
      <c r="R115" s="186"/>
    </row>
    <row r="116" spans="2:18" ht="25.5" hidden="1" customHeight="1">
      <c r="B116" s="32"/>
      <c r="C116" s="33"/>
      <c r="D116" s="33"/>
      <c r="E116" s="34"/>
      <c r="F116" s="25">
        <v>42</v>
      </c>
      <c r="G116" s="14"/>
      <c r="H116" s="14"/>
      <c r="I116" s="472"/>
      <c r="J116" s="117"/>
      <c r="K116" s="117"/>
      <c r="L116" s="117"/>
      <c r="M116" s="117"/>
      <c r="N116" s="117"/>
      <c r="O116" s="117"/>
      <c r="P116" s="117"/>
      <c r="Q116" s="117"/>
      <c r="R116" s="453"/>
    </row>
    <row r="117" spans="2:18" ht="25.5" hidden="1" customHeight="1">
      <c r="B117" s="48"/>
      <c r="C117" s="49"/>
      <c r="D117" s="49"/>
      <c r="E117" s="50"/>
      <c r="F117" s="25">
        <v>43</v>
      </c>
      <c r="G117" s="14"/>
      <c r="H117" s="14"/>
      <c r="I117" s="472"/>
      <c r="J117" s="117"/>
      <c r="K117" s="117"/>
      <c r="L117" s="117"/>
      <c r="M117" s="117"/>
      <c r="N117" s="117"/>
      <c r="O117" s="117"/>
      <c r="P117" s="117"/>
      <c r="Q117" s="117"/>
      <c r="R117" s="453"/>
    </row>
    <row r="118" spans="2:18" ht="25.5" hidden="1" customHeight="1">
      <c r="B118" s="48"/>
      <c r="C118" s="49"/>
      <c r="D118" s="49"/>
      <c r="E118" s="50"/>
      <c r="F118" s="25">
        <v>44</v>
      </c>
      <c r="G118" s="14"/>
      <c r="H118" s="14"/>
      <c r="I118" s="472"/>
      <c r="J118" s="117"/>
      <c r="K118" s="117"/>
      <c r="L118" s="117"/>
      <c r="M118" s="117"/>
      <c r="N118" s="117"/>
      <c r="O118" s="117"/>
      <c r="P118" s="117"/>
      <c r="Q118" s="117"/>
      <c r="R118" s="453"/>
    </row>
    <row r="119" spans="2:18" ht="25.5" hidden="1" customHeight="1">
      <c r="B119" s="48"/>
      <c r="C119" s="49"/>
      <c r="D119" s="49"/>
      <c r="E119" s="50"/>
      <c r="F119" s="25">
        <v>45</v>
      </c>
      <c r="G119" s="14"/>
      <c r="H119" s="14"/>
      <c r="I119" s="472"/>
      <c r="J119" s="117"/>
      <c r="K119" s="117"/>
      <c r="L119" s="117"/>
      <c r="M119" s="117"/>
      <c r="N119" s="117"/>
      <c r="O119" s="117"/>
      <c r="P119" s="117"/>
      <c r="Q119" s="117"/>
      <c r="R119" s="453"/>
    </row>
    <row r="120" spans="2:18" ht="25.5" hidden="1" customHeight="1">
      <c r="B120" s="48"/>
      <c r="C120" s="49"/>
      <c r="D120" s="49"/>
      <c r="E120" s="50"/>
      <c r="F120" s="25">
        <v>46</v>
      </c>
      <c r="G120" s="14"/>
      <c r="H120" s="14"/>
      <c r="I120" s="472"/>
      <c r="J120" s="117"/>
      <c r="K120" s="117"/>
      <c r="L120" s="117"/>
      <c r="M120" s="117"/>
      <c r="N120" s="117"/>
      <c r="O120" s="117"/>
      <c r="P120" s="117"/>
      <c r="Q120" s="117"/>
      <c r="R120" s="453"/>
    </row>
    <row r="121" spans="2:18" ht="25.5" hidden="1" customHeight="1">
      <c r="B121" s="17"/>
      <c r="C121" s="18"/>
      <c r="D121" s="18"/>
      <c r="E121" s="66"/>
      <c r="F121" s="25">
        <v>47</v>
      </c>
      <c r="G121" s="14"/>
      <c r="H121" s="14"/>
      <c r="I121" s="472"/>
      <c r="J121" s="117"/>
      <c r="K121" s="117"/>
      <c r="L121" s="117"/>
      <c r="M121" s="117"/>
      <c r="N121" s="117"/>
      <c r="O121" s="117"/>
      <c r="P121" s="117"/>
      <c r="Q121" s="117"/>
      <c r="R121" s="453"/>
    </row>
    <row r="122" spans="2:18" s="12" customFormat="1" ht="34.5" hidden="1" customHeight="1">
      <c r="B122" s="1404" t="s">
        <v>85</v>
      </c>
      <c r="C122" s="1405"/>
      <c r="D122" s="1405"/>
      <c r="E122" s="1405"/>
      <c r="F122" s="1405"/>
      <c r="G122" s="1405"/>
      <c r="H122" s="1405"/>
      <c r="I122" s="1405"/>
      <c r="J122" s="450"/>
      <c r="K122" s="450"/>
      <c r="L122" s="450"/>
      <c r="M122" s="450"/>
      <c r="N122" s="450"/>
      <c r="O122" s="450"/>
      <c r="P122" s="450"/>
      <c r="Q122" s="450"/>
      <c r="R122" s="449"/>
    </row>
    <row r="123" spans="2:18" s="12" customFormat="1" ht="49.5" hidden="1" customHeight="1">
      <c r="B123" s="1516" t="s">
        <v>113</v>
      </c>
      <c r="C123" s="1517"/>
      <c r="D123" s="1517"/>
      <c r="E123" s="1517"/>
      <c r="F123" s="1517"/>
      <c r="G123" s="1517"/>
      <c r="H123" s="1517"/>
      <c r="I123" s="1517"/>
      <c r="J123" s="448"/>
      <c r="K123" s="448"/>
      <c r="L123" s="448"/>
      <c r="M123" s="448"/>
      <c r="N123" s="448"/>
      <c r="O123" s="448"/>
      <c r="P123" s="448"/>
      <c r="Q123" s="448"/>
      <c r="R123" s="445"/>
    </row>
    <row r="124" spans="2:18" ht="36.75" hidden="1" customHeight="1">
      <c r="B124" s="29"/>
      <c r="C124" s="1401" t="s">
        <v>36</v>
      </c>
      <c r="D124" s="1401"/>
      <c r="E124" s="1401"/>
      <c r="F124" s="1401"/>
      <c r="G124" s="1401"/>
      <c r="H124" s="1401"/>
      <c r="I124" s="1401"/>
      <c r="J124" s="443"/>
      <c r="K124" s="443"/>
      <c r="L124" s="443"/>
      <c r="M124" s="443"/>
      <c r="N124" s="443"/>
      <c r="O124" s="443"/>
      <c r="P124" s="443"/>
      <c r="Q124" s="443"/>
      <c r="R124" s="186"/>
    </row>
    <row r="125" spans="2:18" ht="47.25" hidden="1" customHeight="1">
      <c r="B125" s="29"/>
      <c r="C125" s="31"/>
      <c r="D125" s="1401" t="s">
        <v>37</v>
      </c>
      <c r="E125" s="1401"/>
      <c r="F125" s="1401"/>
      <c r="G125" s="1401"/>
      <c r="H125" s="1401"/>
      <c r="I125" s="1401"/>
      <c r="J125" s="443"/>
      <c r="K125" s="443"/>
      <c r="L125" s="443"/>
      <c r="M125" s="443"/>
      <c r="N125" s="443"/>
      <c r="O125" s="443"/>
      <c r="P125" s="443"/>
      <c r="Q125" s="443"/>
      <c r="R125" s="186"/>
    </row>
    <row r="126" spans="2:18" ht="32.25" hidden="1" customHeight="1">
      <c r="B126" s="29"/>
      <c r="C126" s="31"/>
      <c r="D126" s="31"/>
      <c r="E126" s="1401" t="s">
        <v>38</v>
      </c>
      <c r="F126" s="1401"/>
      <c r="G126" s="1401"/>
      <c r="H126" s="1401"/>
      <c r="I126" s="1401"/>
      <c r="J126" s="443"/>
      <c r="K126" s="443"/>
      <c r="L126" s="443"/>
      <c r="M126" s="443"/>
      <c r="N126" s="443"/>
      <c r="O126" s="443"/>
      <c r="P126" s="443"/>
      <c r="Q126" s="443"/>
      <c r="R126" s="186"/>
    </row>
    <row r="127" spans="2:18" ht="22.5" hidden="1" customHeight="1">
      <c r="B127" s="32"/>
      <c r="C127" s="33"/>
      <c r="D127" s="33"/>
      <c r="E127" s="34"/>
      <c r="F127" s="25">
        <v>48</v>
      </c>
      <c r="G127" s="14"/>
      <c r="H127" s="14"/>
      <c r="I127" s="472"/>
      <c r="J127" s="117"/>
      <c r="K127" s="117"/>
      <c r="L127" s="117"/>
      <c r="M127" s="117"/>
      <c r="N127" s="117"/>
      <c r="O127" s="117"/>
      <c r="P127" s="117"/>
      <c r="Q127" s="117"/>
      <c r="R127" s="453"/>
    </row>
    <row r="128" spans="2:18" ht="22.5" hidden="1" customHeight="1">
      <c r="B128" s="24"/>
      <c r="D128" s="21"/>
      <c r="E128" s="26"/>
      <c r="F128" s="25">
        <v>49</v>
      </c>
      <c r="G128" s="14"/>
      <c r="H128" s="15"/>
      <c r="I128" s="123"/>
      <c r="J128" s="452"/>
      <c r="K128" s="452"/>
      <c r="L128" s="452"/>
      <c r="M128" s="452"/>
      <c r="N128" s="452"/>
      <c r="O128" s="452"/>
      <c r="P128" s="452"/>
      <c r="Q128" s="452"/>
      <c r="R128" s="453"/>
    </row>
    <row r="129" spans="2:18" ht="22.5" hidden="1" customHeight="1">
      <c r="B129" s="24"/>
      <c r="D129" s="21"/>
      <c r="E129" s="26"/>
      <c r="F129" s="25">
        <v>50</v>
      </c>
      <c r="G129" s="14"/>
      <c r="H129" s="15"/>
      <c r="I129" s="123"/>
      <c r="J129" s="452"/>
      <c r="K129" s="452"/>
      <c r="L129" s="452"/>
      <c r="M129" s="452"/>
      <c r="N129" s="452"/>
      <c r="O129" s="452"/>
      <c r="P129" s="452"/>
      <c r="Q129" s="452"/>
      <c r="R129" s="453"/>
    </row>
    <row r="130" spans="2:18" ht="47.25" hidden="1" customHeight="1">
      <c r="B130" s="29"/>
      <c r="C130" s="31"/>
      <c r="D130" s="1401" t="s">
        <v>39</v>
      </c>
      <c r="E130" s="1401"/>
      <c r="F130" s="1401"/>
      <c r="G130" s="1401"/>
      <c r="H130" s="1401"/>
      <c r="I130" s="1401"/>
      <c r="J130" s="443"/>
      <c r="K130" s="443"/>
      <c r="L130" s="443"/>
      <c r="M130" s="443"/>
      <c r="N130" s="443"/>
      <c r="O130" s="443"/>
      <c r="P130" s="443"/>
      <c r="Q130" s="443"/>
      <c r="R130" s="186"/>
    </row>
    <row r="131" spans="2:18" ht="34.5" hidden="1" customHeight="1">
      <c r="B131" s="29"/>
      <c r="C131" s="31"/>
      <c r="D131" s="31"/>
      <c r="E131" s="1401" t="s">
        <v>40</v>
      </c>
      <c r="F131" s="1401"/>
      <c r="G131" s="1401"/>
      <c r="H131" s="1401"/>
      <c r="I131" s="1401"/>
      <c r="J131" s="443"/>
      <c r="K131" s="443"/>
      <c r="L131" s="443"/>
      <c r="M131" s="443"/>
      <c r="N131" s="443"/>
      <c r="O131" s="443"/>
      <c r="P131" s="443"/>
      <c r="Q131" s="443"/>
      <c r="R131" s="186"/>
    </row>
    <row r="132" spans="2:18" ht="24.75" hidden="1" customHeight="1">
      <c r="B132" s="32"/>
      <c r="C132" s="33"/>
      <c r="D132" s="33"/>
      <c r="E132" s="34"/>
      <c r="F132" s="25">
        <v>51</v>
      </c>
      <c r="G132" s="14"/>
      <c r="H132" s="14"/>
      <c r="I132" s="472"/>
      <c r="J132" s="117"/>
      <c r="K132" s="117"/>
      <c r="L132" s="117"/>
      <c r="M132" s="117"/>
      <c r="N132" s="117"/>
      <c r="O132" s="117"/>
      <c r="P132" s="117"/>
      <c r="Q132" s="117"/>
      <c r="R132" s="453"/>
    </row>
    <row r="133" spans="2:18" ht="24.75" hidden="1" customHeight="1">
      <c r="B133" s="24"/>
      <c r="D133" s="21"/>
      <c r="E133" s="26"/>
      <c r="F133" s="25">
        <v>52</v>
      </c>
      <c r="G133" s="14"/>
      <c r="H133" s="15"/>
      <c r="I133" s="123"/>
      <c r="J133" s="452"/>
      <c r="K133" s="452"/>
      <c r="L133" s="452"/>
      <c r="M133" s="452"/>
      <c r="N133" s="452"/>
      <c r="O133" s="452"/>
      <c r="P133" s="452"/>
      <c r="Q133" s="452"/>
      <c r="R133" s="453"/>
    </row>
    <row r="134" spans="2:18" ht="34.5" hidden="1" customHeight="1">
      <c r="B134" s="58"/>
      <c r="C134" s="59"/>
      <c r="D134" s="53"/>
      <c r="E134" s="19"/>
      <c r="F134" s="25">
        <v>53</v>
      </c>
      <c r="G134" s="14"/>
      <c r="H134" s="15"/>
      <c r="I134" s="123"/>
      <c r="J134" s="452"/>
      <c r="K134" s="452"/>
      <c r="L134" s="452"/>
      <c r="M134" s="452"/>
      <c r="N134" s="452"/>
      <c r="O134" s="452"/>
      <c r="P134" s="452"/>
      <c r="Q134" s="452"/>
      <c r="R134" s="453"/>
    </row>
    <row r="135" spans="2:18" ht="31.5" hidden="1" customHeight="1">
      <c r="B135" s="29"/>
      <c r="C135" s="31"/>
      <c r="D135" s="1401" t="s">
        <v>41</v>
      </c>
      <c r="E135" s="1401"/>
      <c r="F135" s="1401"/>
      <c r="G135" s="1401"/>
      <c r="H135" s="1401"/>
      <c r="I135" s="1401"/>
      <c r="J135" s="443"/>
      <c r="K135" s="443"/>
      <c r="L135" s="443"/>
      <c r="M135" s="443"/>
      <c r="N135" s="443"/>
      <c r="O135" s="443"/>
      <c r="P135" s="443"/>
      <c r="Q135" s="443"/>
      <c r="R135" s="186"/>
    </row>
    <row r="136" spans="2:18" ht="34.5" hidden="1" customHeight="1">
      <c r="B136" s="29"/>
      <c r="C136" s="31"/>
      <c r="D136" s="31"/>
      <c r="E136" s="1401" t="s">
        <v>42</v>
      </c>
      <c r="F136" s="1401"/>
      <c r="G136" s="1401"/>
      <c r="H136" s="1401"/>
      <c r="I136" s="1401"/>
      <c r="J136" s="443"/>
      <c r="K136" s="443"/>
      <c r="L136" s="443"/>
      <c r="M136" s="443"/>
      <c r="N136" s="443"/>
      <c r="O136" s="443"/>
      <c r="P136" s="443"/>
      <c r="Q136" s="443"/>
      <c r="R136" s="186"/>
    </row>
    <row r="137" spans="2:18" ht="20.25" hidden="1" customHeight="1">
      <c r="B137" s="32"/>
      <c r="C137" s="33"/>
      <c r="D137" s="33"/>
      <c r="E137" s="34"/>
      <c r="F137" s="25">
        <v>54</v>
      </c>
      <c r="G137" s="14"/>
      <c r="H137" s="14"/>
      <c r="I137" s="472"/>
      <c r="J137" s="117"/>
      <c r="K137" s="117"/>
      <c r="L137" s="117"/>
      <c r="M137" s="117"/>
      <c r="N137" s="117"/>
      <c r="O137" s="117"/>
      <c r="P137" s="117"/>
      <c r="Q137" s="117"/>
      <c r="R137" s="453"/>
    </row>
    <row r="138" spans="2:18" ht="20.25" hidden="1" customHeight="1">
      <c r="B138" s="24"/>
      <c r="D138" s="21"/>
      <c r="E138" s="26"/>
      <c r="F138" s="25">
        <v>55</v>
      </c>
      <c r="G138" s="14"/>
      <c r="H138" s="15"/>
      <c r="I138" s="123"/>
      <c r="J138" s="452"/>
      <c r="K138" s="452"/>
      <c r="L138" s="452"/>
      <c r="M138" s="452"/>
      <c r="N138" s="452"/>
      <c r="O138" s="452"/>
      <c r="P138" s="452"/>
      <c r="Q138" s="452"/>
      <c r="R138" s="453"/>
    </row>
    <row r="139" spans="2:18" ht="20.25" hidden="1" customHeight="1">
      <c r="B139" s="24"/>
      <c r="D139" s="21"/>
      <c r="E139" s="26"/>
      <c r="F139" s="25">
        <v>56</v>
      </c>
      <c r="G139" s="14"/>
      <c r="H139" s="15"/>
      <c r="I139" s="123"/>
      <c r="J139" s="452"/>
      <c r="K139" s="452"/>
      <c r="L139" s="452"/>
      <c r="M139" s="452"/>
      <c r="N139" s="452"/>
      <c r="O139" s="452"/>
      <c r="P139" s="452"/>
      <c r="Q139" s="452"/>
      <c r="R139" s="453"/>
    </row>
    <row r="140" spans="2:18" s="12" customFormat="1" ht="18.75" customHeight="1">
      <c r="B140" s="1404" t="s">
        <v>87</v>
      </c>
      <c r="C140" s="1405"/>
      <c r="D140" s="1405"/>
      <c r="E140" s="1405"/>
      <c r="F140" s="1405"/>
      <c r="G140" s="1405"/>
      <c r="H140" s="1405"/>
      <c r="I140" s="1405"/>
      <c r="J140" s="450"/>
      <c r="K140" s="450"/>
      <c r="L140" s="450"/>
      <c r="M140" s="450"/>
      <c r="N140" s="450"/>
      <c r="O140" s="450"/>
      <c r="P140" s="450"/>
      <c r="Q140" s="450"/>
      <c r="R140" s="449"/>
    </row>
    <row r="141" spans="2:18" s="12" customFormat="1" ht="18.75" customHeight="1">
      <c r="B141" s="440" t="s">
        <v>114</v>
      </c>
      <c r="C141" s="441"/>
      <c r="D141" s="441"/>
      <c r="E141" s="441"/>
      <c r="F141" s="441"/>
      <c r="G141" s="441"/>
      <c r="H141" s="441"/>
      <c r="I141" s="441"/>
      <c r="J141" s="448"/>
      <c r="K141" s="448"/>
      <c r="L141" s="448"/>
      <c r="M141" s="448"/>
      <c r="N141" s="448"/>
      <c r="O141" s="448"/>
      <c r="P141" s="448"/>
      <c r="Q141" s="448"/>
      <c r="R141" s="445"/>
    </row>
    <row r="142" spans="2:18" ht="17.25" customHeight="1">
      <c r="B142" s="29"/>
      <c r="C142" s="189" t="s">
        <v>43</v>
      </c>
      <c r="D142" s="189"/>
      <c r="E142" s="189"/>
      <c r="F142" s="189"/>
      <c r="G142" s="189"/>
      <c r="H142" s="189"/>
      <c r="I142" s="189"/>
      <c r="J142" s="443"/>
      <c r="K142" s="443"/>
      <c r="L142" s="443"/>
      <c r="M142" s="443"/>
      <c r="N142" s="443"/>
      <c r="O142" s="443"/>
      <c r="P142" s="443"/>
      <c r="Q142" s="443"/>
      <c r="R142" s="186"/>
    </row>
    <row r="143" spans="2:18" ht="17.25" customHeight="1">
      <c r="B143" s="29"/>
      <c r="C143" s="31"/>
      <c r="D143" s="189" t="s">
        <v>44</v>
      </c>
      <c r="E143" s="189"/>
      <c r="F143" s="189"/>
      <c r="G143" s="189"/>
      <c r="H143" s="189"/>
      <c r="I143" s="189"/>
      <c r="J143" s="443"/>
      <c r="K143" s="443"/>
      <c r="L143" s="443"/>
      <c r="M143" s="443"/>
      <c r="N143" s="443"/>
      <c r="O143" s="443"/>
      <c r="P143" s="443"/>
      <c r="Q143" s="443"/>
      <c r="R143" s="186"/>
    </row>
    <row r="144" spans="2:18" ht="17.25" customHeight="1">
      <c r="B144" s="29"/>
      <c r="C144" s="31"/>
      <c r="D144" s="31"/>
      <c r="E144" s="189" t="s">
        <v>45</v>
      </c>
      <c r="F144" s="189"/>
      <c r="G144" s="189"/>
      <c r="H144" s="189"/>
      <c r="I144" s="189"/>
      <c r="J144" s="443"/>
      <c r="K144" s="443"/>
      <c r="L144" s="443"/>
      <c r="M144" s="443"/>
      <c r="N144" s="443"/>
      <c r="O144" s="443"/>
      <c r="P144" s="443"/>
      <c r="Q144" s="443"/>
      <c r="R144" s="186"/>
    </row>
    <row r="145" spans="2:18" s="464" customFormat="1" ht="17.25" customHeight="1">
      <c r="B145" s="466"/>
      <c r="C145" s="463"/>
      <c r="D145" s="463"/>
      <c r="E145" s="467">
        <v>151</v>
      </c>
      <c r="F145" s="467" t="s">
        <v>1706</v>
      </c>
      <c r="G145" s="468"/>
      <c r="H145" s="467"/>
      <c r="I145" s="467"/>
      <c r="J145" s="458"/>
      <c r="K145" s="458"/>
      <c r="L145" s="458"/>
      <c r="M145" s="458"/>
      <c r="N145" s="458"/>
      <c r="O145" s="458"/>
      <c r="P145" s="458"/>
      <c r="Q145" s="458"/>
      <c r="R145" s="457"/>
    </row>
    <row r="146" spans="2:18" ht="41.25" customHeight="1">
      <c r="B146" s="76"/>
      <c r="C146" s="77"/>
      <c r="D146" s="77"/>
      <c r="E146" s="77"/>
      <c r="F146" s="77">
        <v>15101</v>
      </c>
      <c r="G146" s="14" t="s">
        <v>259</v>
      </c>
      <c r="H146" s="80" t="s">
        <v>260</v>
      </c>
      <c r="I146" s="120" t="s">
        <v>2315</v>
      </c>
      <c r="J146" s="15"/>
      <c r="K146" s="79">
        <v>7200</v>
      </c>
      <c r="L146" s="79">
        <v>11000</v>
      </c>
      <c r="M146" s="79">
        <v>11800</v>
      </c>
      <c r="N146" s="15"/>
      <c r="O146" s="15"/>
      <c r="P146" s="15"/>
      <c r="Q146" s="15"/>
      <c r="R146" s="71">
        <f t="shared" ref="R146:R147" si="8">SUM(J146:Q146)</f>
        <v>30000</v>
      </c>
    </row>
    <row r="147" spans="2:18" ht="19.5" hidden="1" customHeight="1">
      <c r="B147" s="24"/>
      <c r="D147" s="21"/>
      <c r="E147" s="26"/>
      <c r="F147" s="126">
        <v>58</v>
      </c>
      <c r="G147" s="19"/>
      <c r="H147" s="152"/>
      <c r="I147" s="530"/>
      <c r="J147" s="136"/>
      <c r="K147" s="136"/>
      <c r="L147" s="136"/>
      <c r="M147" s="136"/>
      <c r="N147" s="136"/>
      <c r="O147" s="136"/>
      <c r="P147" s="136"/>
      <c r="Q147" s="136"/>
      <c r="R147" s="471">
        <f t="shared" si="8"/>
        <v>0</v>
      </c>
    </row>
    <row r="148" spans="2:18" ht="19.5" hidden="1" customHeight="1">
      <c r="B148" s="58"/>
      <c r="C148" s="59"/>
      <c r="D148" s="53"/>
      <c r="E148" s="19"/>
      <c r="F148" s="25">
        <v>59</v>
      </c>
      <c r="G148" s="14"/>
      <c r="H148" s="15"/>
      <c r="I148" s="123"/>
      <c r="J148" s="23"/>
      <c r="K148" s="23"/>
      <c r="L148" s="23"/>
      <c r="M148" s="23"/>
      <c r="N148" s="23"/>
      <c r="O148" s="23"/>
      <c r="P148" s="23"/>
      <c r="Q148" s="23"/>
      <c r="R148" s="71">
        <f>SUM(J148:Q148)</f>
        <v>0</v>
      </c>
    </row>
    <row r="149" spans="2:18" ht="34.5" hidden="1" customHeight="1">
      <c r="B149" s="29"/>
      <c r="C149" s="31"/>
      <c r="D149" s="31"/>
      <c r="E149" s="1401" t="s">
        <v>46</v>
      </c>
      <c r="F149" s="1401"/>
      <c r="G149" s="1401"/>
      <c r="H149" s="1401"/>
      <c r="I149" s="1401"/>
      <c r="J149" s="73">
        <f>SUM(J150:J152)</f>
        <v>0</v>
      </c>
      <c r="K149" s="73">
        <f t="shared" ref="K149:R149" si="9">SUM(K150:K152)</f>
        <v>0</v>
      </c>
      <c r="L149" s="73">
        <f t="shared" si="9"/>
        <v>0</v>
      </c>
      <c r="M149" s="73">
        <f t="shared" si="9"/>
        <v>0</v>
      </c>
      <c r="N149" s="73">
        <f t="shared" si="9"/>
        <v>0</v>
      </c>
      <c r="O149" s="73">
        <f t="shared" si="9"/>
        <v>0</v>
      </c>
      <c r="P149" s="73">
        <f t="shared" si="9"/>
        <v>0</v>
      </c>
      <c r="Q149" s="73">
        <f t="shared" si="9"/>
        <v>0</v>
      </c>
      <c r="R149" s="73">
        <f t="shared" si="9"/>
        <v>0</v>
      </c>
    </row>
    <row r="150" spans="2:18" ht="19.5" hidden="1" customHeight="1">
      <c r="B150" s="32"/>
      <c r="C150" s="33"/>
      <c r="D150" s="33"/>
      <c r="E150" s="34"/>
      <c r="F150" s="25">
        <v>60</v>
      </c>
      <c r="G150" s="14"/>
      <c r="H150" s="14"/>
      <c r="I150" s="472"/>
      <c r="J150" s="15"/>
      <c r="K150" s="15"/>
      <c r="L150" s="15"/>
      <c r="M150" s="15"/>
      <c r="N150" s="15"/>
      <c r="O150" s="15"/>
      <c r="P150" s="15"/>
      <c r="Q150" s="15"/>
      <c r="R150" s="71">
        <f t="shared" ref="R150:R151" si="10">SUM(J150:Q150)</f>
        <v>0</v>
      </c>
    </row>
    <row r="151" spans="2:18" ht="19.5" hidden="1" customHeight="1">
      <c r="B151" s="24"/>
      <c r="D151" s="21"/>
      <c r="E151" s="26"/>
      <c r="F151" s="25">
        <v>61</v>
      </c>
      <c r="G151" s="14"/>
      <c r="H151" s="15"/>
      <c r="I151" s="123"/>
      <c r="J151" s="23"/>
      <c r="K151" s="23"/>
      <c r="L151" s="23"/>
      <c r="M151" s="23"/>
      <c r="N151" s="23"/>
      <c r="O151" s="23"/>
      <c r="P151" s="23"/>
      <c r="Q151" s="23"/>
      <c r="R151" s="71">
        <f t="shared" si="10"/>
        <v>0</v>
      </c>
    </row>
    <row r="152" spans="2:18" ht="19.5" hidden="1" customHeight="1">
      <c r="B152" s="58"/>
      <c r="C152" s="59"/>
      <c r="D152" s="53"/>
      <c r="E152" s="19"/>
      <c r="F152" s="25">
        <v>62</v>
      </c>
      <c r="G152" s="14"/>
      <c r="H152" s="15"/>
      <c r="I152" s="123"/>
      <c r="J152" s="23"/>
      <c r="K152" s="23"/>
      <c r="L152" s="23"/>
      <c r="M152" s="23"/>
      <c r="N152" s="23"/>
      <c r="O152" s="23"/>
      <c r="P152" s="23"/>
      <c r="Q152" s="23"/>
      <c r="R152" s="71">
        <f>SUM(J152:Q152)</f>
        <v>0</v>
      </c>
    </row>
    <row r="153" spans="2:18" ht="34.5" hidden="1" customHeight="1">
      <c r="B153" s="29"/>
      <c r="C153" s="31"/>
      <c r="D153" s="1418" t="s">
        <v>47</v>
      </c>
      <c r="E153" s="1418"/>
      <c r="F153" s="1418"/>
      <c r="G153" s="1418"/>
      <c r="H153" s="1418"/>
      <c r="I153" s="1418"/>
      <c r="J153" s="73">
        <f>SUM(J154)</f>
        <v>0</v>
      </c>
      <c r="K153" s="73">
        <f t="shared" ref="K153:R153" si="11">SUM(K154)</f>
        <v>0</v>
      </c>
      <c r="L153" s="73">
        <f t="shared" si="11"/>
        <v>0</v>
      </c>
      <c r="M153" s="73">
        <f t="shared" si="11"/>
        <v>0</v>
      </c>
      <c r="N153" s="73">
        <f t="shared" si="11"/>
        <v>0</v>
      </c>
      <c r="O153" s="73">
        <f t="shared" si="11"/>
        <v>0</v>
      </c>
      <c r="P153" s="73">
        <f t="shared" si="11"/>
        <v>0</v>
      </c>
      <c r="Q153" s="73">
        <f t="shared" si="11"/>
        <v>0</v>
      </c>
      <c r="R153" s="73">
        <f t="shared" si="11"/>
        <v>0</v>
      </c>
    </row>
    <row r="154" spans="2:18" ht="49.5" hidden="1" customHeight="1">
      <c r="B154" s="29"/>
      <c r="C154" s="31"/>
      <c r="D154" s="31"/>
      <c r="E154" s="1401" t="s">
        <v>48</v>
      </c>
      <c r="F154" s="1401"/>
      <c r="G154" s="1401"/>
      <c r="H154" s="1401"/>
      <c r="I154" s="1401"/>
      <c r="J154" s="73">
        <f>SUM(J155:J157)</f>
        <v>0</v>
      </c>
      <c r="K154" s="73">
        <f t="shared" ref="K154:P154" si="12">SUM(K155:K157)</f>
        <v>0</v>
      </c>
      <c r="L154" s="73">
        <f t="shared" si="12"/>
        <v>0</v>
      </c>
      <c r="M154" s="73">
        <f t="shared" si="12"/>
        <v>0</v>
      </c>
      <c r="N154" s="73">
        <f t="shared" si="12"/>
        <v>0</v>
      </c>
      <c r="O154" s="73">
        <f t="shared" si="12"/>
        <v>0</v>
      </c>
      <c r="P154" s="73">
        <f t="shared" si="12"/>
        <v>0</v>
      </c>
      <c r="Q154" s="73">
        <f>SUM(Q155:Q157)</f>
        <v>0</v>
      </c>
      <c r="R154" s="73">
        <f>SUM(R155:R157)</f>
        <v>0</v>
      </c>
    </row>
    <row r="155" spans="2:18" ht="21.75" hidden="1" customHeight="1">
      <c r="B155" s="32"/>
      <c r="C155" s="33"/>
      <c r="D155" s="33"/>
      <c r="E155" s="34"/>
      <c r="F155" s="25">
        <v>63</v>
      </c>
      <c r="G155" s="14"/>
      <c r="H155" s="14"/>
      <c r="I155" s="472"/>
      <c r="J155" s="15"/>
      <c r="K155" s="15"/>
      <c r="L155" s="15"/>
      <c r="M155" s="15"/>
      <c r="N155" s="15"/>
      <c r="O155" s="15"/>
      <c r="P155" s="15"/>
      <c r="Q155" s="15"/>
      <c r="R155" s="71">
        <f t="shared" ref="R155:R156" si="13">SUM(J155:Q155)</f>
        <v>0</v>
      </c>
    </row>
    <row r="156" spans="2:18" ht="21.75" hidden="1" customHeight="1">
      <c r="B156" s="24"/>
      <c r="D156" s="21"/>
      <c r="E156" s="26"/>
      <c r="F156" s="25">
        <v>64</v>
      </c>
      <c r="G156" s="14"/>
      <c r="H156" s="15"/>
      <c r="I156" s="123"/>
      <c r="J156" s="23"/>
      <c r="K156" s="23"/>
      <c r="L156" s="23"/>
      <c r="M156" s="23"/>
      <c r="N156" s="23"/>
      <c r="O156" s="23"/>
      <c r="P156" s="23"/>
      <c r="Q156" s="23"/>
      <c r="R156" s="71">
        <f t="shared" si="13"/>
        <v>0</v>
      </c>
    </row>
    <row r="157" spans="2:18" ht="21.75" hidden="1" customHeight="1">
      <c r="B157" s="24"/>
      <c r="D157" s="21"/>
      <c r="E157" s="26"/>
      <c r="F157" s="25">
        <v>65</v>
      </c>
      <c r="G157" s="14"/>
      <c r="H157" s="15"/>
      <c r="I157" s="123"/>
      <c r="J157" s="23"/>
      <c r="K157" s="23"/>
      <c r="L157" s="23"/>
      <c r="M157" s="23"/>
      <c r="N157" s="23"/>
      <c r="O157" s="23"/>
      <c r="P157" s="23"/>
      <c r="Q157" s="23"/>
      <c r="R157" s="71">
        <f>SUM(J157:Q157)</f>
        <v>0</v>
      </c>
    </row>
    <row r="158" spans="2:18" s="12" customFormat="1" ht="34.5" hidden="1" customHeight="1">
      <c r="B158" s="1404" t="s">
        <v>301</v>
      </c>
      <c r="C158" s="1405"/>
      <c r="D158" s="1405"/>
      <c r="E158" s="1405"/>
      <c r="F158" s="1405"/>
      <c r="G158" s="1405"/>
      <c r="H158" s="1405"/>
      <c r="I158" s="1405"/>
      <c r="J158" s="35">
        <f>SUM(J159)</f>
        <v>0</v>
      </c>
      <c r="K158" s="35">
        <f t="shared" ref="K158:R159" si="14">SUM(K159)</f>
        <v>0</v>
      </c>
      <c r="L158" s="35">
        <f t="shared" si="14"/>
        <v>0</v>
      </c>
      <c r="M158" s="35">
        <f t="shared" si="14"/>
        <v>0</v>
      </c>
      <c r="N158" s="35">
        <f t="shared" si="14"/>
        <v>0</v>
      </c>
      <c r="O158" s="35">
        <f t="shared" si="14"/>
        <v>0</v>
      </c>
      <c r="P158" s="35">
        <f t="shared" si="14"/>
        <v>0</v>
      </c>
      <c r="Q158" s="35">
        <f t="shared" si="14"/>
        <v>0</v>
      </c>
      <c r="R158" s="35">
        <f t="shared" si="14"/>
        <v>0</v>
      </c>
    </row>
    <row r="159" spans="2:18" s="12" customFormat="1" ht="48" hidden="1" customHeight="1">
      <c r="B159" s="1520" t="s">
        <v>115</v>
      </c>
      <c r="C159" s="1521"/>
      <c r="D159" s="1521"/>
      <c r="E159" s="1521"/>
      <c r="F159" s="1521"/>
      <c r="G159" s="1521"/>
      <c r="H159" s="1521"/>
      <c r="I159" s="1521"/>
      <c r="J159" s="22">
        <f>SUM(J160)</f>
        <v>0</v>
      </c>
      <c r="K159" s="22">
        <f t="shared" si="14"/>
        <v>0</v>
      </c>
      <c r="L159" s="22">
        <f t="shared" si="14"/>
        <v>0</v>
      </c>
      <c r="M159" s="22">
        <f t="shared" si="14"/>
        <v>0</v>
      </c>
      <c r="N159" s="22">
        <f t="shared" si="14"/>
        <v>0</v>
      </c>
      <c r="O159" s="22">
        <f t="shared" si="14"/>
        <v>0</v>
      </c>
      <c r="P159" s="22">
        <f t="shared" si="14"/>
        <v>0</v>
      </c>
      <c r="Q159" s="22">
        <f t="shared" si="14"/>
        <v>0</v>
      </c>
      <c r="R159" s="22">
        <f>SUM(R160)</f>
        <v>0</v>
      </c>
    </row>
    <row r="160" spans="2:18" ht="49.5" hidden="1" customHeight="1">
      <c r="B160" s="29"/>
      <c r="C160" s="1401" t="s">
        <v>49</v>
      </c>
      <c r="D160" s="1401"/>
      <c r="E160" s="1401"/>
      <c r="F160" s="1401"/>
      <c r="G160" s="1401"/>
      <c r="H160" s="1401"/>
      <c r="I160" s="1401"/>
      <c r="J160" s="73">
        <f>SUM(J161+J166)</f>
        <v>0</v>
      </c>
      <c r="K160" s="73">
        <f t="shared" ref="K160:R160" si="15">SUM(K161+K166)</f>
        <v>0</v>
      </c>
      <c r="L160" s="73">
        <f t="shared" si="15"/>
        <v>0</v>
      </c>
      <c r="M160" s="73">
        <f t="shared" si="15"/>
        <v>0</v>
      </c>
      <c r="N160" s="73">
        <f t="shared" si="15"/>
        <v>0</v>
      </c>
      <c r="O160" s="73">
        <f t="shared" si="15"/>
        <v>0</v>
      </c>
      <c r="P160" s="73">
        <f t="shared" si="15"/>
        <v>0</v>
      </c>
      <c r="Q160" s="73">
        <f t="shared" si="15"/>
        <v>0</v>
      </c>
      <c r="R160" s="73">
        <f t="shared" si="15"/>
        <v>0</v>
      </c>
    </row>
    <row r="161" spans="2:18" ht="36" hidden="1" customHeight="1">
      <c r="B161" s="29"/>
      <c r="C161" s="31"/>
      <c r="D161" s="1418" t="s">
        <v>50</v>
      </c>
      <c r="E161" s="1418"/>
      <c r="F161" s="1418"/>
      <c r="G161" s="1418"/>
      <c r="H161" s="1418"/>
      <c r="I161" s="1418"/>
      <c r="J161" s="73">
        <f>SUM(J162)</f>
        <v>0</v>
      </c>
      <c r="K161" s="73">
        <f t="shared" ref="K161:R161" si="16">SUM(K162)</f>
        <v>0</v>
      </c>
      <c r="L161" s="73">
        <f t="shared" si="16"/>
        <v>0</v>
      </c>
      <c r="M161" s="73">
        <f t="shared" si="16"/>
        <v>0</v>
      </c>
      <c r="N161" s="73">
        <f t="shared" si="16"/>
        <v>0</v>
      </c>
      <c r="O161" s="73">
        <f t="shared" si="16"/>
        <v>0</v>
      </c>
      <c r="P161" s="73">
        <f t="shared" si="16"/>
        <v>0</v>
      </c>
      <c r="Q161" s="73">
        <f t="shared" si="16"/>
        <v>0</v>
      </c>
      <c r="R161" s="73">
        <f t="shared" si="16"/>
        <v>0</v>
      </c>
    </row>
    <row r="162" spans="2:18" ht="32.25" hidden="1" customHeight="1">
      <c r="B162" s="29"/>
      <c r="C162" s="31"/>
      <c r="D162" s="31"/>
      <c r="E162" s="1418" t="s">
        <v>51</v>
      </c>
      <c r="F162" s="1418"/>
      <c r="G162" s="1418"/>
      <c r="H162" s="1418"/>
      <c r="I162" s="1418"/>
      <c r="J162" s="73">
        <f>SUM(J163:J165)</f>
        <v>0</v>
      </c>
      <c r="K162" s="73">
        <f t="shared" ref="K162:R162" si="17">SUM(K163:K165)</f>
        <v>0</v>
      </c>
      <c r="L162" s="73">
        <f t="shared" si="17"/>
        <v>0</v>
      </c>
      <c r="M162" s="73">
        <f t="shared" si="17"/>
        <v>0</v>
      </c>
      <c r="N162" s="73">
        <f t="shared" si="17"/>
        <v>0</v>
      </c>
      <c r="O162" s="73">
        <f t="shared" si="17"/>
        <v>0</v>
      </c>
      <c r="P162" s="73">
        <f t="shared" si="17"/>
        <v>0</v>
      </c>
      <c r="Q162" s="73">
        <f t="shared" si="17"/>
        <v>0</v>
      </c>
      <c r="R162" s="73">
        <f t="shared" si="17"/>
        <v>0</v>
      </c>
    </row>
    <row r="163" spans="2:18" ht="22.5" hidden="1" customHeight="1">
      <c r="B163" s="32"/>
      <c r="C163" s="33"/>
      <c r="D163" s="33"/>
      <c r="E163" s="34"/>
      <c r="F163" s="25">
        <v>66</v>
      </c>
      <c r="G163" s="14"/>
      <c r="H163" s="14"/>
      <c r="I163" s="472"/>
      <c r="J163" s="15"/>
      <c r="K163" s="15"/>
      <c r="L163" s="15"/>
      <c r="M163" s="15"/>
      <c r="N163" s="15"/>
      <c r="O163" s="15"/>
      <c r="P163" s="15"/>
      <c r="Q163" s="15"/>
      <c r="R163" s="71">
        <f t="shared" ref="R163:R164" si="18">SUM(J163:Q163)</f>
        <v>0</v>
      </c>
    </row>
    <row r="164" spans="2:18" ht="22.5" hidden="1" customHeight="1">
      <c r="B164" s="24"/>
      <c r="D164" s="21"/>
      <c r="E164" s="26"/>
      <c r="F164" s="25">
        <v>67</v>
      </c>
      <c r="G164" s="14"/>
      <c r="H164" s="15"/>
      <c r="I164" s="123"/>
      <c r="J164" s="23"/>
      <c r="K164" s="23"/>
      <c r="L164" s="23"/>
      <c r="M164" s="23"/>
      <c r="N164" s="23"/>
      <c r="O164" s="23"/>
      <c r="P164" s="23"/>
      <c r="Q164" s="23"/>
      <c r="R164" s="71">
        <f t="shared" si="18"/>
        <v>0</v>
      </c>
    </row>
    <row r="165" spans="2:18" ht="33.75" hidden="1" customHeight="1">
      <c r="B165" s="58"/>
      <c r="C165" s="59"/>
      <c r="D165" s="53"/>
      <c r="E165" s="19"/>
      <c r="F165" s="25">
        <v>68</v>
      </c>
      <c r="G165" s="14"/>
      <c r="H165" s="15"/>
      <c r="I165" s="123"/>
      <c r="J165" s="23"/>
      <c r="K165" s="23"/>
      <c r="L165" s="23"/>
      <c r="M165" s="23"/>
      <c r="N165" s="23"/>
      <c r="O165" s="23"/>
      <c r="P165" s="23"/>
      <c r="Q165" s="23"/>
      <c r="R165" s="71">
        <f>SUM(J165:Q165)</f>
        <v>0</v>
      </c>
    </row>
    <row r="166" spans="2:18" ht="46.5" hidden="1" customHeight="1">
      <c r="B166" s="29"/>
      <c r="C166" s="31"/>
      <c r="D166" s="1418" t="s">
        <v>52</v>
      </c>
      <c r="E166" s="1418"/>
      <c r="F166" s="1418"/>
      <c r="G166" s="1418"/>
      <c r="H166" s="1418"/>
      <c r="I166" s="1418"/>
      <c r="J166" s="73">
        <f t="shared" ref="J166:R166" si="19">SUM(J167+J173+J179)</f>
        <v>0</v>
      </c>
      <c r="K166" s="73">
        <f t="shared" si="19"/>
        <v>0</v>
      </c>
      <c r="L166" s="73">
        <f t="shared" si="19"/>
        <v>0</v>
      </c>
      <c r="M166" s="73">
        <f t="shared" si="19"/>
        <v>0</v>
      </c>
      <c r="N166" s="73">
        <f t="shared" si="19"/>
        <v>0</v>
      </c>
      <c r="O166" s="73">
        <f t="shared" si="19"/>
        <v>0</v>
      </c>
      <c r="P166" s="73">
        <f t="shared" si="19"/>
        <v>0</v>
      </c>
      <c r="Q166" s="73">
        <f t="shared" si="19"/>
        <v>0</v>
      </c>
      <c r="R166" s="73">
        <f t="shared" si="19"/>
        <v>0</v>
      </c>
    </row>
    <row r="167" spans="2:18" hidden="1">
      <c r="B167" s="29"/>
      <c r="C167" s="31"/>
      <c r="D167" s="31"/>
      <c r="E167" s="30" t="s">
        <v>53</v>
      </c>
      <c r="F167" s="27"/>
      <c r="G167" s="27"/>
      <c r="H167" s="13"/>
      <c r="I167" s="474"/>
      <c r="J167" s="73">
        <f>SUM(J168:J172)</f>
        <v>0</v>
      </c>
      <c r="K167" s="73">
        <f>SUM(K168:K172)</f>
        <v>0</v>
      </c>
      <c r="L167" s="73">
        <f t="shared" ref="L167:Q167" si="20">SUM(L168:L172)</f>
        <v>0</v>
      </c>
      <c r="M167" s="73">
        <f t="shared" si="20"/>
        <v>0</v>
      </c>
      <c r="N167" s="73">
        <f t="shared" si="20"/>
        <v>0</v>
      </c>
      <c r="O167" s="73">
        <f t="shared" si="20"/>
        <v>0</v>
      </c>
      <c r="P167" s="73">
        <f t="shared" si="20"/>
        <v>0</v>
      </c>
      <c r="Q167" s="73">
        <f t="shared" si="20"/>
        <v>0</v>
      </c>
      <c r="R167" s="73">
        <f>SUM(R168:R172)</f>
        <v>0</v>
      </c>
    </row>
    <row r="168" spans="2:18" ht="19.5" hidden="1" customHeight="1">
      <c r="B168" s="32"/>
      <c r="C168" s="33"/>
      <c r="D168" s="33"/>
      <c r="E168" s="34"/>
      <c r="F168" s="25">
        <v>69</v>
      </c>
      <c r="G168" s="14"/>
      <c r="H168" s="14"/>
      <c r="I168" s="47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71" si="21">SUM(J168:Q168)</f>
        <v>0</v>
      </c>
    </row>
    <row r="169" spans="2:18" ht="19.5" hidden="1" customHeight="1">
      <c r="B169" s="24"/>
      <c r="D169" s="21"/>
      <c r="E169" s="26"/>
      <c r="F169" s="25">
        <v>70</v>
      </c>
      <c r="G169" s="14"/>
      <c r="H169" s="15"/>
      <c r="I169" s="123"/>
      <c r="J169" s="23"/>
      <c r="K169" s="23"/>
      <c r="L169" s="23"/>
      <c r="M169" s="23"/>
      <c r="N169" s="23"/>
      <c r="O169" s="23"/>
      <c r="P169" s="23"/>
      <c r="Q169" s="23"/>
      <c r="R169" s="71">
        <f t="shared" si="21"/>
        <v>0</v>
      </c>
    </row>
    <row r="170" spans="2:18" ht="19.5" hidden="1" customHeight="1">
      <c r="B170" s="24"/>
      <c r="D170" s="21"/>
      <c r="E170" s="26"/>
      <c r="F170" s="25">
        <v>71</v>
      </c>
      <c r="G170" s="14"/>
      <c r="H170" s="15"/>
      <c r="I170" s="123"/>
      <c r="J170" s="23"/>
      <c r="K170" s="23"/>
      <c r="L170" s="23"/>
      <c r="M170" s="23"/>
      <c r="N170" s="23"/>
      <c r="O170" s="23"/>
      <c r="P170" s="23"/>
      <c r="Q170" s="23"/>
      <c r="R170" s="71">
        <f t="shared" si="21"/>
        <v>0</v>
      </c>
    </row>
    <row r="171" spans="2:18" ht="22.5" hidden="1" customHeight="1">
      <c r="B171" s="48"/>
      <c r="C171" s="49"/>
      <c r="D171" s="49"/>
      <c r="E171" s="50"/>
      <c r="F171" s="25">
        <v>72</v>
      </c>
      <c r="G171" s="14"/>
      <c r="H171" s="14"/>
      <c r="I171" s="472"/>
      <c r="J171" s="15"/>
      <c r="K171" s="15"/>
      <c r="L171" s="15"/>
      <c r="M171" s="15"/>
      <c r="N171" s="15"/>
      <c r="O171" s="15"/>
      <c r="P171" s="15"/>
      <c r="Q171" s="15"/>
      <c r="R171" s="71">
        <f t="shared" si="21"/>
        <v>0</v>
      </c>
    </row>
    <row r="172" spans="2:18" ht="22.5" hidden="1" customHeight="1">
      <c r="B172" s="24"/>
      <c r="D172" s="21"/>
      <c r="E172" s="26"/>
      <c r="F172" s="25">
        <v>73</v>
      </c>
      <c r="G172" s="14"/>
      <c r="H172" s="15"/>
      <c r="I172" s="123"/>
      <c r="J172" s="23"/>
      <c r="K172" s="23"/>
      <c r="L172" s="23"/>
      <c r="M172" s="23"/>
      <c r="N172" s="23"/>
      <c r="O172" s="23"/>
      <c r="P172" s="23"/>
      <c r="Q172" s="23"/>
      <c r="R172" s="71">
        <f>SUM(J172:Q172)</f>
        <v>0</v>
      </c>
    </row>
    <row r="173" spans="2:18" hidden="1">
      <c r="B173" s="29"/>
      <c r="C173" s="31"/>
      <c r="D173" s="31"/>
      <c r="E173" s="30" t="s">
        <v>54</v>
      </c>
      <c r="F173" s="27"/>
      <c r="G173" s="27"/>
      <c r="H173" s="13"/>
      <c r="I173" s="474"/>
      <c r="J173" s="73">
        <f>SUM(J174:J178)</f>
        <v>0</v>
      </c>
      <c r="K173" s="73">
        <f t="shared" ref="K173:R173" si="22">SUM(K174:K178)</f>
        <v>0</v>
      </c>
      <c r="L173" s="73">
        <f t="shared" si="22"/>
        <v>0</v>
      </c>
      <c r="M173" s="73">
        <f t="shared" si="22"/>
        <v>0</v>
      </c>
      <c r="N173" s="73">
        <f t="shared" si="22"/>
        <v>0</v>
      </c>
      <c r="O173" s="73">
        <f t="shared" si="22"/>
        <v>0</v>
      </c>
      <c r="P173" s="73">
        <f t="shared" si="22"/>
        <v>0</v>
      </c>
      <c r="Q173" s="73">
        <f t="shared" si="22"/>
        <v>0</v>
      </c>
      <c r="R173" s="73">
        <f t="shared" si="22"/>
        <v>0</v>
      </c>
    </row>
    <row r="174" spans="2:18" ht="22.5" hidden="1" customHeight="1">
      <c r="B174" s="32"/>
      <c r="C174" s="33"/>
      <c r="D174" s="33"/>
      <c r="E174" s="34"/>
      <c r="F174" s="25">
        <v>74</v>
      </c>
      <c r="G174" s="14"/>
      <c r="H174" s="14"/>
      <c r="I174" s="472"/>
      <c r="J174" s="15"/>
      <c r="K174" s="15"/>
      <c r="L174" s="15"/>
      <c r="M174" s="15"/>
      <c r="N174" s="15"/>
      <c r="O174" s="15"/>
      <c r="P174" s="15"/>
      <c r="Q174" s="15"/>
      <c r="R174" s="71">
        <f t="shared" ref="R174:R177" si="23">SUM(J174:Q174)</f>
        <v>0</v>
      </c>
    </row>
    <row r="175" spans="2:18" ht="22.5" hidden="1" customHeight="1">
      <c r="B175" s="24"/>
      <c r="D175" s="21"/>
      <c r="E175" s="26"/>
      <c r="F175" s="25">
        <v>75</v>
      </c>
      <c r="G175" s="14"/>
      <c r="H175" s="15"/>
      <c r="I175" s="123"/>
      <c r="J175" s="23"/>
      <c r="K175" s="23"/>
      <c r="L175" s="23"/>
      <c r="M175" s="23"/>
      <c r="N175" s="23"/>
      <c r="O175" s="23"/>
      <c r="P175" s="23"/>
      <c r="Q175" s="23"/>
      <c r="R175" s="71">
        <f t="shared" si="23"/>
        <v>0</v>
      </c>
    </row>
    <row r="176" spans="2:18" ht="22.5" hidden="1" customHeight="1">
      <c r="B176" s="24"/>
      <c r="D176" s="21"/>
      <c r="E176" s="26"/>
      <c r="F176" s="25">
        <v>76</v>
      </c>
      <c r="G176" s="14"/>
      <c r="H176" s="15"/>
      <c r="I176" s="123"/>
      <c r="J176" s="23"/>
      <c r="K176" s="23"/>
      <c r="L176" s="23"/>
      <c r="M176" s="23"/>
      <c r="N176" s="23"/>
      <c r="O176" s="23"/>
      <c r="P176" s="23"/>
      <c r="Q176" s="23"/>
      <c r="R176" s="71">
        <f t="shared" si="23"/>
        <v>0</v>
      </c>
    </row>
    <row r="177" spans="2:18" ht="22.5" hidden="1" customHeight="1">
      <c r="B177" s="48"/>
      <c r="C177" s="49"/>
      <c r="D177" s="49"/>
      <c r="E177" s="50"/>
      <c r="F177" s="25">
        <v>77</v>
      </c>
      <c r="G177" s="14"/>
      <c r="H177" s="14"/>
      <c r="I177" s="472"/>
      <c r="J177" s="15"/>
      <c r="K177" s="15"/>
      <c r="L177" s="15"/>
      <c r="M177" s="15"/>
      <c r="N177" s="15"/>
      <c r="O177" s="15"/>
      <c r="P177" s="15"/>
      <c r="Q177" s="15"/>
      <c r="R177" s="71">
        <f t="shared" si="23"/>
        <v>0</v>
      </c>
    </row>
    <row r="178" spans="2:18" ht="22.5" hidden="1" customHeight="1">
      <c r="B178" s="24"/>
      <c r="D178" s="21"/>
      <c r="E178" s="26"/>
      <c r="F178" s="25">
        <v>78</v>
      </c>
      <c r="G178" s="14"/>
      <c r="H178" s="15"/>
      <c r="I178" s="123"/>
      <c r="J178" s="23"/>
      <c r="K178" s="23"/>
      <c r="L178" s="23"/>
      <c r="M178" s="23"/>
      <c r="N178" s="23"/>
      <c r="O178" s="23"/>
      <c r="P178" s="23"/>
      <c r="Q178" s="23"/>
      <c r="R178" s="71">
        <f>SUM(J178:Q178)</f>
        <v>0</v>
      </c>
    </row>
    <row r="179" spans="2:18" ht="30.75" hidden="1" customHeight="1">
      <c r="B179" s="29"/>
      <c r="C179" s="31"/>
      <c r="D179" s="31"/>
      <c r="E179" s="1401" t="s">
        <v>89</v>
      </c>
      <c r="F179" s="1401"/>
      <c r="G179" s="1401"/>
      <c r="H179" s="1401"/>
      <c r="I179" s="1401"/>
      <c r="J179" s="73">
        <f t="shared" ref="J179:R179" si="24">SUM(J180:J184)</f>
        <v>0</v>
      </c>
      <c r="K179" s="73">
        <f t="shared" si="24"/>
        <v>0</v>
      </c>
      <c r="L179" s="73">
        <f t="shared" si="24"/>
        <v>0</v>
      </c>
      <c r="M179" s="73">
        <f t="shared" si="24"/>
        <v>0</v>
      </c>
      <c r="N179" s="73">
        <f t="shared" si="24"/>
        <v>0</v>
      </c>
      <c r="O179" s="73">
        <f t="shared" si="24"/>
        <v>0</v>
      </c>
      <c r="P179" s="73">
        <f t="shared" si="24"/>
        <v>0</v>
      </c>
      <c r="Q179" s="73">
        <f t="shared" si="24"/>
        <v>0</v>
      </c>
      <c r="R179" s="73">
        <f t="shared" si="24"/>
        <v>0</v>
      </c>
    </row>
    <row r="180" spans="2:18" ht="22.5" hidden="1" customHeight="1">
      <c r="B180" s="32"/>
      <c r="C180" s="33"/>
      <c r="D180" s="33"/>
      <c r="E180" s="34"/>
      <c r="F180" s="25">
        <v>79</v>
      </c>
      <c r="G180" s="14"/>
      <c r="H180" s="14"/>
      <c r="I180" s="472"/>
      <c r="J180" s="15"/>
      <c r="K180" s="15"/>
      <c r="L180" s="15"/>
      <c r="M180" s="15"/>
      <c r="N180" s="15"/>
      <c r="O180" s="15"/>
      <c r="P180" s="15"/>
      <c r="Q180" s="15"/>
      <c r="R180" s="71">
        <f t="shared" ref="R180:R183" si="25">SUM(J180:Q180)</f>
        <v>0</v>
      </c>
    </row>
    <row r="181" spans="2:18" ht="22.5" hidden="1" customHeight="1">
      <c r="B181" s="24"/>
      <c r="D181" s="21"/>
      <c r="E181" s="26"/>
      <c r="F181" s="25">
        <v>80</v>
      </c>
      <c r="G181" s="14"/>
      <c r="H181" s="15"/>
      <c r="I181" s="123"/>
      <c r="J181" s="23"/>
      <c r="K181" s="23"/>
      <c r="L181" s="23"/>
      <c r="M181" s="23"/>
      <c r="N181" s="23"/>
      <c r="O181" s="23"/>
      <c r="P181" s="23"/>
      <c r="Q181" s="23"/>
      <c r="R181" s="71">
        <f t="shared" si="25"/>
        <v>0</v>
      </c>
    </row>
    <row r="182" spans="2:18" ht="22.5" hidden="1" customHeight="1">
      <c r="B182" s="24"/>
      <c r="D182" s="21"/>
      <c r="E182" s="26"/>
      <c r="F182" s="25">
        <v>81</v>
      </c>
      <c r="G182" s="14"/>
      <c r="H182" s="15"/>
      <c r="I182" s="123"/>
      <c r="J182" s="23"/>
      <c r="K182" s="23"/>
      <c r="L182" s="23"/>
      <c r="M182" s="23"/>
      <c r="N182" s="23"/>
      <c r="O182" s="23"/>
      <c r="P182" s="23"/>
      <c r="Q182" s="23"/>
      <c r="R182" s="71">
        <f t="shared" si="25"/>
        <v>0</v>
      </c>
    </row>
    <row r="183" spans="2:18" ht="22.5" hidden="1" customHeight="1">
      <c r="B183" s="48"/>
      <c r="C183" s="49"/>
      <c r="D183" s="49"/>
      <c r="E183" s="50"/>
      <c r="F183" s="25">
        <v>82</v>
      </c>
      <c r="G183" s="14"/>
      <c r="H183" s="14"/>
      <c r="I183" s="472"/>
      <c r="J183" s="15"/>
      <c r="K183" s="15"/>
      <c r="L183" s="15"/>
      <c r="M183" s="15"/>
      <c r="N183" s="15"/>
      <c r="O183" s="15"/>
      <c r="P183" s="15"/>
      <c r="Q183" s="15"/>
      <c r="R183" s="71">
        <f t="shared" si="25"/>
        <v>0</v>
      </c>
    </row>
    <row r="184" spans="2:18" ht="24.75" hidden="1" customHeight="1">
      <c r="B184" s="58"/>
      <c r="C184" s="59"/>
      <c r="D184" s="53"/>
      <c r="E184" s="19"/>
      <c r="F184" s="25">
        <v>83</v>
      </c>
      <c r="G184" s="14"/>
      <c r="H184" s="15"/>
      <c r="I184" s="123"/>
      <c r="J184" s="23"/>
      <c r="K184" s="23"/>
      <c r="L184" s="23"/>
      <c r="M184" s="23"/>
      <c r="N184" s="23"/>
      <c r="O184" s="23"/>
      <c r="P184" s="23"/>
      <c r="Q184" s="23"/>
      <c r="R184" s="71">
        <f>SUM(J184:Q184)</f>
        <v>0</v>
      </c>
    </row>
    <row r="185" spans="2:18" s="12" customFormat="1" ht="18.75" customHeight="1">
      <c r="B185" s="1404" t="s">
        <v>92</v>
      </c>
      <c r="C185" s="1405"/>
      <c r="D185" s="1405"/>
      <c r="E185" s="1405"/>
      <c r="F185" s="1405"/>
      <c r="G185" s="1405"/>
      <c r="H185" s="1405"/>
      <c r="I185" s="1405"/>
      <c r="J185" s="450"/>
      <c r="K185" s="450"/>
      <c r="L185" s="450"/>
      <c r="M185" s="450"/>
      <c r="N185" s="450"/>
      <c r="O185" s="450"/>
      <c r="P185" s="450"/>
      <c r="Q185" s="450"/>
      <c r="R185" s="449"/>
    </row>
    <row r="186" spans="2:18" s="12" customFormat="1" ht="18" customHeight="1">
      <c r="B186" s="440" t="s">
        <v>116</v>
      </c>
      <c r="C186" s="441"/>
      <c r="D186" s="441"/>
      <c r="E186" s="441"/>
      <c r="F186" s="441"/>
      <c r="G186" s="441"/>
      <c r="H186" s="441"/>
      <c r="I186" s="441"/>
      <c r="J186" s="448"/>
      <c r="K186" s="448"/>
      <c r="L186" s="448"/>
      <c r="M186" s="448"/>
      <c r="N186" s="448"/>
      <c r="O186" s="448"/>
      <c r="P186" s="448"/>
      <c r="Q186" s="448"/>
      <c r="R186" s="445"/>
    </row>
    <row r="187" spans="2:18" ht="18" customHeight="1">
      <c r="B187" s="29"/>
      <c r="C187" s="189" t="s">
        <v>55</v>
      </c>
      <c r="D187" s="189"/>
      <c r="E187" s="189"/>
      <c r="F187" s="189"/>
      <c r="G187" s="189"/>
      <c r="H187" s="189"/>
      <c r="I187" s="189"/>
      <c r="J187" s="443"/>
      <c r="K187" s="443"/>
      <c r="L187" s="443"/>
      <c r="M187" s="443"/>
      <c r="N187" s="443"/>
      <c r="O187" s="443"/>
      <c r="P187" s="443"/>
      <c r="Q187" s="443"/>
      <c r="R187" s="186"/>
    </row>
    <row r="188" spans="2:18" ht="14.25" customHeight="1">
      <c r="B188" s="56"/>
      <c r="C188" s="57"/>
      <c r="D188" s="91" t="s">
        <v>1673</v>
      </c>
      <c r="E188" s="91"/>
      <c r="F188" s="91"/>
      <c r="G188" s="91"/>
      <c r="H188" s="91"/>
      <c r="I188" s="91"/>
      <c r="J188" s="524"/>
      <c r="K188" s="524"/>
      <c r="L188" s="524"/>
      <c r="M188" s="524"/>
      <c r="N188" s="524"/>
      <c r="O188" s="524"/>
      <c r="P188" s="524"/>
      <c r="Q188" s="524"/>
      <c r="R188" s="528"/>
    </row>
    <row r="189" spans="2:18" ht="18.75" customHeight="1">
      <c r="B189" s="63"/>
      <c r="C189" s="64"/>
      <c r="D189" s="480" t="s">
        <v>1674</v>
      </c>
      <c r="E189" s="480"/>
      <c r="F189" s="480"/>
      <c r="G189" s="480"/>
      <c r="H189" s="480"/>
      <c r="I189" s="480"/>
      <c r="J189" s="498"/>
      <c r="K189" s="498"/>
      <c r="L189" s="498"/>
      <c r="M189" s="498"/>
      <c r="N189" s="498"/>
      <c r="O189" s="498"/>
      <c r="P189" s="498"/>
      <c r="Q189" s="498"/>
      <c r="R189" s="504"/>
    </row>
    <row r="190" spans="2:18" ht="18" customHeight="1">
      <c r="B190" s="29"/>
      <c r="C190" s="31"/>
      <c r="D190" s="31"/>
      <c r="E190" s="189" t="s">
        <v>56</v>
      </c>
      <c r="F190" s="189"/>
      <c r="G190" s="189"/>
      <c r="H190" s="189"/>
      <c r="I190" s="189"/>
      <c r="J190" s="443"/>
      <c r="K190" s="443"/>
      <c r="L190" s="443"/>
      <c r="M190" s="443"/>
      <c r="N190" s="443"/>
      <c r="O190" s="443"/>
      <c r="P190" s="443"/>
      <c r="Q190" s="443"/>
      <c r="R190" s="186"/>
    </row>
    <row r="191" spans="2:18" s="464" customFormat="1" ht="18" customHeight="1">
      <c r="B191" s="466"/>
      <c r="C191" s="463"/>
      <c r="D191" s="463"/>
      <c r="E191" s="467">
        <v>171</v>
      </c>
      <c r="F191" s="467" t="s">
        <v>1675</v>
      </c>
      <c r="G191" s="468"/>
      <c r="H191" s="467"/>
      <c r="I191" s="467"/>
      <c r="J191" s="458"/>
      <c r="K191" s="458"/>
      <c r="L191" s="458"/>
      <c r="M191" s="458"/>
      <c r="N191" s="458"/>
      <c r="O191" s="458"/>
      <c r="P191" s="458"/>
      <c r="Q191" s="458"/>
      <c r="R191" s="457"/>
    </row>
    <row r="192" spans="2:18" ht="33.75" customHeight="1">
      <c r="B192" s="109"/>
      <c r="C192" s="108"/>
      <c r="D192" s="52"/>
      <c r="E192" s="52"/>
      <c r="F192" s="77">
        <v>17101</v>
      </c>
      <c r="G192" s="14" t="s">
        <v>273</v>
      </c>
      <c r="H192" s="15" t="s">
        <v>260</v>
      </c>
      <c r="I192" s="15" t="s">
        <v>2161</v>
      </c>
      <c r="J192" s="161"/>
      <c r="K192" s="162"/>
      <c r="L192" s="162">
        <v>20000</v>
      </c>
      <c r="M192" s="162"/>
      <c r="N192" s="161"/>
      <c r="O192" s="161"/>
      <c r="P192" s="161"/>
      <c r="Q192" s="161"/>
      <c r="R192" s="71">
        <f t="shared" ref="R192" si="26">SUM(J192:Q192)</f>
        <v>20000</v>
      </c>
    </row>
    <row r="193" spans="2:18" ht="20.25" hidden="1" customHeight="1">
      <c r="B193" s="24"/>
      <c r="D193" s="21"/>
      <c r="E193" s="26"/>
      <c r="F193" s="126">
        <v>86</v>
      </c>
      <c r="G193" s="19"/>
      <c r="H193" s="15"/>
      <c r="I193" s="123"/>
      <c r="J193" s="23"/>
      <c r="K193" s="23"/>
      <c r="L193" s="23"/>
      <c r="M193" s="23"/>
      <c r="N193" s="23"/>
      <c r="O193" s="23"/>
      <c r="P193" s="23"/>
      <c r="Q193" s="23"/>
      <c r="R193" s="71">
        <f>SUM(J193:Q193)</f>
        <v>0</v>
      </c>
    </row>
    <row r="194" spans="2:18" ht="33.75" hidden="1" customHeight="1">
      <c r="B194" s="29"/>
      <c r="C194" s="31"/>
      <c r="D194" s="31"/>
      <c r="E194" s="1401" t="s">
        <v>57</v>
      </c>
      <c r="F194" s="1401"/>
      <c r="G194" s="1401"/>
      <c r="H194" s="1401"/>
      <c r="I194" s="1401"/>
      <c r="J194" s="73">
        <f>SUM(J195:J197)</f>
        <v>0</v>
      </c>
      <c r="K194" s="73">
        <f t="shared" ref="K194:R194" si="27">SUM(K195:K197)</f>
        <v>0</v>
      </c>
      <c r="L194" s="73">
        <f t="shared" si="27"/>
        <v>0</v>
      </c>
      <c r="M194" s="73">
        <f t="shared" si="27"/>
        <v>0</v>
      </c>
      <c r="N194" s="73">
        <f t="shared" si="27"/>
        <v>0</v>
      </c>
      <c r="O194" s="73">
        <f t="shared" si="27"/>
        <v>0</v>
      </c>
      <c r="P194" s="73">
        <f t="shared" si="27"/>
        <v>0</v>
      </c>
      <c r="Q194" s="73">
        <f t="shared" si="27"/>
        <v>0</v>
      </c>
      <c r="R194" s="73">
        <f t="shared" si="27"/>
        <v>0</v>
      </c>
    </row>
    <row r="195" spans="2:18" ht="21" hidden="1" customHeight="1">
      <c r="B195" s="32"/>
      <c r="C195" s="33"/>
      <c r="D195" s="33"/>
      <c r="E195" s="34"/>
      <c r="F195" s="25">
        <v>87</v>
      </c>
      <c r="G195" s="14"/>
      <c r="H195" s="14"/>
      <c r="I195" s="472"/>
      <c r="J195" s="15"/>
      <c r="K195" s="15"/>
      <c r="L195" s="15"/>
      <c r="M195" s="15"/>
      <c r="N195" s="15"/>
      <c r="O195" s="15"/>
      <c r="P195" s="15"/>
      <c r="Q195" s="15"/>
      <c r="R195" s="71">
        <f t="shared" ref="R195:R196" si="28">SUM(J195:Q195)</f>
        <v>0</v>
      </c>
    </row>
    <row r="196" spans="2:18" ht="21" hidden="1" customHeight="1">
      <c r="B196" s="24"/>
      <c r="D196" s="21"/>
      <c r="E196" s="26"/>
      <c r="F196" s="25">
        <v>88</v>
      </c>
      <c r="G196" s="14"/>
      <c r="H196" s="15"/>
      <c r="I196" s="123"/>
      <c r="J196" s="23"/>
      <c r="K196" s="23"/>
      <c r="L196" s="23"/>
      <c r="M196" s="23"/>
      <c r="N196" s="23"/>
      <c r="O196" s="23"/>
      <c r="P196" s="23"/>
      <c r="Q196" s="23"/>
      <c r="R196" s="71">
        <f t="shared" si="28"/>
        <v>0</v>
      </c>
    </row>
    <row r="197" spans="2:18" ht="21" hidden="1" customHeight="1">
      <c r="B197" s="24"/>
      <c r="D197" s="21"/>
      <c r="E197" s="26"/>
      <c r="F197" s="25">
        <v>89</v>
      </c>
      <c r="G197" s="14"/>
      <c r="H197" s="15"/>
      <c r="I197" s="123"/>
      <c r="J197" s="23"/>
      <c r="K197" s="23"/>
      <c r="L197" s="23"/>
      <c r="M197" s="23"/>
      <c r="N197" s="23"/>
      <c r="O197" s="23"/>
      <c r="P197" s="23"/>
      <c r="Q197" s="23"/>
      <c r="R197" s="71">
        <f>SUM(J197:Q197)</f>
        <v>0</v>
      </c>
    </row>
    <row r="198" spans="2:18" hidden="1">
      <c r="B198" s="29"/>
      <c r="C198" s="31"/>
      <c r="D198" s="31"/>
      <c r="E198" s="30" t="s">
        <v>58</v>
      </c>
      <c r="F198" s="27"/>
      <c r="G198" s="27"/>
      <c r="H198" s="13"/>
      <c r="I198" s="474"/>
      <c r="J198" s="73">
        <f>SUM(J199:J201)</f>
        <v>0</v>
      </c>
      <c r="K198" s="73">
        <f t="shared" ref="K198:R198" si="29">SUM(K199:K201)</f>
        <v>0</v>
      </c>
      <c r="L198" s="73">
        <f t="shared" si="29"/>
        <v>0</v>
      </c>
      <c r="M198" s="73">
        <f t="shared" si="29"/>
        <v>0</v>
      </c>
      <c r="N198" s="73">
        <f t="shared" si="29"/>
        <v>0</v>
      </c>
      <c r="O198" s="73">
        <f t="shared" si="29"/>
        <v>0</v>
      </c>
      <c r="P198" s="73">
        <f t="shared" si="29"/>
        <v>0</v>
      </c>
      <c r="Q198" s="73">
        <f t="shared" si="29"/>
        <v>0</v>
      </c>
      <c r="R198" s="73">
        <f t="shared" si="29"/>
        <v>0</v>
      </c>
    </row>
    <row r="199" spans="2:18" ht="24.75" hidden="1" customHeight="1">
      <c r="B199" s="32"/>
      <c r="C199" s="33"/>
      <c r="D199" s="33"/>
      <c r="E199" s="34"/>
      <c r="F199" s="25">
        <v>90</v>
      </c>
      <c r="G199" s="14"/>
      <c r="H199" s="14"/>
      <c r="I199" s="472"/>
      <c r="J199" s="15"/>
      <c r="K199" s="15"/>
      <c r="L199" s="15"/>
      <c r="M199" s="15"/>
      <c r="N199" s="15"/>
      <c r="O199" s="15"/>
      <c r="P199" s="15"/>
      <c r="Q199" s="15"/>
      <c r="R199" s="71">
        <f t="shared" ref="R199:R200" si="30">SUM(J199:Q199)</f>
        <v>0</v>
      </c>
    </row>
    <row r="200" spans="2:18" ht="24.75" hidden="1" customHeight="1">
      <c r="B200" s="24"/>
      <c r="D200" s="21"/>
      <c r="E200" s="26"/>
      <c r="F200" s="25">
        <v>91</v>
      </c>
      <c r="G200" s="14"/>
      <c r="H200" s="15"/>
      <c r="I200" s="123"/>
      <c r="J200" s="23"/>
      <c r="K200" s="23"/>
      <c r="L200" s="23"/>
      <c r="M200" s="23"/>
      <c r="N200" s="23"/>
      <c r="O200" s="23"/>
      <c r="P200" s="23"/>
      <c r="Q200" s="23"/>
      <c r="R200" s="71">
        <f t="shared" si="30"/>
        <v>0</v>
      </c>
    </row>
    <row r="201" spans="2:18" ht="24.75" hidden="1" customHeight="1">
      <c r="B201" s="58"/>
      <c r="C201" s="59"/>
      <c r="D201" s="53"/>
      <c r="E201" s="19"/>
      <c r="F201" s="25">
        <v>92</v>
      </c>
      <c r="G201" s="14"/>
      <c r="H201" s="15"/>
      <c r="I201" s="123"/>
      <c r="J201" s="23"/>
      <c r="K201" s="23"/>
      <c r="L201" s="23"/>
      <c r="M201" s="23"/>
      <c r="N201" s="23"/>
      <c r="O201" s="23"/>
      <c r="P201" s="23"/>
      <c r="Q201" s="23"/>
      <c r="R201" s="71">
        <f>SUM(J201:Q201)</f>
        <v>0</v>
      </c>
    </row>
    <row r="202" spans="2:18" ht="30.75" hidden="1" customHeight="1">
      <c r="B202" s="29"/>
      <c r="C202" s="31"/>
      <c r="D202" s="31"/>
      <c r="E202" s="1418" t="s">
        <v>59</v>
      </c>
      <c r="F202" s="1418"/>
      <c r="G202" s="1418"/>
      <c r="H202" s="1418"/>
      <c r="I202" s="1418"/>
      <c r="J202" s="73">
        <f>SUM(J203:J205)</f>
        <v>0</v>
      </c>
      <c r="K202" s="73">
        <f t="shared" ref="K202:R202" si="31">SUM(K203:K205)</f>
        <v>0</v>
      </c>
      <c r="L202" s="73">
        <f t="shared" si="31"/>
        <v>0</v>
      </c>
      <c r="M202" s="73">
        <f t="shared" si="31"/>
        <v>0</v>
      </c>
      <c r="N202" s="73">
        <f t="shared" si="31"/>
        <v>0</v>
      </c>
      <c r="O202" s="73">
        <f t="shared" si="31"/>
        <v>0</v>
      </c>
      <c r="P202" s="73">
        <f t="shared" si="31"/>
        <v>0</v>
      </c>
      <c r="Q202" s="73">
        <f t="shared" si="31"/>
        <v>0</v>
      </c>
      <c r="R202" s="73">
        <f t="shared" si="31"/>
        <v>0</v>
      </c>
    </row>
    <row r="203" spans="2:18" ht="22.5" hidden="1" customHeight="1">
      <c r="B203" s="32"/>
      <c r="C203" s="33"/>
      <c r="D203" s="33"/>
      <c r="E203" s="34"/>
      <c r="F203" s="25">
        <v>93</v>
      </c>
      <c r="G203" s="14"/>
      <c r="H203" s="14"/>
      <c r="I203" s="472"/>
      <c r="J203" s="15"/>
      <c r="K203" s="15"/>
      <c r="L203" s="15"/>
      <c r="M203" s="15"/>
      <c r="N203" s="15"/>
      <c r="O203" s="15"/>
      <c r="P203" s="15"/>
      <c r="Q203" s="15"/>
      <c r="R203" s="71">
        <f t="shared" ref="R203:R204" si="32">SUM(J203:Q203)</f>
        <v>0</v>
      </c>
    </row>
    <row r="204" spans="2:18" ht="22.5" hidden="1" customHeight="1">
      <c r="B204" s="24"/>
      <c r="D204" s="21"/>
      <c r="E204" s="26"/>
      <c r="F204" s="25">
        <v>94</v>
      </c>
      <c r="G204" s="14"/>
      <c r="H204" s="15"/>
      <c r="I204" s="123"/>
      <c r="J204" s="23"/>
      <c r="K204" s="23"/>
      <c r="L204" s="23"/>
      <c r="M204" s="23"/>
      <c r="N204" s="23"/>
      <c r="O204" s="23"/>
      <c r="P204" s="23"/>
      <c r="Q204" s="23"/>
      <c r="R204" s="71">
        <f t="shared" si="32"/>
        <v>0</v>
      </c>
    </row>
    <row r="205" spans="2:18" ht="22.5" hidden="1" customHeight="1">
      <c r="B205" s="24"/>
      <c r="D205" s="21"/>
      <c r="E205" s="26"/>
      <c r="F205" s="25">
        <v>95</v>
      </c>
      <c r="G205" s="14"/>
      <c r="H205" s="15"/>
      <c r="I205" s="123"/>
      <c r="J205" s="23"/>
      <c r="K205" s="23"/>
      <c r="L205" s="23"/>
      <c r="M205" s="23"/>
      <c r="N205" s="23"/>
      <c r="O205" s="23"/>
      <c r="P205" s="23"/>
      <c r="Q205" s="23"/>
      <c r="R205" s="71">
        <f>SUM(J205:Q205)</f>
        <v>0</v>
      </c>
    </row>
    <row r="206" spans="2:18" ht="33.75" hidden="1" customHeight="1">
      <c r="B206" s="29"/>
      <c r="C206" s="31"/>
      <c r="D206" s="1401" t="s">
        <v>60</v>
      </c>
      <c r="E206" s="1401"/>
      <c r="F206" s="1401"/>
      <c r="G206" s="1401"/>
      <c r="H206" s="1401"/>
      <c r="I206" s="1401"/>
      <c r="J206" s="73">
        <f>SUM(J207)</f>
        <v>0</v>
      </c>
      <c r="K206" s="73">
        <f t="shared" ref="K206:R206" si="33">SUM(K207)</f>
        <v>0</v>
      </c>
      <c r="L206" s="73">
        <f t="shared" si="33"/>
        <v>0</v>
      </c>
      <c r="M206" s="73">
        <f t="shared" si="33"/>
        <v>0</v>
      </c>
      <c r="N206" s="73">
        <f t="shared" si="33"/>
        <v>0</v>
      </c>
      <c r="O206" s="73">
        <f t="shared" si="33"/>
        <v>0</v>
      </c>
      <c r="P206" s="73">
        <f t="shared" si="33"/>
        <v>0</v>
      </c>
      <c r="Q206" s="73">
        <f t="shared" si="33"/>
        <v>0</v>
      </c>
      <c r="R206" s="73">
        <f t="shared" si="33"/>
        <v>0</v>
      </c>
    </row>
    <row r="207" spans="2:18" hidden="1">
      <c r="B207" s="29"/>
      <c r="C207" s="31"/>
      <c r="D207" s="31"/>
      <c r="E207" s="30" t="s">
        <v>61</v>
      </c>
      <c r="F207" s="27"/>
      <c r="G207" s="27"/>
      <c r="H207" s="13"/>
      <c r="I207" s="474"/>
      <c r="J207" s="73">
        <f>SUM(J208:J210)</f>
        <v>0</v>
      </c>
      <c r="K207" s="73">
        <f t="shared" ref="K207:Q207" si="34">SUM(K208:K210)</f>
        <v>0</v>
      </c>
      <c r="L207" s="73">
        <f t="shared" si="34"/>
        <v>0</v>
      </c>
      <c r="M207" s="73">
        <f t="shared" si="34"/>
        <v>0</v>
      </c>
      <c r="N207" s="73">
        <f t="shared" si="34"/>
        <v>0</v>
      </c>
      <c r="O207" s="73">
        <f t="shared" si="34"/>
        <v>0</v>
      </c>
      <c r="P207" s="73">
        <f t="shared" si="34"/>
        <v>0</v>
      </c>
      <c r="Q207" s="73">
        <f t="shared" si="34"/>
        <v>0</v>
      </c>
      <c r="R207" s="73">
        <f>SUM(R208:R210)</f>
        <v>0</v>
      </c>
    </row>
    <row r="208" spans="2:18" ht="22.5" hidden="1" customHeight="1">
      <c r="B208" s="32"/>
      <c r="C208" s="33"/>
      <c r="D208" s="33"/>
      <c r="E208" s="34"/>
      <c r="F208" s="25">
        <v>96</v>
      </c>
      <c r="G208" s="14"/>
      <c r="H208" s="14"/>
      <c r="I208" s="472"/>
      <c r="J208" s="15"/>
      <c r="K208" s="15"/>
      <c r="L208" s="15"/>
      <c r="M208" s="15"/>
      <c r="N208" s="15"/>
      <c r="O208" s="15"/>
      <c r="P208" s="15"/>
      <c r="Q208" s="15"/>
      <c r="R208" s="71">
        <f>SUM(J208:Q208)</f>
        <v>0</v>
      </c>
    </row>
    <row r="209" spans="2:18" ht="22.5" hidden="1" customHeight="1">
      <c r="B209" s="24"/>
      <c r="D209" s="21"/>
      <c r="E209" s="26"/>
      <c r="F209" s="25">
        <v>97</v>
      </c>
      <c r="G209" s="14"/>
      <c r="H209" s="15"/>
      <c r="I209" s="123"/>
      <c r="J209" s="23"/>
      <c r="K209" s="23"/>
      <c r="L209" s="23"/>
      <c r="M209" s="23"/>
      <c r="N209" s="23"/>
      <c r="O209" s="23"/>
      <c r="P209" s="23"/>
      <c r="Q209" s="23"/>
      <c r="R209" s="71">
        <f>SUM(J209:Q209)</f>
        <v>0</v>
      </c>
    </row>
    <row r="210" spans="2:18" ht="21" hidden="1" customHeight="1">
      <c r="B210" s="24"/>
      <c r="D210" s="21"/>
      <c r="E210" s="26"/>
      <c r="F210" s="25">
        <v>98</v>
      </c>
      <c r="G210" s="14"/>
      <c r="H210" s="15"/>
      <c r="I210" s="123"/>
      <c r="J210" s="23"/>
      <c r="K210" s="23"/>
      <c r="L210" s="23"/>
      <c r="M210" s="23"/>
      <c r="N210" s="23"/>
      <c r="O210" s="23"/>
      <c r="P210" s="23"/>
      <c r="Q210" s="23"/>
      <c r="R210" s="71">
        <f>SUM(J210:Q210)</f>
        <v>0</v>
      </c>
    </row>
    <row r="211" spans="2:18" s="12" customFormat="1" ht="18.75" hidden="1" customHeight="1">
      <c r="B211" s="116" t="s">
        <v>94</v>
      </c>
      <c r="C211" s="38"/>
      <c r="D211" s="115"/>
      <c r="E211" s="115"/>
      <c r="F211" s="115"/>
      <c r="G211" s="115"/>
      <c r="H211" s="115"/>
      <c r="I211" s="475"/>
      <c r="J211" s="35">
        <f>SUM(J212)</f>
        <v>0</v>
      </c>
      <c r="K211" s="35">
        <f t="shared" ref="K211:R212" si="35">SUM(K212)</f>
        <v>0</v>
      </c>
      <c r="L211" s="35">
        <f t="shared" si="35"/>
        <v>0</v>
      </c>
      <c r="M211" s="35">
        <f t="shared" si="35"/>
        <v>0</v>
      </c>
      <c r="N211" s="35">
        <f t="shared" si="35"/>
        <v>0</v>
      </c>
      <c r="O211" s="35">
        <f t="shared" si="35"/>
        <v>0</v>
      </c>
      <c r="P211" s="35">
        <f t="shared" si="35"/>
        <v>0</v>
      </c>
      <c r="Q211" s="35">
        <f t="shared" si="35"/>
        <v>0</v>
      </c>
      <c r="R211" s="35">
        <f t="shared" si="35"/>
        <v>0</v>
      </c>
    </row>
    <row r="212" spans="2:18" s="12" customFormat="1" ht="46.5" hidden="1" customHeight="1">
      <c r="B212" s="1520" t="s">
        <v>117</v>
      </c>
      <c r="C212" s="1521"/>
      <c r="D212" s="1521"/>
      <c r="E212" s="1521"/>
      <c r="F212" s="1521"/>
      <c r="G212" s="1521"/>
      <c r="H212" s="1521"/>
      <c r="I212" s="1521"/>
      <c r="J212" s="22">
        <f>SUM(J213)</f>
        <v>0</v>
      </c>
      <c r="K212" s="22">
        <f t="shared" si="35"/>
        <v>0</v>
      </c>
      <c r="L212" s="22">
        <f t="shared" si="35"/>
        <v>0</v>
      </c>
      <c r="M212" s="22">
        <f t="shared" si="35"/>
        <v>0</v>
      </c>
      <c r="N212" s="22">
        <f t="shared" si="35"/>
        <v>0</v>
      </c>
      <c r="O212" s="22">
        <f t="shared" si="35"/>
        <v>0</v>
      </c>
      <c r="P212" s="22">
        <f t="shared" si="35"/>
        <v>0</v>
      </c>
      <c r="Q212" s="22">
        <f t="shared" si="35"/>
        <v>0</v>
      </c>
      <c r="R212" s="22">
        <f t="shared" si="35"/>
        <v>0</v>
      </c>
    </row>
    <row r="213" spans="2:18" ht="31.5" hidden="1" customHeight="1">
      <c r="B213" s="29"/>
      <c r="C213" s="1401" t="s">
        <v>62</v>
      </c>
      <c r="D213" s="1401"/>
      <c r="E213" s="1401"/>
      <c r="F213" s="1401"/>
      <c r="G213" s="1401"/>
      <c r="H213" s="1401"/>
      <c r="I213" s="1401"/>
      <c r="J213" s="73">
        <f>SUM(J214+J219)</f>
        <v>0</v>
      </c>
      <c r="K213" s="73">
        <f t="shared" ref="K213:R213" si="36">SUM(K214+K219)</f>
        <v>0</v>
      </c>
      <c r="L213" s="73">
        <f t="shared" si="36"/>
        <v>0</v>
      </c>
      <c r="M213" s="73">
        <f t="shared" si="36"/>
        <v>0</v>
      </c>
      <c r="N213" s="73">
        <f t="shared" si="36"/>
        <v>0</v>
      </c>
      <c r="O213" s="73">
        <f t="shared" si="36"/>
        <v>0</v>
      </c>
      <c r="P213" s="73">
        <f t="shared" si="36"/>
        <v>0</v>
      </c>
      <c r="Q213" s="73">
        <f t="shared" si="36"/>
        <v>0</v>
      </c>
      <c r="R213" s="73">
        <f t="shared" si="36"/>
        <v>0</v>
      </c>
    </row>
    <row r="214" spans="2:18" hidden="1">
      <c r="B214" s="29"/>
      <c r="C214" s="31"/>
      <c r="D214" s="30" t="s">
        <v>63</v>
      </c>
      <c r="E214" s="28"/>
      <c r="F214" s="27"/>
      <c r="G214" s="27"/>
      <c r="H214" s="13"/>
      <c r="I214" s="474"/>
      <c r="J214" s="73">
        <f>SUM(J215)</f>
        <v>0</v>
      </c>
      <c r="K214" s="73">
        <f t="shared" ref="K214:R214" si="37">SUM(K215)</f>
        <v>0</v>
      </c>
      <c r="L214" s="73">
        <f t="shared" si="37"/>
        <v>0</v>
      </c>
      <c r="M214" s="73">
        <f t="shared" si="37"/>
        <v>0</v>
      </c>
      <c r="N214" s="73">
        <f t="shared" si="37"/>
        <v>0</v>
      </c>
      <c r="O214" s="73">
        <f t="shared" si="37"/>
        <v>0</v>
      </c>
      <c r="P214" s="73">
        <f t="shared" si="37"/>
        <v>0</v>
      </c>
      <c r="Q214" s="73">
        <f t="shared" si="37"/>
        <v>0</v>
      </c>
      <c r="R214" s="73">
        <f t="shared" si="37"/>
        <v>0</v>
      </c>
    </row>
    <row r="215" spans="2:18" ht="31.5" hidden="1" customHeight="1">
      <c r="B215" s="29"/>
      <c r="C215" s="31"/>
      <c r="D215" s="31"/>
      <c r="E215" s="1418" t="s">
        <v>64</v>
      </c>
      <c r="F215" s="1418"/>
      <c r="G215" s="1418"/>
      <c r="H215" s="1418"/>
      <c r="I215" s="1418"/>
      <c r="J215" s="73">
        <f>SUM(J216:J218)</f>
        <v>0</v>
      </c>
      <c r="K215" s="73">
        <f t="shared" ref="K215:R215" si="38">SUM(K216:K218)</f>
        <v>0</v>
      </c>
      <c r="L215" s="73">
        <f t="shared" si="38"/>
        <v>0</v>
      </c>
      <c r="M215" s="73">
        <f t="shared" si="38"/>
        <v>0</v>
      </c>
      <c r="N215" s="73">
        <f t="shared" si="38"/>
        <v>0</v>
      </c>
      <c r="O215" s="73">
        <f t="shared" si="38"/>
        <v>0</v>
      </c>
      <c r="P215" s="73">
        <f t="shared" si="38"/>
        <v>0</v>
      </c>
      <c r="Q215" s="73">
        <f t="shared" si="38"/>
        <v>0</v>
      </c>
      <c r="R215" s="73">
        <f t="shared" si="38"/>
        <v>0</v>
      </c>
    </row>
    <row r="216" spans="2:18" ht="30" hidden="1" customHeight="1">
      <c r="B216" s="32"/>
      <c r="C216" s="33"/>
      <c r="D216" s="33"/>
      <c r="E216" s="33"/>
      <c r="F216" s="51"/>
      <c r="G216" s="52"/>
      <c r="H216" s="15"/>
      <c r="I216" s="123"/>
      <c r="J216" s="15"/>
      <c r="K216" s="79"/>
      <c r="L216" s="79"/>
      <c r="M216" s="79"/>
      <c r="N216" s="15"/>
      <c r="O216" s="15"/>
      <c r="P216" s="15"/>
      <c r="Q216" s="15"/>
      <c r="R216" s="71"/>
    </row>
    <row r="217" spans="2:18" ht="23.25" hidden="1" customHeight="1">
      <c r="B217" s="24"/>
      <c r="D217" s="21"/>
      <c r="E217" s="26"/>
      <c r="F217" s="25">
        <v>100</v>
      </c>
      <c r="G217" s="14"/>
      <c r="H217" s="15"/>
      <c r="I217" s="123"/>
      <c r="J217" s="23"/>
      <c r="K217" s="23"/>
      <c r="L217" s="23"/>
      <c r="M217" s="23"/>
      <c r="N217" s="23"/>
      <c r="O217" s="23"/>
      <c r="P217" s="23"/>
      <c r="Q217" s="23"/>
      <c r="R217" s="71">
        <f t="shared" ref="R217" si="39">SUM(J217:Q217)</f>
        <v>0</v>
      </c>
    </row>
    <row r="218" spans="2:18" ht="23.25" hidden="1" customHeight="1">
      <c r="B218" s="58"/>
      <c r="C218" s="59"/>
      <c r="D218" s="53"/>
      <c r="E218" s="19"/>
      <c r="F218" s="25">
        <v>101</v>
      </c>
      <c r="G218" s="14"/>
      <c r="H218" s="15"/>
      <c r="I218" s="123"/>
      <c r="J218" s="23"/>
      <c r="K218" s="23"/>
      <c r="L218" s="23"/>
      <c r="M218" s="23"/>
      <c r="N218" s="23"/>
      <c r="O218" s="23"/>
      <c r="P218" s="23"/>
      <c r="Q218" s="23"/>
      <c r="R218" s="71">
        <f>SUM(J218:Q218)</f>
        <v>0</v>
      </c>
    </row>
    <row r="219" spans="2:18" ht="36" hidden="1" customHeight="1">
      <c r="B219" s="29"/>
      <c r="C219" s="31"/>
      <c r="D219" s="1401" t="s">
        <v>65</v>
      </c>
      <c r="E219" s="1401"/>
      <c r="F219" s="1401"/>
      <c r="G219" s="1401"/>
      <c r="H219" s="1401"/>
      <c r="I219" s="1401"/>
      <c r="J219" s="73">
        <f>SUM(J220+J224)</f>
        <v>0</v>
      </c>
      <c r="K219" s="73">
        <f t="shared" ref="K219:R219" si="40">SUM(K220+K224)</f>
        <v>0</v>
      </c>
      <c r="L219" s="73">
        <f t="shared" si="40"/>
        <v>0</v>
      </c>
      <c r="M219" s="73">
        <f t="shared" si="40"/>
        <v>0</v>
      </c>
      <c r="N219" s="73">
        <f t="shared" si="40"/>
        <v>0</v>
      </c>
      <c r="O219" s="73">
        <f>SUM(O220+O224)</f>
        <v>0</v>
      </c>
      <c r="P219" s="73">
        <f t="shared" si="40"/>
        <v>0</v>
      </c>
      <c r="Q219" s="73">
        <f t="shared" si="40"/>
        <v>0</v>
      </c>
      <c r="R219" s="73">
        <f t="shared" si="40"/>
        <v>0</v>
      </c>
    </row>
    <row r="220" spans="2:18" hidden="1">
      <c r="B220" s="29"/>
      <c r="C220" s="31"/>
      <c r="D220" s="31"/>
      <c r="E220" s="30" t="s">
        <v>66</v>
      </c>
      <c r="F220" s="27"/>
      <c r="G220" s="27"/>
      <c r="H220" s="13"/>
      <c r="I220" s="474"/>
      <c r="J220" s="73">
        <f>SUM(J221:J223)</f>
        <v>0</v>
      </c>
      <c r="K220" s="73">
        <f t="shared" ref="K220:R220" si="41">SUM(K221:K223)</f>
        <v>0</v>
      </c>
      <c r="L220" s="73">
        <f t="shared" si="41"/>
        <v>0</v>
      </c>
      <c r="M220" s="73">
        <f t="shared" si="41"/>
        <v>0</v>
      </c>
      <c r="N220" s="73">
        <f t="shared" si="41"/>
        <v>0</v>
      </c>
      <c r="O220" s="73">
        <f t="shared" si="41"/>
        <v>0</v>
      </c>
      <c r="P220" s="73">
        <f t="shared" si="41"/>
        <v>0</v>
      </c>
      <c r="Q220" s="73">
        <f t="shared" si="41"/>
        <v>0</v>
      </c>
      <c r="R220" s="73">
        <f t="shared" si="41"/>
        <v>0</v>
      </c>
    </row>
    <row r="221" spans="2:18" ht="21" hidden="1" customHeight="1">
      <c r="B221" s="32"/>
      <c r="C221" s="33"/>
      <c r="D221" s="33"/>
      <c r="E221" s="34"/>
      <c r="F221" s="25">
        <v>102</v>
      </c>
      <c r="G221" s="14"/>
      <c r="H221" s="14"/>
      <c r="I221" s="472"/>
      <c r="J221" s="15"/>
      <c r="K221" s="15"/>
      <c r="L221" s="15"/>
      <c r="M221" s="15"/>
      <c r="N221" s="15"/>
      <c r="O221" s="15"/>
      <c r="P221" s="15"/>
      <c r="Q221" s="15"/>
      <c r="R221" s="71">
        <f t="shared" ref="R221:R222" si="42">SUM(J221:Q221)</f>
        <v>0</v>
      </c>
    </row>
    <row r="222" spans="2:18" ht="21" hidden="1" customHeight="1">
      <c r="B222" s="24"/>
      <c r="D222" s="21"/>
      <c r="E222" s="26"/>
      <c r="F222" s="25">
        <v>103</v>
      </c>
      <c r="G222" s="14"/>
      <c r="H222" s="15"/>
      <c r="I222" s="123"/>
      <c r="J222" s="23"/>
      <c r="K222" s="23"/>
      <c r="L222" s="23"/>
      <c r="M222" s="23"/>
      <c r="N222" s="23"/>
      <c r="O222" s="23"/>
      <c r="P222" s="23"/>
      <c r="Q222" s="23"/>
      <c r="R222" s="71">
        <f t="shared" si="42"/>
        <v>0</v>
      </c>
    </row>
    <row r="223" spans="2:18" ht="21" hidden="1" customHeight="1">
      <c r="B223" s="24"/>
      <c r="D223" s="21"/>
      <c r="E223" s="26"/>
      <c r="F223" s="25">
        <v>104</v>
      </c>
      <c r="G223" s="14"/>
      <c r="H223" s="15"/>
      <c r="I223" s="123"/>
      <c r="J223" s="23"/>
      <c r="K223" s="23"/>
      <c r="L223" s="23"/>
      <c r="M223" s="23"/>
      <c r="N223" s="23"/>
      <c r="O223" s="23"/>
      <c r="P223" s="23"/>
      <c r="Q223" s="23"/>
      <c r="R223" s="71">
        <f>SUM(J223:Q223)</f>
        <v>0</v>
      </c>
    </row>
    <row r="224" spans="2:18" hidden="1">
      <c r="B224" s="29"/>
      <c r="C224" s="31"/>
      <c r="D224" s="31"/>
      <c r="E224" s="30" t="s">
        <v>67</v>
      </c>
      <c r="F224" s="27"/>
      <c r="G224" s="27"/>
      <c r="H224" s="13"/>
      <c r="I224" s="474"/>
      <c r="J224" s="73">
        <f>SUM(J225:J227)</f>
        <v>0</v>
      </c>
      <c r="K224" s="73">
        <f t="shared" ref="K224:Q224" si="43">SUM(K225:K227)</f>
        <v>0</v>
      </c>
      <c r="L224" s="73">
        <f t="shared" si="43"/>
        <v>0</v>
      </c>
      <c r="M224" s="73">
        <f t="shared" si="43"/>
        <v>0</v>
      </c>
      <c r="N224" s="73">
        <f t="shared" si="43"/>
        <v>0</v>
      </c>
      <c r="O224" s="73">
        <f t="shared" si="43"/>
        <v>0</v>
      </c>
      <c r="P224" s="73">
        <f t="shared" si="43"/>
        <v>0</v>
      </c>
      <c r="Q224" s="73">
        <f t="shared" si="43"/>
        <v>0</v>
      </c>
      <c r="R224" s="73">
        <f>SUM(R225:R227)</f>
        <v>0</v>
      </c>
    </row>
    <row r="225" spans="2:18" ht="21" hidden="1" customHeight="1">
      <c r="B225" s="32"/>
      <c r="C225" s="33"/>
      <c r="D225" s="33"/>
      <c r="E225" s="34"/>
      <c r="F225" s="25">
        <v>105</v>
      </c>
      <c r="G225" s="14"/>
      <c r="H225" s="14"/>
      <c r="I225" s="472"/>
      <c r="J225" s="15"/>
      <c r="K225" s="15"/>
      <c r="L225" s="15"/>
      <c r="M225" s="15"/>
      <c r="N225" s="15"/>
      <c r="O225" s="15"/>
      <c r="P225" s="15"/>
      <c r="Q225" s="15"/>
      <c r="R225" s="71">
        <f t="shared" ref="R225:R226" si="44">SUM(J225:Q225)</f>
        <v>0</v>
      </c>
    </row>
    <row r="226" spans="2:18" ht="21" hidden="1" customHeight="1">
      <c r="B226" s="24"/>
      <c r="D226" s="21"/>
      <c r="E226" s="26"/>
      <c r="F226" s="25">
        <v>106</v>
      </c>
      <c r="G226" s="14"/>
      <c r="H226" s="15"/>
      <c r="I226" s="123"/>
      <c r="J226" s="23"/>
      <c r="K226" s="23"/>
      <c r="L226" s="23"/>
      <c r="M226" s="23"/>
      <c r="N226" s="23"/>
      <c r="O226" s="23"/>
      <c r="P226" s="23"/>
      <c r="Q226" s="23"/>
      <c r="R226" s="71">
        <f t="shared" si="44"/>
        <v>0</v>
      </c>
    </row>
    <row r="227" spans="2:18" ht="21" hidden="1" customHeight="1">
      <c r="B227" s="24"/>
      <c r="D227" s="21"/>
      <c r="E227" s="26"/>
      <c r="F227" s="25">
        <v>107</v>
      </c>
      <c r="G227" s="14"/>
      <c r="H227" s="15"/>
      <c r="I227" s="123"/>
      <c r="J227" s="23"/>
      <c r="K227" s="23"/>
      <c r="L227" s="23"/>
      <c r="M227" s="23"/>
      <c r="N227" s="23"/>
      <c r="O227" s="23"/>
      <c r="P227" s="23"/>
      <c r="Q227" s="23"/>
      <c r="R227" s="71">
        <f>SUM(J227:Q227)</f>
        <v>0</v>
      </c>
    </row>
    <row r="228" spans="2:18" s="12" customFormat="1" ht="20.25" customHeight="1">
      <c r="B228" s="116" t="s">
        <v>96</v>
      </c>
      <c r="C228" s="38"/>
      <c r="D228" s="115"/>
      <c r="E228" s="115"/>
      <c r="F228" s="115"/>
      <c r="G228" s="115"/>
      <c r="H228" s="115"/>
      <c r="I228" s="475"/>
      <c r="J228" s="455"/>
      <c r="K228" s="455"/>
      <c r="L228" s="455"/>
      <c r="M228" s="455"/>
      <c r="N228" s="455"/>
      <c r="O228" s="455"/>
      <c r="P228" s="455"/>
      <c r="Q228" s="455"/>
      <c r="R228" s="454"/>
    </row>
    <row r="229" spans="2:18" s="12" customFormat="1" ht="20.25" customHeight="1">
      <c r="B229" s="440" t="s">
        <v>125</v>
      </c>
      <c r="C229" s="441"/>
      <c r="D229" s="441"/>
      <c r="E229" s="441"/>
      <c r="F229" s="441"/>
      <c r="G229" s="441"/>
      <c r="H229" s="441"/>
      <c r="I229" s="441"/>
      <c r="J229" s="458"/>
      <c r="K229" s="458"/>
      <c r="L229" s="458"/>
      <c r="M229" s="458"/>
      <c r="N229" s="458"/>
      <c r="O229" s="458"/>
      <c r="P229" s="458"/>
      <c r="Q229" s="458"/>
      <c r="R229" s="457"/>
    </row>
    <row r="230" spans="2:18" ht="20.25" customHeight="1">
      <c r="B230" s="29"/>
      <c r="C230" s="189" t="s">
        <v>68</v>
      </c>
      <c r="D230" s="189"/>
      <c r="E230" s="189"/>
      <c r="F230" s="189"/>
      <c r="G230" s="189"/>
      <c r="H230" s="189"/>
      <c r="I230" s="189"/>
      <c r="J230" s="443"/>
      <c r="K230" s="443"/>
      <c r="L230" s="443"/>
      <c r="M230" s="443"/>
      <c r="N230" s="443"/>
      <c r="O230" s="443"/>
      <c r="P230" s="443"/>
      <c r="Q230" s="443"/>
      <c r="R230" s="186"/>
    </row>
    <row r="231" spans="2:18" ht="20.25" customHeight="1">
      <c r="B231" s="29"/>
      <c r="C231" s="31"/>
      <c r="D231" s="30" t="s">
        <v>69</v>
      </c>
      <c r="E231" s="28"/>
      <c r="F231" s="27"/>
      <c r="G231" s="27"/>
      <c r="H231" s="100"/>
      <c r="I231" s="1017"/>
      <c r="J231" s="443"/>
      <c r="K231" s="443"/>
      <c r="L231" s="443"/>
      <c r="M231" s="443"/>
      <c r="N231" s="443"/>
      <c r="O231" s="443"/>
      <c r="P231" s="443"/>
      <c r="Q231" s="443"/>
      <c r="R231" s="186"/>
    </row>
    <row r="232" spans="2:18" ht="20.25" customHeight="1">
      <c r="B232" s="29"/>
      <c r="C232" s="31"/>
      <c r="D232" s="31"/>
      <c r="E232" s="30" t="s">
        <v>70</v>
      </c>
      <c r="F232" s="60"/>
      <c r="G232" s="55"/>
      <c r="H232" s="55"/>
      <c r="I232" s="476"/>
      <c r="J232" s="443"/>
      <c r="K232" s="443"/>
      <c r="L232" s="443"/>
      <c r="M232" s="443"/>
      <c r="N232" s="443"/>
      <c r="O232" s="443"/>
      <c r="P232" s="443"/>
      <c r="Q232" s="443"/>
      <c r="R232" s="186"/>
    </row>
    <row r="233" spans="2:18" s="464" customFormat="1" ht="20.25" customHeight="1">
      <c r="B233" s="466"/>
      <c r="C233" s="463"/>
      <c r="D233" s="463"/>
      <c r="E233" s="467">
        <v>191</v>
      </c>
      <c r="F233" s="467" t="s">
        <v>1707</v>
      </c>
      <c r="G233" s="468"/>
      <c r="H233" s="467"/>
      <c r="I233" s="467"/>
      <c r="J233" s="458"/>
      <c r="K233" s="458"/>
      <c r="L233" s="458"/>
      <c r="M233" s="458"/>
      <c r="N233" s="458"/>
      <c r="O233" s="458"/>
      <c r="P233" s="458"/>
      <c r="Q233" s="458"/>
      <c r="R233" s="457"/>
    </row>
    <row r="234" spans="2:18" ht="27.75" customHeight="1">
      <c r="B234" s="771"/>
      <c r="C234" s="752"/>
      <c r="D234" s="752"/>
      <c r="E234" s="752"/>
      <c r="F234" s="752">
        <v>19101</v>
      </c>
      <c r="G234" s="1018" t="s">
        <v>265</v>
      </c>
      <c r="H234" s="757" t="s">
        <v>260</v>
      </c>
      <c r="I234" s="803" t="s">
        <v>2305</v>
      </c>
      <c r="J234" s="757"/>
      <c r="K234" s="805">
        <v>7200</v>
      </c>
      <c r="L234" s="805">
        <v>3500</v>
      </c>
      <c r="M234" s="805">
        <v>19300</v>
      </c>
      <c r="N234" s="757"/>
      <c r="O234" s="757"/>
      <c r="P234" s="757"/>
      <c r="Q234" s="757"/>
      <c r="R234" s="759">
        <f t="shared" ref="R234:R237" si="45">SUM(J234:Q234)</f>
        <v>30000</v>
      </c>
    </row>
    <row r="235" spans="2:18" ht="28.5" customHeight="1">
      <c r="B235" s="24"/>
      <c r="D235" s="21"/>
      <c r="E235" s="21"/>
      <c r="F235" s="18">
        <v>19102</v>
      </c>
      <c r="G235" s="832" t="s">
        <v>266</v>
      </c>
      <c r="H235" s="152" t="s">
        <v>260</v>
      </c>
      <c r="I235" s="801" t="s">
        <v>2298</v>
      </c>
      <c r="J235" s="174"/>
      <c r="K235" s="802">
        <v>7200</v>
      </c>
      <c r="L235" s="802">
        <v>10500</v>
      </c>
      <c r="M235" s="802">
        <v>2300</v>
      </c>
      <c r="N235" s="136"/>
      <c r="O235" s="136"/>
      <c r="P235" s="136"/>
      <c r="Q235" s="136"/>
      <c r="R235" s="471">
        <f t="shared" si="45"/>
        <v>20000</v>
      </c>
    </row>
    <row r="236" spans="2:18" ht="25.5" hidden="1" customHeight="1">
      <c r="B236" s="24"/>
      <c r="D236" s="21"/>
      <c r="E236" s="26"/>
      <c r="F236" s="25">
        <v>110</v>
      </c>
      <c r="G236" s="14"/>
      <c r="H236" s="15"/>
      <c r="I236" s="123"/>
      <c r="J236" s="23"/>
      <c r="K236" s="23"/>
      <c r="L236" s="23"/>
      <c r="M236" s="23"/>
      <c r="N236" s="23"/>
      <c r="O236" s="23"/>
      <c r="P236" s="23"/>
      <c r="Q236" s="23"/>
      <c r="R236" s="71">
        <f t="shared" si="45"/>
        <v>0</v>
      </c>
    </row>
    <row r="237" spans="2:18" ht="24.75" hidden="1" customHeight="1">
      <c r="B237" s="24"/>
      <c r="D237" s="21"/>
      <c r="E237" s="26"/>
      <c r="F237" s="25">
        <v>111</v>
      </c>
      <c r="G237" s="14"/>
      <c r="H237" s="15"/>
      <c r="I237" s="123"/>
      <c r="J237" s="23"/>
      <c r="K237" s="23"/>
      <c r="L237" s="23"/>
      <c r="M237" s="23"/>
      <c r="N237" s="23"/>
      <c r="O237" s="23"/>
      <c r="P237" s="23"/>
      <c r="Q237" s="23"/>
      <c r="R237" s="71">
        <f t="shared" si="45"/>
        <v>0</v>
      </c>
    </row>
    <row r="238" spans="2:18" ht="25.5" hidden="1" customHeight="1">
      <c r="B238" s="58"/>
      <c r="C238" s="59"/>
      <c r="D238" s="53"/>
      <c r="E238" s="19"/>
      <c r="F238" s="25">
        <v>112</v>
      </c>
      <c r="G238" s="14"/>
      <c r="H238" s="15"/>
      <c r="I238" s="123"/>
      <c r="J238" s="23"/>
      <c r="K238" s="23"/>
      <c r="L238" s="23"/>
      <c r="M238" s="23"/>
      <c r="N238" s="23"/>
      <c r="O238" s="23"/>
      <c r="P238" s="23"/>
      <c r="Q238" s="23"/>
      <c r="R238" s="71">
        <f>SUM(J238:Q238)</f>
        <v>0</v>
      </c>
    </row>
    <row r="239" spans="2:18" ht="33" hidden="1" customHeight="1">
      <c r="B239" s="29"/>
      <c r="C239" s="31"/>
      <c r="D239" s="1401" t="s">
        <v>71</v>
      </c>
      <c r="E239" s="1401"/>
      <c r="F239" s="1401"/>
      <c r="G239" s="1401"/>
      <c r="H239" s="1401"/>
      <c r="I239" s="1401"/>
      <c r="J239" s="73">
        <f>SUM(J240+J244+J248+J252)</f>
        <v>0</v>
      </c>
      <c r="K239" s="73">
        <f t="shared" ref="K239:R239" si="46">SUM(K240+K244+K248+K252)</f>
        <v>0</v>
      </c>
      <c r="L239" s="73">
        <f t="shared" si="46"/>
        <v>0</v>
      </c>
      <c r="M239" s="73">
        <f t="shared" si="46"/>
        <v>0</v>
      </c>
      <c r="N239" s="73">
        <f t="shared" si="46"/>
        <v>0</v>
      </c>
      <c r="O239" s="73">
        <f t="shared" si="46"/>
        <v>0</v>
      </c>
      <c r="P239" s="73">
        <f t="shared" si="46"/>
        <v>0</v>
      </c>
      <c r="Q239" s="73">
        <f t="shared" si="46"/>
        <v>0</v>
      </c>
      <c r="R239" s="73">
        <f t="shared" si="46"/>
        <v>0</v>
      </c>
    </row>
    <row r="240" spans="2:18" ht="30.75" hidden="1" customHeight="1">
      <c r="B240" s="29"/>
      <c r="C240" s="31"/>
      <c r="D240" s="31"/>
      <c r="E240" s="1418" t="s">
        <v>72</v>
      </c>
      <c r="F240" s="1418"/>
      <c r="G240" s="1418"/>
      <c r="H240" s="1418"/>
      <c r="I240" s="1418"/>
      <c r="J240" s="73">
        <f>SUM(J241:J243)</f>
        <v>0</v>
      </c>
      <c r="K240" s="73">
        <f t="shared" ref="K240:R240" si="47">SUM(K241:K243)</f>
        <v>0</v>
      </c>
      <c r="L240" s="73">
        <f t="shared" si="47"/>
        <v>0</v>
      </c>
      <c r="M240" s="73">
        <f t="shared" si="47"/>
        <v>0</v>
      </c>
      <c r="N240" s="73">
        <f t="shared" si="47"/>
        <v>0</v>
      </c>
      <c r="O240" s="73">
        <f t="shared" si="47"/>
        <v>0</v>
      </c>
      <c r="P240" s="73">
        <f t="shared" si="47"/>
        <v>0</v>
      </c>
      <c r="Q240" s="73">
        <f t="shared" si="47"/>
        <v>0</v>
      </c>
      <c r="R240" s="73">
        <f t="shared" si="47"/>
        <v>0</v>
      </c>
    </row>
    <row r="241" spans="2:18" ht="24.75" hidden="1" customHeight="1">
      <c r="B241" s="32"/>
      <c r="C241" s="33"/>
      <c r="D241" s="33"/>
      <c r="E241" s="34"/>
      <c r="F241" s="25">
        <v>113</v>
      </c>
      <c r="G241" s="14"/>
      <c r="H241" s="14"/>
      <c r="I241" s="472"/>
      <c r="J241" s="15"/>
      <c r="K241" s="15"/>
      <c r="L241" s="15"/>
      <c r="M241" s="15"/>
      <c r="N241" s="15"/>
      <c r="O241" s="15"/>
      <c r="P241" s="15"/>
      <c r="Q241" s="15"/>
      <c r="R241" s="71">
        <f t="shared" ref="R241:R242" si="48">SUM(J241:Q241)</f>
        <v>0</v>
      </c>
    </row>
    <row r="242" spans="2:18" ht="24.75" hidden="1" customHeight="1">
      <c r="B242" s="24"/>
      <c r="D242" s="21"/>
      <c r="E242" s="26"/>
      <c r="F242" s="25">
        <v>114</v>
      </c>
      <c r="G242" s="14"/>
      <c r="H242" s="15"/>
      <c r="I242" s="123"/>
      <c r="J242" s="23"/>
      <c r="K242" s="23"/>
      <c r="L242" s="23"/>
      <c r="M242" s="23"/>
      <c r="N242" s="23"/>
      <c r="O242" s="23"/>
      <c r="P242" s="23"/>
      <c r="Q242" s="23"/>
      <c r="R242" s="71">
        <f t="shared" si="48"/>
        <v>0</v>
      </c>
    </row>
    <row r="243" spans="2:18" ht="24.75" hidden="1" customHeight="1">
      <c r="B243" s="24"/>
      <c r="D243" s="21"/>
      <c r="E243" s="26"/>
      <c r="F243" s="25">
        <v>115</v>
      </c>
      <c r="G243" s="14"/>
      <c r="H243" s="15"/>
      <c r="I243" s="123"/>
      <c r="J243" s="23"/>
      <c r="K243" s="23"/>
      <c r="L243" s="23"/>
      <c r="M243" s="23"/>
      <c r="N243" s="23"/>
      <c r="O243" s="23"/>
      <c r="P243" s="23"/>
      <c r="Q243" s="23"/>
      <c r="R243" s="71">
        <f>SUM(J243:Q243)</f>
        <v>0</v>
      </c>
    </row>
    <row r="244" spans="2:18" hidden="1">
      <c r="B244" s="29"/>
      <c r="C244" s="31"/>
      <c r="D244" s="31"/>
      <c r="E244" s="1419" t="s">
        <v>73</v>
      </c>
      <c r="F244" s="1419"/>
      <c r="G244" s="1419"/>
      <c r="H244" s="1419"/>
      <c r="I244" s="1419"/>
      <c r="J244" s="73">
        <f>SUM(J245:J247)</f>
        <v>0</v>
      </c>
      <c r="K244" s="73">
        <f t="shared" ref="K244:R244" si="49">SUM(K245:K247)</f>
        <v>0</v>
      </c>
      <c r="L244" s="73">
        <f t="shared" si="49"/>
        <v>0</v>
      </c>
      <c r="M244" s="73">
        <f t="shared" si="49"/>
        <v>0</v>
      </c>
      <c r="N244" s="73">
        <f t="shared" si="49"/>
        <v>0</v>
      </c>
      <c r="O244" s="73">
        <f t="shared" si="49"/>
        <v>0</v>
      </c>
      <c r="P244" s="73">
        <f t="shared" si="49"/>
        <v>0</v>
      </c>
      <c r="Q244" s="73">
        <f t="shared" si="49"/>
        <v>0</v>
      </c>
      <c r="R244" s="73">
        <f t="shared" si="49"/>
        <v>0</v>
      </c>
    </row>
    <row r="245" spans="2:18" ht="23.25" hidden="1" customHeight="1">
      <c r="B245" s="32"/>
      <c r="C245" s="33"/>
      <c r="D245" s="33"/>
      <c r="E245" s="34"/>
      <c r="F245" s="25">
        <v>116</v>
      </c>
      <c r="G245" s="14"/>
      <c r="H245" s="14"/>
      <c r="I245" s="472"/>
      <c r="J245" s="15"/>
      <c r="K245" s="15"/>
      <c r="L245" s="15"/>
      <c r="M245" s="15"/>
      <c r="N245" s="15"/>
      <c r="O245" s="15"/>
      <c r="P245" s="15"/>
      <c r="Q245" s="15"/>
      <c r="R245" s="71">
        <f t="shared" ref="R245:R246" si="50">SUM(J245:Q245)</f>
        <v>0</v>
      </c>
    </row>
    <row r="246" spans="2:18" ht="23.25" hidden="1" customHeight="1">
      <c r="B246" s="24"/>
      <c r="D246" s="21"/>
      <c r="E246" s="26"/>
      <c r="F246" s="25">
        <v>117</v>
      </c>
      <c r="G246" s="14"/>
      <c r="H246" s="15"/>
      <c r="I246" s="123"/>
      <c r="J246" s="23"/>
      <c r="K246" s="23"/>
      <c r="L246" s="23"/>
      <c r="M246" s="23"/>
      <c r="N246" s="23"/>
      <c r="O246" s="23"/>
      <c r="P246" s="23"/>
      <c r="Q246" s="23"/>
      <c r="R246" s="71">
        <f t="shared" si="50"/>
        <v>0</v>
      </c>
    </row>
    <row r="247" spans="2:18" ht="23.25" hidden="1" customHeight="1">
      <c r="B247" s="24"/>
      <c r="D247" s="21"/>
      <c r="E247" s="26"/>
      <c r="F247" s="25">
        <v>118</v>
      </c>
      <c r="G247" s="14"/>
      <c r="H247" s="15"/>
      <c r="I247" s="123"/>
      <c r="J247" s="23"/>
      <c r="K247" s="23"/>
      <c r="L247" s="23"/>
      <c r="M247" s="23"/>
      <c r="N247" s="23"/>
      <c r="O247" s="23"/>
      <c r="P247" s="23"/>
      <c r="Q247" s="23"/>
      <c r="R247" s="71">
        <f>SUM(J247:Q247)</f>
        <v>0</v>
      </c>
    </row>
    <row r="248" spans="2:18" hidden="1">
      <c r="B248" s="29"/>
      <c r="C248" s="31"/>
      <c r="D248" s="31"/>
      <c r="E248" s="30" t="s">
        <v>74</v>
      </c>
      <c r="F248" s="27"/>
      <c r="G248" s="27"/>
      <c r="H248" s="13"/>
      <c r="I248" s="474"/>
      <c r="J248" s="73">
        <f>SUM(J249:J251)</f>
        <v>0</v>
      </c>
      <c r="K248" s="73">
        <f t="shared" ref="K248:Q248" si="51">SUM(K249:K251)</f>
        <v>0</v>
      </c>
      <c r="L248" s="73">
        <f t="shared" si="51"/>
        <v>0</v>
      </c>
      <c r="M248" s="73">
        <f t="shared" si="51"/>
        <v>0</v>
      </c>
      <c r="N248" s="73">
        <f t="shared" si="51"/>
        <v>0</v>
      </c>
      <c r="O248" s="73">
        <f t="shared" si="51"/>
        <v>0</v>
      </c>
      <c r="P248" s="73">
        <f t="shared" si="51"/>
        <v>0</v>
      </c>
      <c r="Q248" s="73">
        <f t="shared" si="51"/>
        <v>0</v>
      </c>
      <c r="R248" s="73"/>
    </row>
    <row r="249" spans="2:18" ht="23.25" hidden="1" customHeight="1">
      <c r="B249" s="32"/>
      <c r="C249" s="33"/>
      <c r="D249" s="33"/>
      <c r="E249" s="34"/>
      <c r="F249" s="25">
        <v>119</v>
      </c>
      <c r="G249" s="14"/>
      <c r="H249" s="14"/>
      <c r="I249" s="472"/>
      <c r="J249" s="15"/>
      <c r="K249" s="15"/>
      <c r="L249" s="15"/>
      <c r="M249" s="15"/>
      <c r="N249" s="15"/>
      <c r="O249" s="15"/>
      <c r="P249" s="15"/>
      <c r="Q249" s="15"/>
      <c r="R249" s="71">
        <f t="shared" ref="R249:R250" si="52">SUM(J249:Q249)</f>
        <v>0</v>
      </c>
    </row>
    <row r="250" spans="2:18" ht="23.25" hidden="1" customHeight="1">
      <c r="B250" s="24"/>
      <c r="D250" s="21"/>
      <c r="E250" s="26"/>
      <c r="F250" s="25">
        <v>120</v>
      </c>
      <c r="G250" s="14"/>
      <c r="H250" s="15"/>
      <c r="I250" s="123"/>
      <c r="J250" s="23"/>
      <c r="K250" s="23"/>
      <c r="L250" s="23"/>
      <c r="M250" s="23"/>
      <c r="N250" s="23"/>
      <c r="O250" s="23"/>
      <c r="P250" s="23"/>
      <c r="Q250" s="23"/>
      <c r="R250" s="71">
        <f t="shared" si="52"/>
        <v>0</v>
      </c>
    </row>
    <row r="251" spans="2:18" ht="23.25" hidden="1" customHeight="1">
      <c r="B251" s="24"/>
      <c r="D251" s="21"/>
      <c r="E251" s="26"/>
      <c r="F251" s="25">
        <v>121</v>
      </c>
      <c r="G251" s="14"/>
      <c r="H251" s="15"/>
      <c r="I251" s="123"/>
      <c r="J251" s="23"/>
      <c r="K251" s="23"/>
      <c r="L251" s="23"/>
      <c r="M251" s="23"/>
      <c r="N251" s="23"/>
      <c r="O251" s="23"/>
      <c r="P251" s="23"/>
      <c r="Q251" s="23"/>
      <c r="R251" s="71">
        <f>SUM(J251:Q251)</f>
        <v>0</v>
      </c>
    </row>
    <row r="252" spans="2:18" hidden="1">
      <c r="B252" s="29"/>
      <c r="C252" s="31"/>
      <c r="D252" s="31"/>
      <c r="E252" s="30" t="s">
        <v>75</v>
      </c>
      <c r="F252" s="27"/>
      <c r="G252" s="27"/>
      <c r="H252" s="13"/>
      <c r="I252" s="474"/>
      <c r="J252" s="73">
        <f>SUM(J253:J255)</f>
        <v>0</v>
      </c>
      <c r="K252" s="73">
        <f t="shared" ref="K252:Q252" si="53">SUM(K253:K255)</f>
        <v>0</v>
      </c>
      <c r="L252" s="73">
        <f t="shared" si="53"/>
        <v>0</v>
      </c>
      <c r="M252" s="73">
        <f t="shared" si="53"/>
        <v>0</v>
      </c>
      <c r="N252" s="73">
        <f t="shared" si="53"/>
        <v>0</v>
      </c>
      <c r="O252" s="73">
        <f t="shared" si="53"/>
        <v>0</v>
      </c>
      <c r="P252" s="73">
        <f t="shared" si="53"/>
        <v>0</v>
      </c>
      <c r="Q252" s="73">
        <f t="shared" si="53"/>
        <v>0</v>
      </c>
      <c r="R252" s="73">
        <f>SUM(R253:R255)</f>
        <v>0</v>
      </c>
    </row>
    <row r="253" spans="2:18" ht="21.75" hidden="1" customHeight="1">
      <c r="B253" s="32"/>
      <c r="C253" s="33"/>
      <c r="D253" s="33"/>
      <c r="E253" s="34"/>
      <c r="F253" s="25">
        <v>122</v>
      </c>
      <c r="G253" s="14"/>
      <c r="H253" s="14"/>
      <c r="I253" s="472"/>
      <c r="J253" s="15"/>
      <c r="K253" s="15"/>
      <c r="L253" s="15"/>
      <c r="M253" s="15"/>
      <c r="N253" s="15"/>
      <c r="O253" s="15"/>
      <c r="P253" s="15"/>
      <c r="Q253" s="15"/>
      <c r="R253" s="71">
        <f t="shared" ref="R253:R254" si="54">SUM(J253:Q253)</f>
        <v>0</v>
      </c>
    </row>
    <row r="254" spans="2:18" ht="21.75" hidden="1" customHeight="1">
      <c r="B254" s="24"/>
      <c r="D254" s="21"/>
      <c r="E254" s="26"/>
      <c r="F254" s="25">
        <v>123</v>
      </c>
      <c r="G254" s="14"/>
      <c r="H254" s="15"/>
      <c r="I254" s="123"/>
      <c r="J254" s="23"/>
      <c r="K254" s="23"/>
      <c r="L254" s="23"/>
      <c r="M254" s="23"/>
      <c r="N254" s="23"/>
      <c r="O254" s="23"/>
      <c r="P254" s="23"/>
      <c r="Q254" s="23"/>
      <c r="R254" s="71">
        <f t="shared" si="54"/>
        <v>0</v>
      </c>
    </row>
    <row r="255" spans="2:18" ht="21.75" hidden="1" customHeight="1">
      <c r="B255" s="58"/>
      <c r="C255" s="59"/>
      <c r="D255" s="53"/>
      <c r="E255" s="19"/>
      <c r="F255" s="25">
        <v>124</v>
      </c>
      <c r="G255" s="14"/>
      <c r="H255" s="15"/>
      <c r="I255" s="123"/>
      <c r="J255" s="23"/>
      <c r="K255" s="23"/>
      <c r="L255" s="23"/>
      <c r="M255" s="23"/>
      <c r="N255" s="23"/>
      <c r="O255" s="23"/>
      <c r="P255" s="23"/>
      <c r="Q255" s="23"/>
      <c r="R255" s="71">
        <f>SUM(J255:Q255)</f>
        <v>0</v>
      </c>
    </row>
    <row r="256" spans="2:18" s="464" customFormat="1" ht="21.75" customHeight="1">
      <c r="B256" s="466"/>
      <c r="C256" s="463"/>
      <c r="D256" s="463"/>
      <c r="E256" s="467">
        <v>197</v>
      </c>
      <c r="F256" s="467" t="s">
        <v>1658</v>
      </c>
      <c r="G256" s="468"/>
      <c r="H256" s="467"/>
      <c r="I256" s="467"/>
      <c r="J256" s="458"/>
      <c r="K256" s="458"/>
      <c r="L256" s="458"/>
      <c r="M256" s="458"/>
      <c r="N256" s="458"/>
      <c r="O256" s="458"/>
      <c r="P256" s="458"/>
      <c r="Q256" s="458"/>
      <c r="R256" s="457"/>
    </row>
    <row r="257" spans="2:18" ht="41.25" customHeight="1">
      <c r="B257" s="771"/>
      <c r="C257" s="752"/>
      <c r="D257" s="752"/>
      <c r="E257" s="752"/>
      <c r="F257" s="752">
        <v>19701</v>
      </c>
      <c r="G257" s="754" t="s">
        <v>267</v>
      </c>
      <c r="H257" s="757" t="s">
        <v>260</v>
      </c>
      <c r="I257" s="757" t="s">
        <v>2161</v>
      </c>
      <c r="J257" s="792"/>
      <c r="K257" s="810"/>
      <c r="L257" s="810">
        <v>100000</v>
      </c>
      <c r="M257" s="810">
        <v>200000</v>
      </c>
      <c r="N257" s="757"/>
      <c r="O257" s="757"/>
      <c r="P257" s="757"/>
      <c r="Q257" s="757"/>
      <c r="R257" s="759">
        <f>SUM(J257:Q257)</f>
        <v>300000</v>
      </c>
    </row>
    <row r="258" spans="2:18" ht="29.25" customHeight="1">
      <c r="B258" s="772"/>
      <c r="C258" s="773"/>
      <c r="D258" s="773"/>
      <c r="E258" s="773"/>
      <c r="F258" s="773">
        <v>19702</v>
      </c>
      <c r="G258" s="765" t="s">
        <v>268</v>
      </c>
      <c r="H258" s="774" t="s">
        <v>260</v>
      </c>
      <c r="I258" s="774" t="s">
        <v>2161</v>
      </c>
      <c r="J258" s="791"/>
      <c r="K258" s="807"/>
      <c r="L258" s="807">
        <v>6600</v>
      </c>
      <c r="M258" s="807">
        <v>13400</v>
      </c>
      <c r="N258" s="774"/>
      <c r="O258" s="774"/>
      <c r="P258" s="774"/>
      <c r="Q258" s="774"/>
      <c r="R258" s="769">
        <f>SUM(J258:Q258)</f>
        <v>20000</v>
      </c>
    </row>
    <row r="259" spans="2:18" ht="45.75" customHeight="1">
      <c r="B259" s="760"/>
      <c r="C259" s="875"/>
      <c r="D259" s="963"/>
      <c r="E259" s="963"/>
      <c r="F259" s="826">
        <v>19703</v>
      </c>
      <c r="G259" s="827" t="s">
        <v>270</v>
      </c>
      <c r="H259" s="829" t="s">
        <v>271</v>
      </c>
      <c r="I259" s="829" t="s">
        <v>2161</v>
      </c>
      <c r="J259" s="1025"/>
      <c r="K259" s="1026"/>
      <c r="L259" s="1026">
        <v>20000</v>
      </c>
      <c r="M259" s="1026">
        <v>60000</v>
      </c>
      <c r="N259" s="965"/>
      <c r="O259" s="965"/>
      <c r="P259" s="965"/>
      <c r="Q259" s="965"/>
      <c r="R259" s="830">
        <f t="shared" ref="R259:R260" si="55">SUM(J259:Q259)</f>
        <v>80000</v>
      </c>
    </row>
    <row r="260" spans="2:18" ht="37.5" customHeight="1">
      <c r="B260" s="813"/>
      <c r="C260" s="814"/>
      <c r="D260" s="846"/>
      <c r="E260" s="846"/>
      <c r="F260" s="796">
        <v>19704</v>
      </c>
      <c r="G260" s="815" t="s">
        <v>272</v>
      </c>
      <c r="H260" s="817" t="s">
        <v>1702</v>
      </c>
      <c r="I260" s="817" t="s">
        <v>2161</v>
      </c>
      <c r="J260" s="1020"/>
      <c r="K260" s="1021"/>
      <c r="L260" s="1021">
        <v>10000</v>
      </c>
      <c r="M260" s="1021">
        <v>30000</v>
      </c>
      <c r="N260" s="818"/>
      <c r="O260" s="818"/>
      <c r="P260" s="818"/>
      <c r="Q260" s="818"/>
      <c r="R260" s="957">
        <f t="shared" si="55"/>
        <v>40000</v>
      </c>
    </row>
    <row r="261" spans="2:18" ht="23.25" customHeight="1">
      <c r="B261" s="58"/>
      <c r="C261" s="59"/>
      <c r="D261" s="53"/>
      <c r="E261" s="53"/>
      <c r="F261" s="18">
        <v>19705</v>
      </c>
      <c r="G261" s="19" t="s">
        <v>269</v>
      </c>
      <c r="H261" s="152" t="s">
        <v>260</v>
      </c>
      <c r="I261" s="801" t="s">
        <v>2303</v>
      </c>
      <c r="J261" s="174"/>
      <c r="K261" s="802"/>
      <c r="L261" s="802"/>
      <c r="M261" s="802">
        <v>30000</v>
      </c>
      <c r="N261" s="136"/>
      <c r="O261" s="136"/>
      <c r="P261" s="136"/>
      <c r="Q261" s="136"/>
      <c r="R261" s="471">
        <f>SUM(J261:Q261)</f>
        <v>30000</v>
      </c>
    </row>
    <row r="263" spans="2:18" s="37" customFormat="1" ht="22.5" customHeight="1">
      <c r="B263" s="1539" t="s">
        <v>1660</v>
      </c>
      <c r="C263" s="1539"/>
      <c r="D263" s="1539"/>
      <c r="E263" s="1539"/>
      <c r="F263" s="1539"/>
      <c r="G263" s="1539"/>
      <c r="H263" s="481"/>
      <c r="I263" s="5"/>
      <c r="J263" s="4"/>
      <c r="K263" s="482"/>
      <c r="L263" s="482"/>
      <c r="M263" s="482"/>
      <c r="N263" s="482"/>
      <c r="O263" s="482"/>
      <c r="P263" s="482"/>
      <c r="Q263" s="482"/>
      <c r="R263" s="483"/>
    </row>
    <row r="264" spans="2:18" ht="35.25" customHeight="1">
      <c r="B264" s="1540" t="s">
        <v>1682</v>
      </c>
      <c r="C264" s="1540"/>
      <c r="D264" s="1540"/>
      <c r="E264" s="1540"/>
      <c r="F264" s="1522" t="s">
        <v>1661</v>
      </c>
      <c r="G264" s="1522"/>
      <c r="H264" s="1523"/>
      <c r="I264" s="1532" t="s">
        <v>9</v>
      </c>
      <c r="J264" s="1533"/>
      <c r="K264" s="1534"/>
      <c r="L264" s="1532" t="s">
        <v>1662</v>
      </c>
      <c r="M264" s="1533"/>
      <c r="N264" s="1534"/>
      <c r="O264" s="505"/>
      <c r="P264" s="1529" t="s">
        <v>1663</v>
      </c>
      <c r="Q264" s="1530"/>
      <c r="R264" s="1531"/>
    </row>
    <row r="265" spans="2:18">
      <c r="B265" s="1541" t="s">
        <v>2441</v>
      </c>
      <c r="C265" s="1542"/>
      <c r="D265" s="1542"/>
      <c r="E265" s="1543"/>
      <c r="F265" s="1524" t="s">
        <v>1664</v>
      </c>
      <c r="G265" s="1525"/>
      <c r="H265" s="481"/>
      <c r="I265" s="1535">
        <f>SUM(I266:K268)</f>
        <v>2342000</v>
      </c>
      <c r="J265" s="1536"/>
      <c r="K265" s="1537"/>
      <c r="L265" s="1548"/>
      <c r="M265" s="1549"/>
      <c r="N265" s="1550"/>
      <c r="O265" s="484"/>
      <c r="P265" s="1541"/>
      <c r="Q265" s="1542"/>
      <c r="R265" s="1543"/>
    </row>
    <row r="266" spans="2:18" ht="20.25" customHeight="1">
      <c r="B266" s="24"/>
      <c r="F266" s="24"/>
      <c r="G266" s="333" t="s">
        <v>1665</v>
      </c>
      <c r="H266" s="333"/>
      <c r="I266" s="1526">
        <f>K8</f>
        <v>65000</v>
      </c>
      <c r="J266" s="1527"/>
      <c r="K266" s="1528"/>
      <c r="L266" s="1526"/>
      <c r="M266" s="1527"/>
      <c r="N266" s="1528"/>
      <c r="O266" s="484"/>
      <c r="P266" s="1544"/>
      <c r="Q266" s="1545"/>
      <c r="R266" s="1546"/>
    </row>
    <row r="267" spans="2:18" ht="20.25" customHeight="1">
      <c r="B267" s="24"/>
      <c r="F267" s="24"/>
      <c r="G267" s="333" t="s">
        <v>1666</v>
      </c>
      <c r="H267" s="333"/>
      <c r="I267" s="1526">
        <f>L8</f>
        <v>1418850</v>
      </c>
      <c r="J267" s="1527"/>
      <c r="K267" s="1528"/>
      <c r="L267" s="1526"/>
      <c r="M267" s="1527"/>
      <c r="N267" s="1528"/>
      <c r="O267" s="484"/>
      <c r="P267" s="1544"/>
      <c r="Q267" s="1545"/>
      <c r="R267" s="1546"/>
    </row>
    <row r="268" spans="2:18" ht="20.25" customHeight="1">
      <c r="B268" s="24"/>
      <c r="F268" s="24"/>
      <c r="G268" s="333" t="s">
        <v>1667</v>
      </c>
      <c r="H268" s="333"/>
      <c r="I268" s="1526">
        <f>M8</f>
        <v>858150</v>
      </c>
      <c r="J268" s="1527"/>
      <c r="K268" s="1528"/>
      <c r="L268" s="1526"/>
      <c r="M268" s="1527"/>
      <c r="N268" s="1528"/>
      <c r="O268" s="484"/>
      <c r="P268" s="1544"/>
      <c r="Q268" s="1545"/>
      <c r="R268" s="1546"/>
    </row>
    <row r="269" spans="2:18" ht="20.25" customHeight="1">
      <c r="B269" s="24"/>
      <c r="F269" s="485" t="s">
        <v>1668</v>
      </c>
      <c r="G269" s="333"/>
      <c r="H269" s="333"/>
      <c r="I269" s="1551">
        <f>SUM(I270)</f>
        <v>470000</v>
      </c>
      <c r="J269" s="1552"/>
      <c r="K269" s="1553"/>
      <c r="L269" s="1526"/>
      <c r="M269" s="1527"/>
      <c r="N269" s="1528"/>
      <c r="O269" s="484"/>
      <c r="P269" s="1544"/>
      <c r="Q269" s="1545"/>
      <c r="R269" s="1546"/>
    </row>
    <row r="270" spans="2:18" ht="20.25" customHeight="1">
      <c r="B270" s="24"/>
      <c r="F270" s="24"/>
      <c r="G270" s="1555" t="s">
        <v>1708</v>
      </c>
      <c r="H270" s="1556"/>
      <c r="I270" s="1526">
        <f>SUM(Q8)</f>
        <v>470000</v>
      </c>
      <c r="J270" s="1527"/>
      <c r="K270" s="1528"/>
      <c r="L270" s="1526"/>
      <c r="M270" s="1527"/>
      <c r="N270" s="1528"/>
      <c r="O270" s="484"/>
      <c r="P270" s="1544"/>
      <c r="Q270" s="1545"/>
      <c r="R270" s="1546"/>
    </row>
    <row r="271" spans="2:18" ht="21.75" customHeight="1">
      <c r="B271" s="489"/>
      <c r="C271" s="490"/>
      <c r="D271" s="490"/>
      <c r="E271" s="490"/>
      <c r="F271" s="1411" t="s">
        <v>1669</v>
      </c>
      <c r="G271" s="1430"/>
      <c r="H271" s="1412"/>
      <c r="I271" s="1547">
        <f>SUM(L271:R271)</f>
        <v>2812000</v>
      </c>
      <c r="J271" s="1547"/>
      <c r="K271" s="1547"/>
      <c r="L271" s="1538">
        <v>1400000</v>
      </c>
      <c r="M271" s="1538"/>
      <c r="N271" s="1538"/>
      <c r="O271" s="564"/>
      <c r="P271" s="1538">
        <v>1412000</v>
      </c>
      <c r="Q271" s="1538"/>
      <c r="R271" s="1538"/>
    </row>
    <row r="272" spans="2:18">
      <c r="F272" s="486"/>
      <c r="H272" s="21"/>
      <c r="I272" s="6"/>
      <c r="J272" s="459"/>
      <c r="K272" s="487"/>
      <c r="L272" s="487"/>
      <c r="M272" s="487"/>
      <c r="N272" s="487"/>
      <c r="O272" s="487"/>
      <c r="P272" s="487"/>
      <c r="Q272" s="487"/>
      <c r="R272" s="487"/>
    </row>
    <row r="273" spans="2:18" s="37" customFormat="1">
      <c r="B273" s="462" t="s">
        <v>1670</v>
      </c>
      <c r="C273" s="49"/>
      <c r="D273" s="49"/>
      <c r="F273" s="486" t="s">
        <v>2551</v>
      </c>
      <c r="G273" s="49"/>
      <c r="H273" s="462"/>
      <c r="I273" s="3"/>
      <c r="J273" s="488"/>
      <c r="K273" s="482"/>
      <c r="L273" s="482"/>
      <c r="M273" s="482"/>
      <c r="N273" s="482"/>
      <c r="O273" s="482"/>
      <c r="P273" s="482"/>
      <c r="Q273" s="482"/>
      <c r="R273" s="482"/>
    </row>
  </sheetData>
  <mergeCells count="83">
    <mergeCell ref="I270:K270"/>
    <mergeCell ref="L270:N270"/>
    <mergeCell ref="P270:R270"/>
    <mergeCell ref="F271:H271"/>
    <mergeCell ref="I271:K271"/>
    <mergeCell ref="L271:N271"/>
    <mergeCell ref="P271:R271"/>
    <mergeCell ref="G270:H270"/>
    <mergeCell ref="I268:K268"/>
    <mergeCell ref="L268:N268"/>
    <mergeCell ref="P268:R268"/>
    <mergeCell ref="I269:K269"/>
    <mergeCell ref="L269:N269"/>
    <mergeCell ref="P269:R269"/>
    <mergeCell ref="I266:K266"/>
    <mergeCell ref="L266:N266"/>
    <mergeCell ref="P266:R266"/>
    <mergeCell ref="I267:K267"/>
    <mergeCell ref="L267:N267"/>
    <mergeCell ref="P267:R267"/>
    <mergeCell ref="P264:R264"/>
    <mergeCell ref="B265:E265"/>
    <mergeCell ref="F265:G265"/>
    <mergeCell ref="I265:K265"/>
    <mergeCell ref="L265:N265"/>
    <mergeCell ref="P265:R265"/>
    <mergeCell ref="B263:G263"/>
    <mergeCell ref="B264:E264"/>
    <mergeCell ref="F264:H264"/>
    <mergeCell ref="I264:K264"/>
    <mergeCell ref="L264:N264"/>
    <mergeCell ref="B1:R1"/>
    <mergeCell ref="B7:G7"/>
    <mergeCell ref="B8:G8"/>
    <mergeCell ref="P2:R2"/>
    <mergeCell ref="C77:I77"/>
    <mergeCell ref="D12:I12"/>
    <mergeCell ref="E13:I13"/>
    <mergeCell ref="C58:I58"/>
    <mergeCell ref="D59:I59"/>
    <mergeCell ref="E60:I60"/>
    <mergeCell ref="D72:I72"/>
    <mergeCell ref="E73:I73"/>
    <mergeCell ref="E115:I115"/>
    <mergeCell ref="D89:I89"/>
    <mergeCell ref="E90:I90"/>
    <mergeCell ref="E95:I95"/>
    <mergeCell ref="E100:I100"/>
    <mergeCell ref="B105:I105"/>
    <mergeCell ref="C106:I106"/>
    <mergeCell ref="D107:I107"/>
    <mergeCell ref="D114:I114"/>
    <mergeCell ref="B122:I122"/>
    <mergeCell ref="B123:I123"/>
    <mergeCell ref="C124:I124"/>
    <mergeCell ref="D125:I125"/>
    <mergeCell ref="E126:I126"/>
    <mergeCell ref="D130:I130"/>
    <mergeCell ref="E131:I131"/>
    <mergeCell ref="D135:I135"/>
    <mergeCell ref="E136:I136"/>
    <mergeCell ref="B140:I140"/>
    <mergeCell ref="E179:I179"/>
    <mergeCell ref="E149:I149"/>
    <mergeCell ref="D153:I153"/>
    <mergeCell ref="E154:I154"/>
    <mergeCell ref="B158:I158"/>
    <mergeCell ref="B159:I159"/>
    <mergeCell ref="C160:I160"/>
    <mergeCell ref="D161:I161"/>
    <mergeCell ref="E162:I162"/>
    <mergeCell ref="D166:I166"/>
    <mergeCell ref="D239:I239"/>
    <mergeCell ref="E240:I240"/>
    <mergeCell ref="E244:I244"/>
    <mergeCell ref="D219:I219"/>
    <mergeCell ref="B185:I185"/>
    <mergeCell ref="E194:I194"/>
    <mergeCell ref="E202:I202"/>
    <mergeCell ref="D206:I206"/>
    <mergeCell ref="B212:I212"/>
    <mergeCell ref="C213:I213"/>
    <mergeCell ref="E215:I21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7" tint="0.79998168889431442"/>
  </sheetPr>
  <dimension ref="A21:I21"/>
  <sheetViews>
    <sheetView workbookViewId="0">
      <selection activeCell="N13" sqref="N13"/>
    </sheetView>
  </sheetViews>
  <sheetFormatPr defaultRowHeight="15"/>
  <sheetData>
    <row r="21" spans="1:9" ht="53.25">
      <c r="A21" s="1511" t="s">
        <v>1589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9" tint="-0.499984740745262"/>
  </sheetPr>
  <dimension ref="B1:R236"/>
  <sheetViews>
    <sheetView zoomScaleNormal="100" workbookViewId="0">
      <pane ySplit="8" topLeftCell="A9" activePane="bottomLeft" state="frozen"/>
      <selection activeCell="M25" sqref="M25"/>
      <selection pane="bottomLeft" activeCell="J240" sqref="J240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3.42578125" style="20" customWidth="1"/>
    <col min="6" max="6" width="5.28515625" style="49" customWidth="1"/>
    <col min="7" max="7" width="37.42578125" style="21" customWidth="1"/>
    <col min="8" max="8" width="9.5703125" style="6" hidden="1" customWidth="1"/>
    <col min="9" max="9" width="14" style="6" customWidth="1"/>
    <col min="10" max="10" width="8.140625" style="74" customWidth="1"/>
    <col min="11" max="11" width="8" style="74" customWidth="1"/>
    <col min="12" max="12" width="8.42578125" style="74" customWidth="1"/>
    <col min="13" max="13" width="8.5703125" style="74" customWidth="1"/>
    <col min="14" max="14" width="8.28515625" style="74" customWidth="1"/>
    <col min="15" max="15" width="9.140625" style="74" hidden="1" customWidth="1"/>
    <col min="16" max="16" width="8.28515625" style="74" customWidth="1"/>
    <col min="17" max="17" width="7.42578125" style="74" customWidth="1"/>
    <col min="18" max="18" width="8.85546875" style="74" customWidth="1"/>
    <col min="19" max="16384" width="9" style="7"/>
  </cols>
  <sheetData>
    <row r="1" spans="2:18" s="1" customFormat="1" ht="24.75" thickBot="1">
      <c r="B1" s="1407" t="s">
        <v>2176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2379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 t="s">
        <v>2170</v>
      </c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2155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557" t="s">
        <v>2476</v>
      </c>
      <c r="C8" s="1558"/>
      <c r="D8" s="1558"/>
      <c r="E8" s="1558"/>
      <c r="F8" s="1558"/>
      <c r="G8" s="1559"/>
      <c r="H8" s="89"/>
      <c r="I8" s="90"/>
      <c r="J8" s="44">
        <f t="shared" ref="J8:R8" si="0">SUM(J195:J226)</f>
        <v>0</v>
      </c>
      <c r="K8" s="44">
        <f t="shared" si="0"/>
        <v>0</v>
      </c>
      <c r="L8" s="44">
        <f t="shared" si="0"/>
        <v>20000</v>
      </c>
      <c r="M8" s="44">
        <f t="shared" si="0"/>
        <v>440000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460000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>SUM(K181:K183)</f>
        <v>0</v>
      </c>
      <c r="L180" s="73">
        <f t="shared" ref="L180:R180" si="92">SUM(L181:L183)</f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3" hidden="1" customHeight="1">
      <c r="B181" s="32"/>
      <c r="C181" s="33"/>
      <c r="D181" s="33"/>
      <c r="E181" s="33"/>
      <c r="F181" s="51"/>
      <c r="G181" s="52"/>
      <c r="H181" s="15"/>
      <c r="I181" s="123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8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19.5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443"/>
      <c r="K196" s="443"/>
      <c r="L196" s="443"/>
      <c r="M196" s="443"/>
      <c r="N196" s="443"/>
      <c r="O196" s="443"/>
      <c r="P196" s="443"/>
      <c r="Q196" s="443"/>
      <c r="R196" s="186"/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443"/>
      <c r="K197" s="443"/>
      <c r="L197" s="443"/>
      <c r="M197" s="443"/>
      <c r="N197" s="443"/>
      <c r="O197" s="443"/>
      <c r="P197" s="443"/>
      <c r="Q197" s="443"/>
      <c r="R197" s="186"/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17"/>
      <c r="K198" s="117"/>
      <c r="L198" s="117"/>
      <c r="M198" s="117"/>
      <c r="N198" s="117"/>
      <c r="O198" s="117"/>
      <c r="P198" s="117"/>
      <c r="Q198" s="117"/>
      <c r="R198" s="453"/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452"/>
      <c r="K199" s="452"/>
      <c r="L199" s="452"/>
      <c r="M199" s="452"/>
      <c r="N199" s="452"/>
      <c r="O199" s="452"/>
      <c r="P199" s="452"/>
      <c r="Q199" s="452"/>
      <c r="R199" s="453"/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452"/>
      <c r="K200" s="452"/>
      <c r="L200" s="452"/>
      <c r="M200" s="452"/>
      <c r="N200" s="452"/>
      <c r="O200" s="452"/>
      <c r="P200" s="452"/>
      <c r="Q200" s="452"/>
      <c r="R200" s="453"/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2"/>
      <c r="R201" s="453"/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443"/>
      <c r="K203" s="443"/>
      <c r="L203" s="443"/>
      <c r="M203" s="443"/>
      <c r="N203" s="443"/>
      <c r="O203" s="443"/>
      <c r="P203" s="443"/>
      <c r="Q203" s="443"/>
      <c r="R203" s="186"/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17"/>
      <c r="K205" s="117"/>
      <c r="L205" s="117"/>
      <c r="M205" s="117"/>
      <c r="N205" s="117"/>
      <c r="O205" s="117"/>
      <c r="P205" s="117"/>
      <c r="Q205" s="117"/>
      <c r="R205" s="453"/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452"/>
      <c r="K206" s="452"/>
      <c r="L206" s="452"/>
      <c r="M206" s="452"/>
      <c r="N206" s="452"/>
      <c r="O206" s="452"/>
      <c r="P206" s="452"/>
      <c r="Q206" s="452"/>
      <c r="R206" s="453"/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2"/>
      <c r="R207" s="453"/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443"/>
      <c r="K208" s="443"/>
      <c r="L208" s="443"/>
      <c r="M208" s="443"/>
      <c r="N208" s="443"/>
      <c r="O208" s="443"/>
      <c r="P208" s="443"/>
      <c r="Q208" s="443"/>
      <c r="R208" s="186"/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17"/>
      <c r="K209" s="117"/>
      <c r="L209" s="117"/>
      <c r="M209" s="117"/>
      <c r="N209" s="117"/>
      <c r="O209" s="117"/>
      <c r="P209" s="117"/>
      <c r="Q209" s="117"/>
      <c r="R209" s="453"/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2"/>
      <c r="R210" s="453"/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2"/>
      <c r="R211" s="453"/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443"/>
      <c r="K212" s="443"/>
      <c r="L212" s="443"/>
      <c r="M212" s="443"/>
      <c r="N212" s="443"/>
      <c r="O212" s="443"/>
      <c r="P212" s="443"/>
      <c r="Q212" s="443"/>
      <c r="R212" s="186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17"/>
      <c r="K213" s="117"/>
      <c r="L213" s="117"/>
      <c r="M213" s="117"/>
      <c r="N213" s="117"/>
      <c r="O213" s="117"/>
      <c r="P213" s="117"/>
      <c r="Q213" s="117"/>
      <c r="R213" s="453"/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443"/>
      <c r="K216" s="443"/>
      <c r="L216" s="443"/>
      <c r="M216" s="443"/>
      <c r="N216" s="443"/>
      <c r="O216" s="443"/>
      <c r="P216" s="443"/>
      <c r="Q216" s="443"/>
      <c r="R216" s="186"/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17"/>
      <c r="K217" s="117"/>
      <c r="L217" s="117"/>
      <c r="M217" s="117"/>
      <c r="N217" s="117"/>
      <c r="O217" s="117"/>
      <c r="P217" s="117"/>
      <c r="Q217" s="117"/>
      <c r="R217" s="453"/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467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18.75" customHeight="1">
      <c r="B221" s="771"/>
      <c r="C221" s="752"/>
      <c r="D221" s="752"/>
      <c r="E221" s="752"/>
      <c r="F221" s="752">
        <v>19701</v>
      </c>
      <c r="G221" s="754" t="s">
        <v>1713</v>
      </c>
      <c r="H221" s="755" t="s">
        <v>644</v>
      </c>
      <c r="I221" s="756" t="s">
        <v>2171</v>
      </c>
      <c r="J221" s="757"/>
      <c r="K221" s="758"/>
      <c r="L221" s="758"/>
      <c r="M221" s="758">
        <v>350000</v>
      </c>
      <c r="N221" s="757"/>
      <c r="O221" s="757"/>
      <c r="P221" s="757"/>
      <c r="Q221" s="757"/>
      <c r="R221" s="759">
        <f t="shared" ref="R221:R222" si="99">SUM(J221:Q221)</f>
        <v>350000</v>
      </c>
    </row>
    <row r="222" spans="2:18" ht="17.25" customHeight="1">
      <c r="B222" s="772"/>
      <c r="C222" s="773"/>
      <c r="D222" s="773"/>
      <c r="E222" s="773"/>
      <c r="F222" s="773">
        <v>19702</v>
      </c>
      <c r="G222" s="765" t="s">
        <v>2368</v>
      </c>
      <c r="H222" s="766" t="s">
        <v>644</v>
      </c>
      <c r="I222" s="767" t="s">
        <v>2172</v>
      </c>
      <c r="J222" s="774"/>
      <c r="K222" s="775"/>
      <c r="L222" s="775"/>
      <c r="M222" s="775">
        <v>50000</v>
      </c>
      <c r="N222" s="774"/>
      <c r="O222" s="774"/>
      <c r="P222" s="774"/>
      <c r="Q222" s="774"/>
      <c r="R222" s="769">
        <f t="shared" si="99"/>
        <v>50000</v>
      </c>
    </row>
    <row r="223" spans="2:18" ht="18.75" customHeight="1">
      <c r="B223" s="772"/>
      <c r="C223" s="773"/>
      <c r="D223" s="773"/>
      <c r="E223" s="773"/>
      <c r="F223" s="773">
        <v>19703</v>
      </c>
      <c r="G223" s="765" t="s">
        <v>1712</v>
      </c>
      <c r="H223" s="766" t="s">
        <v>644</v>
      </c>
      <c r="I223" s="776" t="s">
        <v>2173</v>
      </c>
      <c r="J223" s="774"/>
      <c r="K223" s="775"/>
      <c r="L223" s="775">
        <v>10000</v>
      </c>
      <c r="M223" s="775">
        <v>10000</v>
      </c>
      <c r="N223" s="774"/>
      <c r="O223" s="774"/>
      <c r="P223" s="774"/>
      <c r="Q223" s="774"/>
      <c r="R223" s="769">
        <f t="shared" ref="R223:R226" si="100">SUM(J223:Q223)</f>
        <v>20000</v>
      </c>
    </row>
    <row r="224" spans="2:18" ht="15.75" customHeight="1">
      <c r="B224" s="772"/>
      <c r="C224" s="773"/>
      <c r="D224" s="773"/>
      <c r="E224" s="773"/>
      <c r="F224" s="773">
        <v>19704</v>
      </c>
      <c r="G224" s="765" t="s">
        <v>1711</v>
      </c>
      <c r="H224" s="766" t="s">
        <v>644</v>
      </c>
      <c r="I224" s="776" t="s">
        <v>2174</v>
      </c>
      <c r="J224" s="774"/>
      <c r="K224" s="775"/>
      <c r="L224" s="775">
        <v>5000</v>
      </c>
      <c r="M224" s="775">
        <v>10000</v>
      </c>
      <c r="N224" s="774"/>
      <c r="O224" s="774"/>
      <c r="P224" s="774"/>
      <c r="Q224" s="774"/>
      <c r="R224" s="769">
        <f t="shared" si="100"/>
        <v>15000</v>
      </c>
    </row>
    <row r="225" spans="2:18" ht="18" customHeight="1">
      <c r="B225" s="772"/>
      <c r="C225" s="773"/>
      <c r="D225" s="773"/>
      <c r="E225" s="773"/>
      <c r="F225" s="773">
        <v>19705</v>
      </c>
      <c r="G225" s="765" t="s">
        <v>1709</v>
      </c>
      <c r="H225" s="766" t="s">
        <v>644</v>
      </c>
      <c r="I225" s="776" t="s">
        <v>2175</v>
      </c>
      <c r="J225" s="774"/>
      <c r="K225" s="775"/>
      <c r="L225" s="775">
        <v>5000</v>
      </c>
      <c r="M225" s="775">
        <v>10000</v>
      </c>
      <c r="N225" s="774"/>
      <c r="O225" s="774"/>
      <c r="P225" s="774"/>
      <c r="Q225" s="774"/>
      <c r="R225" s="769">
        <f t="shared" si="100"/>
        <v>15000</v>
      </c>
    </row>
    <row r="226" spans="2:18" ht="18.75" customHeight="1">
      <c r="B226" s="58"/>
      <c r="C226" s="59"/>
      <c r="D226" s="59"/>
      <c r="E226" s="59"/>
      <c r="F226" s="18">
        <v>19706</v>
      </c>
      <c r="G226" s="19" t="s">
        <v>1710</v>
      </c>
      <c r="H226" s="134" t="s">
        <v>644</v>
      </c>
      <c r="I226" s="1076" t="s">
        <v>2159</v>
      </c>
      <c r="J226" s="136"/>
      <c r="K226" s="136"/>
      <c r="L226" s="136"/>
      <c r="M226" s="136">
        <v>10000</v>
      </c>
      <c r="N226" s="136"/>
      <c r="O226" s="136"/>
      <c r="P226" s="136"/>
      <c r="Q226" s="136"/>
      <c r="R226" s="471">
        <f t="shared" si="100"/>
        <v>10000</v>
      </c>
    </row>
    <row r="227" spans="2:18" ht="8.25" customHeight="1"/>
    <row r="228" spans="2:18" s="37" customFormat="1" ht="18.75" customHeight="1">
      <c r="B228" s="1539" t="s">
        <v>1660</v>
      </c>
      <c r="C228" s="1539"/>
      <c r="D228" s="1539"/>
      <c r="E228" s="1539"/>
      <c r="F228" s="1539"/>
      <c r="G228" s="1539"/>
      <c r="H228" s="481"/>
      <c r="I228" s="5"/>
      <c r="J228" s="4"/>
      <c r="K228" s="482"/>
      <c r="L228" s="482"/>
      <c r="M228" s="482"/>
      <c r="N228" s="482"/>
      <c r="O228" s="482"/>
      <c r="P228" s="482"/>
      <c r="Q228" s="482"/>
      <c r="R228" s="483"/>
    </row>
    <row r="229" spans="2:18" ht="31.5" customHeight="1">
      <c r="B229" s="1540" t="s">
        <v>1732</v>
      </c>
      <c r="C229" s="1540"/>
      <c r="D229" s="1540"/>
      <c r="E229" s="1540"/>
      <c r="F229" s="1522" t="s">
        <v>1661</v>
      </c>
      <c r="G229" s="1522"/>
      <c r="H229" s="1523"/>
      <c r="I229" s="1532" t="s">
        <v>9</v>
      </c>
      <c r="J229" s="1533"/>
      <c r="K229" s="1534"/>
      <c r="L229" s="1532" t="s">
        <v>1662</v>
      </c>
      <c r="M229" s="1533"/>
      <c r="N229" s="1534"/>
      <c r="O229" s="505"/>
      <c r="P229" s="1529" t="s">
        <v>1663</v>
      </c>
      <c r="Q229" s="1530"/>
      <c r="R229" s="1531"/>
    </row>
    <row r="230" spans="2:18">
      <c r="B230" s="1541" t="s">
        <v>2440</v>
      </c>
      <c r="C230" s="1542"/>
      <c r="D230" s="1542"/>
      <c r="E230" s="1543"/>
      <c r="F230" s="1524" t="s">
        <v>1664</v>
      </c>
      <c r="G230" s="1525"/>
      <c r="H230" s="481"/>
      <c r="I230" s="1535">
        <f>SUM(I231:K233)</f>
        <v>460000</v>
      </c>
      <c r="J230" s="1536"/>
      <c r="K230" s="1537"/>
      <c r="L230" s="1548"/>
      <c r="M230" s="1549"/>
      <c r="N230" s="1550"/>
      <c r="O230" s="484"/>
      <c r="P230" s="1541"/>
      <c r="Q230" s="1542"/>
      <c r="R230" s="1543"/>
    </row>
    <row r="231" spans="2:18" ht="20.25" customHeight="1">
      <c r="B231" s="24"/>
      <c r="F231" s="24"/>
      <c r="G231" s="333" t="s">
        <v>1665</v>
      </c>
      <c r="H231" s="333"/>
      <c r="I231" s="1526">
        <f>K8</f>
        <v>0</v>
      </c>
      <c r="J231" s="1527"/>
      <c r="K231" s="1528"/>
      <c r="L231" s="1526"/>
      <c r="M231" s="1527"/>
      <c r="N231" s="1528"/>
      <c r="O231" s="484"/>
      <c r="P231" s="1544"/>
      <c r="Q231" s="1545"/>
      <c r="R231" s="1546"/>
    </row>
    <row r="232" spans="2:18" ht="20.25" customHeight="1">
      <c r="B232" s="24"/>
      <c r="F232" s="24"/>
      <c r="G232" s="333" t="s">
        <v>1666</v>
      </c>
      <c r="H232" s="333"/>
      <c r="I232" s="1526">
        <f>L8</f>
        <v>20000</v>
      </c>
      <c r="J232" s="1527"/>
      <c r="K232" s="1528"/>
      <c r="L232" s="1526"/>
      <c r="M232" s="1527"/>
      <c r="N232" s="1528"/>
      <c r="O232" s="484"/>
      <c r="P232" s="1544"/>
      <c r="Q232" s="1545"/>
      <c r="R232" s="1546"/>
    </row>
    <row r="233" spans="2:18" ht="20.25" customHeight="1">
      <c r="B233" s="24"/>
      <c r="F233" s="24"/>
      <c r="G233" s="333" t="s">
        <v>1667</v>
      </c>
      <c r="H233" s="333"/>
      <c r="I233" s="1526">
        <f>M8</f>
        <v>440000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18" ht="21.75" customHeight="1">
      <c r="B234" s="489"/>
      <c r="C234" s="490"/>
      <c r="D234" s="490"/>
      <c r="E234" s="490"/>
      <c r="F234" s="1411" t="s">
        <v>1669</v>
      </c>
      <c r="G234" s="1430"/>
      <c r="H234" s="1412"/>
      <c r="I234" s="1547">
        <f>SUM(L234:R234)</f>
        <v>460000</v>
      </c>
      <c r="J234" s="1547"/>
      <c r="K234" s="1547"/>
      <c r="L234" s="1547">
        <v>276000</v>
      </c>
      <c r="M234" s="1547"/>
      <c r="N234" s="1547"/>
      <c r="O234" s="491"/>
      <c r="P234" s="1538">
        <v>184000</v>
      </c>
      <c r="Q234" s="1538"/>
      <c r="R234" s="1538"/>
    </row>
    <row r="235" spans="2:18" ht="8.25" customHeight="1">
      <c r="F235" s="486"/>
      <c r="H235" s="21"/>
      <c r="J235" s="459"/>
      <c r="K235" s="487"/>
      <c r="L235" s="487"/>
      <c r="M235" s="487"/>
      <c r="N235" s="487"/>
      <c r="O235" s="487"/>
      <c r="P235" s="487"/>
      <c r="Q235" s="487"/>
      <c r="R235" s="487"/>
    </row>
    <row r="236" spans="2:18" ht="16.5" customHeight="1">
      <c r="B236" s="462" t="s">
        <v>1670</v>
      </c>
      <c r="E236" s="7"/>
      <c r="F236" s="486" t="s">
        <v>2552</v>
      </c>
      <c r="G236" s="49"/>
      <c r="H236" s="462"/>
      <c r="I236" s="3"/>
      <c r="J236" s="488"/>
      <c r="K236" s="482"/>
      <c r="L236" s="482"/>
      <c r="M236" s="482"/>
      <c r="N236" s="482"/>
      <c r="O236" s="482"/>
      <c r="P236" s="482"/>
      <c r="Q236" s="482"/>
      <c r="R236" s="482"/>
    </row>
  </sheetData>
  <mergeCells count="94">
    <mergeCell ref="I233:K233"/>
    <mergeCell ref="L233:N233"/>
    <mergeCell ref="P233:R233"/>
    <mergeCell ref="F234:H234"/>
    <mergeCell ref="I234:K234"/>
    <mergeCell ref="L234:N234"/>
    <mergeCell ref="P234:R234"/>
    <mergeCell ref="I231:K231"/>
    <mergeCell ref="L231:N231"/>
    <mergeCell ref="P231:R231"/>
    <mergeCell ref="I232:K232"/>
    <mergeCell ref="L232:N232"/>
    <mergeCell ref="P232:R232"/>
    <mergeCell ref="P229:R229"/>
    <mergeCell ref="B230:E230"/>
    <mergeCell ref="F230:G230"/>
    <mergeCell ref="I230:K230"/>
    <mergeCell ref="L230:N230"/>
    <mergeCell ref="P230:R230"/>
    <mergeCell ref="B228:G228"/>
    <mergeCell ref="B229:E229"/>
    <mergeCell ref="F229:H229"/>
    <mergeCell ref="I229:K229"/>
    <mergeCell ref="L229:N229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R1"/>
    <mergeCell ref="B7:G7"/>
    <mergeCell ref="B8:G8"/>
    <mergeCell ref="B9:I9"/>
    <mergeCell ref="B10:I10"/>
    <mergeCell ref="P2:R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 tint="0.79998168889431442"/>
  </sheetPr>
  <dimension ref="A21:I21"/>
  <sheetViews>
    <sheetView workbookViewId="0">
      <selection activeCell="K24" sqref="K24"/>
    </sheetView>
  </sheetViews>
  <sheetFormatPr defaultRowHeight="15"/>
  <sheetData>
    <row r="21" spans="1:9" ht="53.25">
      <c r="A21" s="1511" t="s">
        <v>1590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9" tint="-0.499984740745262"/>
  </sheetPr>
  <dimension ref="B1:R276"/>
  <sheetViews>
    <sheetView zoomScale="110" zoomScaleNormal="110" workbookViewId="0">
      <pane ySplit="8" topLeftCell="A9" activePane="bottomLeft" state="frozen"/>
      <selection activeCell="M25" sqref="M25"/>
      <selection pane="bottomLeft" activeCell="J274" sqref="J274"/>
    </sheetView>
  </sheetViews>
  <sheetFormatPr defaultColWidth="9" defaultRowHeight="21.75"/>
  <cols>
    <col min="1" max="1" width="0.85546875" style="7" customWidth="1"/>
    <col min="2" max="4" width="1.7109375" style="20" customWidth="1"/>
    <col min="5" max="5" width="4" style="20" customWidth="1"/>
    <col min="6" max="6" width="5.28515625" style="49" customWidth="1"/>
    <col min="7" max="7" width="23" style="21" customWidth="1"/>
    <col min="8" max="8" width="9.5703125" style="6" hidden="1" customWidth="1"/>
    <col min="9" max="9" width="13.7109375" style="6" customWidth="1"/>
    <col min="10" max="10" width="10.42578125" style="74" customWidth="1"/>
    <col min="11" max="13" width="9.140625" style="74" customWidth="1"/>
    <col min="14" max="14" width="10.42578125" style="74" customWidth="1"/>
    <col min="15" max="15" width="9.7109375" style="74" customWidth="1"/>
    <col min="16" max="17" width="9.140625" style="74" customWidth="1"/>
    <col min="18" max="18" width="9.85546875" style="74" customWidth="1"/>
    <col min="19" max="16384" width="9" style="7"/>
  </cols>
  <sheetData>
    <row r="1" spans="2:18" s="465" customFormat="1" ht="29.25" customHeight="1" thickBot="1">
      <c r="B1" s="1575" t="s">
        <v>2365</v>
      </c>
      <c r="C1" s="1575"/>
      <c r="D1" s="1575"/>
      <c r="E1" s="1575"/>
      <c r="F1" s="1575"/>
      <c r="G1" s="1575"/>
      <c r="H1" s="1575"/>
      <c r="I1" s="1575"/>
      <c r="J1" s="1575"/>
      <c r="K1" s="1575"/>
      <c r="L1" s="1575"/>
      <c r="M1" s="1575"/>
      <c r="N1" s="1575"/>
      <c r="O1" s="1575"/>
      <c r="P1" s="1575"/>
      <c r="Q1" s="1575"/>
      <c r="R1" s="1575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2380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1803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11.25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0.75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0" t="s">
        <v>1792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2477</v>
      </c>
      <c r="C8" s="1492"/>
      <c r="D8" s="1492"/>
      <c r="E8" s="1492"/>
      <c r="F8" s="1492"/>
      <c r="G8" s="1493"/>
      <c r="H8" s="89"/>
      <c r="I8" s="90"/>
      <c r="J8" s="44">
        <f>SUM(J177:J245)</f>
        <v>352212700</v>
      </c>
      <c r="K8" s="44">
        <f t="shared" ref="K8:Q8" si="0">SUM(K177:K245)</f>
        <v>33607200</v>
      </c>
      <c r="L8" s="44">
        <f t="shared" si="0"/>
        <v>3309000</v>
      </c>
      <c r="M8" s="44">
        <f t="shared" si="0"/>
        <v>310000</v>
      </c>
      <c r="N8" s="44">
        <f t="shared" si="0"/>
        <v>18004600</v>
      </c>
      <c r="O8" s="44">
        <f t="shared" si="0"/>
        <v>0</v>
      </c>
      <c r="P8" s="44">
        <f t="shared" si="0"/>
        <v>0</v>
      </c>
      <c r="Q8" s="44">
        <f t="shared" si="0"/>
        <v>664800</v>
      </c>
      <c r="R8" s="44">
        <f>SUM(R177:R245)</f>
        <v>408108300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100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100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100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100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100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100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100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100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100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450"/>
      <c r="K176" s="450"/>
      <c r="L176" s="450"/>
      <c r="M176" s="450"/>
      <c r="N176" s="450"/>
      <c r="O176" s="450"/>
      <c r="P176" s="450"/>
      <c r="Q176" s="450"/>
      <c r="R176" s="449"/>
    </row>
    <row r="177" spans="2:18" s="12" customFormat="1" ht="18.75" hidden="1" customHeight="1">
      <c r="B177" s="440" t="s">
        <v>117</v>
      </c>
      <c r="C177" s="441"/>
      <c r="D177" s="441"/>
      <c r="E177" s="441"/>
      <c r="F177" s="441"/>
      <c r="G177" s="441"/>
      <c r="H177" s="441"/>
      <c r="I177" s="441"/>
      <c r="J177" s="448"/>
      <c r="K177" s="448"/>
      <c r="L177" s="448"/>
      <c r="M177" s="448"/>
      <c r="N177" s="448"/>
      <c r="O177" s="448"/>
      <c r="P177" s="448"/>
      <c r="Q177" s="448"/>
      <c r="R177" s="445"/>
    </row>
    <row r="178" spans="2:18" ht="21" hidden="1" customHeight="1">
      <c r="B178" s="29"/>
      <c r="C178" s="189" t="s">
        <v>62</v>
      </c>
      <c r="D178" s="189"/>
      <c r="E178" s="189"/>
      <c r="F178" s="189"/>
      <c r="G178" s="189"/>
      <c r="H178" s="189"/>
      <c r="I178" s="189"/>
      <c r="J178" s="443"/>
      <c r="K178" s="443"/>
      <c r="L178" s="443"/>
      <c r="M178" s="443"/>
      <c r="N178" s="443"/>
      <c r="O178" s="443"/>
      <c r="P178" s="443"/>
      <c r="Q178" s="443"/>
      <c r="R178" s="186"/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100"/>
      <c r="J179" s="443"/>
      <c r="K179" s="443"/>
      <c r="L179" s="443"/>
      <c r="M179" s="443"/>
      <c r="N179" s="443"/>
      <c r="O179" s="443"/>
      <c r="P179" s="443"/>
      <c r="Q179" s="443"/>
      <c r="R179" s="186"/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443"/>
      <c r="K180" s="443"/>
      <c r="L180" s="443"/>
      <c r="M180" s="443"/>
      <c r="N180" s="443"/>
      <c r="O180" s="443"/>
      <c r="P180" s="443"/>
      <c r="Q180" s="443"/>
      <c r="R180" s="186"/>
    </row>
    <row r="181" spans="2:18" ht="23.25" hidden="1" customHeight="1">
      <c r="B181" s="24"/>
      <c r="D181" s="21"/>
      <c r="E181" s="26"/>
      <c r="F181" s="25">
        <v>100</v>
      </c>
      <c r="G181" s="14"/>
      <c r="H181" s="15"/>
      <c r="I181" s="16"/>
      <c r="J181" s="452"/>
      <c r="K181" s="452"/>
      <c r="L181" s="452"/>
      <c r="M181" s="452"/>
      <c r="N181" s="452"/>
      <c r="O181" s="452"/>
      <c r="P181" s="452"/>
      <c r="Q181" s="452"/>
      <c r="R181" s="453">
        <f t="shared" ref="R181" si="89">SUM(J181:Q181)</f>
        <v>0</v>
      </c>
    </row>
    <row r="182" spans="2:18" ht="23.25" hidden="1" customHeight="1">
      <c r="B182" s="58"/>
      <c r="C182" s="59"/>
      <c r="D182" s="53"/>
      <c r="E182" s="19"/>
      <c r="F182" s="25">
        <v>101</v>
      </c>
      <c r="G182" s="14"/>
      <c r="H182" s="15"/>
      <c r="I182" s="16"/>
      <c r="J182" s="452"/>
      <c r="K182" s="452"/>
      <c r="L182" s="452"/>
      <c r="M182" s="452"/>
      <c r="N182" s="452"/>
      <c r="O182" s="452"/>
      <c r="P182" s="452"/>
      <c r="Q182" s="452"/>
      <c r="R182" s="453">
        <f>SUM(J182:Q182)</f>
        <v>0</v>
      </c>
    </row>
    <row r="183" spans="2:18" ht="21" hidden="1" customHeight="1">
      <c r="B183" s="29"/>
      <c r="C183" s="31"/>
      <c r="D183" s="189" t="s">
        <v>65</v>
      </c>
      <c r="E183" s="189"/>
      <c r="F183" s="189"/>
      <c r="G183" s="189"/>
      <c r="H183" s="189"/>
      <c r="I183" s="189"/>
      <c r="J183" s="443"/>
      <c r="K183" s="443"/>
      <c r="L183" s="443"/>
      <c r="M183" s="443"/>
      <c r="N183" s="443"/>
      <c r="O183" s="443"/>
      <c r="P183" s="443"/>
      <c r="Q183" s="443"/>
      <c r="R183" s="186"/>
    </row>
    <row r="184" spans="2:18" ht="20.25" hidden="1" customHeight="1">
      <c r="B184" s="29"/>
      <c r="C184" s="31"/>
      <c r="D184" s="31"/>
      <c r="E184" s="30" t="s">
        <v>66</v>
      </c>
      <c r="F184" s="27"/>
      <c r="G184" s="27"/>
      <c r="H184" s="100"/>
      <c r="I184" s="203"/>
      <c r="J184" s="443"/>
      <c r="K184" s="443"/>
      <c r="L184" s="443"/>
      <c r="M184" s="443"/>
      <c r="N184" s="443"/>
      <c r="O184" s="443"/>
      <c r="P184" s="443"/>
      <c r="Q184" s="443"/>
      <c r="R184" s="186"/>
    </row>
    <row r="185" spans="2:18" s="464" customFormat="1" ht="20.25" hidden="1" customHeight="1">
      <c r="B185" s="466"/>
      <c r="C185" s="463"/>
      <c r="D185" s="463"/>
      <c r="E185" s="467">
        <v>183</v>
      </c>
      <c r="F185" s="467" t="s">
        <v>1659</v>
      </c>
      <c r="G185" s="468"/>
      <c r="H185" s="467"/>
      <c r="I185" s="467"/>
      <c r="J185" s="458"/>
      <c r="K185" s="458"/>
      <c r="L185" s="458"/>
      <c r="M185" s="458"/>
      <c r="N185" s="458"/>
      <c r="O185" s="458"/>
      <c r="P185" s="458"/>
      <c r="Q185" s="458"/>
      <c r="R185" s="457"/>
    </row>
    <row r="186" spans="2:18" ht="42" hidden="1" customHeight="1">
      <c r="B186" s="32"/>
      <c r="C186" s="33"/>
      <c r="D186" s="33"/>
      <c r="E186" s="33"/>
      <c r="F186" s="77">
        <v>18301</v>
      </c>
      <c r="G186" s="52" t="s">
        <v>250</v>
      </c>
      <c r="H186" s="15" t="s">
        <v>249</v>
      </c>
      <c r="I186" s="123" t="s">
        <v>251</v>
      </c>
      <c r="J186" s="15"/>
      <c r="K186" s="79"/>
      <c r="L186" s="79"/>
      <c r="M186" s="79"/>
      <c r="N186" s="15"/>
      <c r="O186" s="15"/>
      <c r="P186" s="15"/>
      <c r="Q186" s="15"/>
      <c r="R186" s="71">
        <f>SUM(J186:Q186)</f>
        <v>0</v>
      </c>
    </row>
    <row r="187" spans="2:18" ht="21" hidden="1" customHeight="1">
      <c r="B187" s="32"/>
      <c r="C187" s="33"/>
      <c r="D187" s="33"/>
      <c r="E187" s="34"/>
      <c r="F187" s="25">
        <v>102</v>
      </c>
      <c r="G187" s="14"/>
      <c r="H187" s="14"/>
      <c r="I187" s="52"/>
      <c r="J187" s="15"/>
      <c r="K187" s="15"/>
      <c r="L187" s="15"/>
      <c r="M187" s="15"/>
      <c r="N187" s="15"/>
      <c r="O187" s="15"/>
      <c r="P187" s="15"/>
      <c r="Q187" s="15"/>
      <c r="R187" s="71">
        <f t="shared" ref="R187:R188" si="90">SUM(J187:Q187)</f>
        <v>0</v>
      </c>
    </row>
    <row r="188" spans="2:18" ht="21" hidden="1" customHeight="1">
      <c r="B188" s="24"/>
      <c r="D188" s="21"/>
      <c r="E188" s="26"/>
      <c r="F188" s="25">
        <v>103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 t="shared" si="90"/>
        <v>0</v>
      </c>
    </row>
    <row r="189" spans="2:18" ht="21" hidden="1" customHeight="1">
      <c r="B189" s="24"/>
      <c r="D189" s="21"/>
      <c r="E189" s="26"/>
      <c r="F189" s="25">
        <v>104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hidden="1">
      <c r="B190" s="29"/>
      <c r="C190" s="31"/>
      <c r="D190" s="31"/>
      <c r="E190" s="30" t="s">
        <v>67</v>
      </c>
      <c r="F190" s="27"/>
      <c r="G190" s="27"/>
      <c r="H190" s="13"/>
      <c r="I190" s="100"/>
      <c r="J190" s="73">
        <f>SUM(J191:J193)</f>
        <v>0</v>
      </c>
      <c r="K190" s="73">
        <f t="shared" ref="K190:Q190" si="91">SUM(K191:K193)</f>
        <v>0</v>
      </c>
      <c r="L190" s="73">
        <f t="shared" si="91"/>
        <v>0</v>
      </c>
      <c r="M190" s="73">
        <f t="shared" si="91"/>
        <v>0</v>
      </c>
      <c r="N190" s="73">
        <f t="shared" si="91"/>
        <v>0</v>
      </c>
      <c r="O190" s="73">
        <f t="shared" si="91"/>
        <v>0</v>
      </c>
      <c r="P190" s="73">
        <f t="shared" si="91"/>
        <v>0</v>
      </c>
      <c r="Q190" s="73">
        <f t="shared" si="91"/>
        <v>0</v>
      </c>
      <c r="R190" s="73">
        <f>SUM(R191:R193)</f>
        <v>0</v>
      </c>
    </row>
    <row r="191" spans="2:18" ht="21" hidden="1" customHeight="1">
      <c r="B191" s="32"/>
      <c r="C191" s="33"/>
      <c r="D191" s="33"/>
      <c r="E191" s="34"/>
      <c r="F191" s="25">
        <v>105</v>
      </c>
      <c r="G191" s="14"/>
      <c r="H191" s="14"/>
      <c r="I191" s="52"/>
      <c r="J191" s="15"/>
      <c r="K191" s="15"/>
      <c r="L191" s="15"/>
      <c r="M191" s="15"/>
      <c r="N191" s="15"/>
      <c r="O191" s="15"/>
      <c r="P191" s="15"/>
      <c r="Q191" s="15"/>
      <c r="R191" s="71">
        <f t="shared" ref="R191:R192" si="92">SUM(J191:Q191)</f>
        <v>0</v>
      </c>
    </row>
    <row r="192" spans="2:18" ht="21" hidden="1" customHeight="1">
      <c r="B192" s="24"/>
      <c r="D192" s="21"/>
      <c r="E192" s="26"/>
      <c r="F192" s="25">
        <v>106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 t="shared" si="92"/>
        <v>0</v>
      </c>
    </row>
    <row r="193" spans="2:18" ht="21" hidden="1" customHeight="1">
      <c r="B193" s="24"/>
      <c r="D193" s="21"/>
      <c r="E193" s="26"/>
      <c r="F193" s="25">
        <v>107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1">
        <f>SUM(J193:Q193)</f>
        <v>0</v>
      </c>
    </row>
    <row r="194" spans="2:18" s="12" customFormat="1" ht="20.25" customHeight="1">
      <c r="B194" s="116" t="s">
        <v>96</v>
      </c>
      <c r="C194" s="38"/>
      <c r="D194" s="115"/>
      <c r="E194" s="115"/>
      <c r="F194" s="115"/>
      <c r="G194" s="115"/>
      <c r="H194" s="115"/>
      <c r="I194" s="115"/>
      <c r="J194" s="455"/>
      <c r="K194" s="455"/>
      <c r="L194" s="455"/>
      <c r="M194" s="455"/>
      <c r="N194" s="455"/>
      <c r="O194" s="455"/>
      <c r="P194" s="455"/>
      <c r="Q194" s="455"/>
      <c r="R194" s="454"/>
    </row>
    <row r="195" spans="2:18" s="12" customFormat="1" ht="21" customHeight="1">
      <c r="B195" s="440" t="s">
        <v>125</v>
      </c>
      <c r="C195" s="441"/>
      <c r="D195" s="441"/>
      <c r="E195" s="441"/>
      <c r="F195" s="441"/>
      <c r="G195" s="441"/>
      <c r="H195" s="441"/>
      <c r="I195" s="441"/>
      <c r="J195" s="458"/>
      <c r="K195" s="458"/>
      <c r="L195" s="458"/>
      <c r="M195" s="458"/>
      <c r="N195" s="458"/>
      <c r="O195" s="458"/>
      <c r="P195" s="458"/>
      <c r="Q195" s="458"/>
      <c r="R195" s="457"/>
    </row>
    <row r="196" spans="2:18" ht="20.25" customHeight="1">
      <c r="B196" s="29"/>
      <c r="C196" s="189" t="s">
        <v>68</v>
      </c>
      <c r="D196" s="189"/>
      <c r="E196" s="189"/>
      <c r="F196" s="189"/>
      <c r="G196" s="189"/>
      <c r="H196" s="189"/>
      <c r="I196" s="189"/>
      <c r="J196" s="443"/>
      <c r="K196" s="443"/>
      <c r="L196" s="443"/>
      <c r="M196" s="443"/>
      <c r="N196" s="443"/>
      <c r="O196" s="443"/>
      <c r="P196" s="443"/>
      <c r="Q196" s="443"/>
      <c r="R196" s="186"/>
    </row>
    <row r="197" spans="2:18" hidden="1">
      <c r="B197" s="29"/>
      <c r="C197" s="31"/>
      <c r="D197" s="30" t="s">
        <v>69</v>
      </c>
      <c r="E197" s="28"/>
      <c r="F197" s="27"/>
      <c r="G197" s="27"/>
      <c r="H197" s="13"/>
      <c r="I197" s="100"/>
      <c r="J197" s="443"/>
      <c r="K197" s="443"/>
      <c r="L197" s="443"/>
      <c r="M197" s="443"/>
      <c r="N197" s="443"/>
      <c r="O197" s="443"/>
      <c r="P197" s="443"/>
      <c r="Q197" s="443"/>
      <c r="R197" s="186"/>
    </row>
    <row r="198" spans="2:18" hidden="1">
      <c r="B198" s="29"/>
      <c r="C198" s="31"/>
      <c r="D198" s="31"/>
      <c r="E198" s="30" t="s">
        <v>70</v>
      </c>
      <c r="F198" s="60"/>
      <c r="G198" s="55"/>
      <c r="H198" s="55"/>
      <c r="I198" s="55"/>
      <c r="J198" s="443"/>
      <c r="K198" s="443"/>
      <c r="L198" s="443"/>
      <c r="M198" s="443"/>
      <c r="N198" s="443"/>
      <c r="O198" s="443"/>
      <c r="P198" s="443"/>
      <c r="Q198" s="443"/>
      <c r="R198" s="186"/>
    </row>
    <row r="199" spans="2:18" ht="24.75" hidden="1" customHeight="1">
      <c r="B199" s="32"/>
      <c r="C199" s="33"/>
      <c r="D199" s="33"/>
      <c r="E199" s="34"/>
      <c r="F199" s="25">
        <v>108</v>
      </c>
      <c r="G199" s="14"/>
      <c r="H199" s="14"/>
      <c r="I199" s="52"/>
      <c r="J199" s="117"/>
      <c r="K199" s="117"/>
      <c r="L199" s="117"/>
      <c r="M199" s="117"/>
      <c r="N199" s="117"/>
      <c r="O199" s="117"/>
      <c r="P199" s="117"/>
      <c r="Q199" s="117"/>
      <c r="R199" s="453"/>
    </row>
    <row r="200" spans="2:18" ht="24.75" hidden="1" customHeight="1">
      <c r="B200" s="24"/>
      <c r="D200" s="21"/>
      <c r="E200" s="26"/>
      <c r="F200" s="25">
        <v>109</v>
      </c>
      <c r="G200" s="14"/>
      <c r="H200" s="15"/>
      <c r="I200" s="16"/>
      <c r="J200" s="452"/>
      <c r="K200" s="452"/>
      <c r="L200" s="452"/>
      <c r="M200" s="452"/>
      <c r="N200" s="452"/>
      <c r="O200" s="452"/>
      <c r="P200" s="452"/>
      <c r="Q200" s="452"/>
      <c r="R200" s="453"/>
    </row>
    <row r="201" spans="2:18" ht="25.5" hidden="1" customHeight="1">
      <c r="B201" s="24"/>
      <c r="D201" s="21"/>
      <c r="E201" s="26"/>
      <c r="F201" s="25">
        <v>110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2"/>
      <c r="R201" s="453"/>
    </row>
    <row r="202" spans="2:18" ht="24.75" hidden="1" customHeight="1">
      <c r="B202" s="24"/>
      <c r="D202" s="21"/>
      <c r="E202" s="26"/>
      <c r="F202" s="25">
        <v>111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25.5" hidden="1" customHeight="1">
      <c r="B203" s="58"/>
      <c r="C203" s="59"/>
      <c r="D203" s="53"/>
      <c r="E203" s="19"/>
      <c r="F203" s="25">
        <v>112</v>
      </c>
      <c r="G203" s="14"/>
      <c r="H203" s="15"/>
      <c r="I203" s="16"/>
      <c r="J203" s="452"/>
      <c r="K203" s="452"/>
      <c r="L203" s="452"/>
      <c r="M203" s="452"/>
      <c r="N203" s="452"/>
      <c r="O203" s="452"/>
      <c r="P203" s="452"/>
      <c r="Q203" s="452"/>
      <c r="R203" s="453"/>
    </row>
    <row r="204" spans="2:18" ht="33" hidden="1" customHeight="1">
      <c r="B204" s="29"/>
      <c r="C204" s="31"/>
      <c r="D204" s="1401" t="s">
        <v>71</v>
      </c>
      <c r="E204" s="1401"/>
      <c r="F204" s="1401"/>
      <c r="G204" s="1401"/>
      <c r="H204" s="1401"/>
      <c r="I204" s="1401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30.75" hidden="1" customHeight="1">
      <c r="B205" s="29"/>
      <c r="C205" s="31"/>
      <c r="D205" s="31"/>
      <c r="E205" s="1418" t="s">
        <v>72</v>
      </c>
      <c r="F205" s="1418"/>
      <c r="G205" s="1418"/>
      <c r="H205" s="1418"/>
      <c r="I205" s="1418"/>
      <c r="J205" s="443"/>
      <c r="K205" s="443"/>
      <c r="L205" s="443"/>
      <c r="M205" s="443"/>
      <c r="N205" s="443"/>
      <c r="O205" s="443"/>
      <c r="P205" s="443"/>
      <c r="Q205" s="443"/>
      <c r="R205" s="186"/>
    </row>
    <row r="206" spans="2:18" ht="24.75" hidden="1" customHeight="1">
      <c r="B206" s="32"/>
      <c r="C206" s="33"/>
      <c r="D206" s="33"/>
      <c r="E206" s="34"/>
      <c r="F206" s="25">
        <v>113</v>
      </c>
      <c r="G206" s="14"/>
      <c r="H206" s="14"/>
      <c r="I206" s="52"/>
      <c r="J206" s="117"/>
      <c r="K206" s="117"/>
      <c r="L206" s="117"/>
      <c r="M206" s="117"/>
      <c r="N206" s="117"/>
      <c r="O206" s="117"/>
      <c r="P206" s="117"/>
      <c r="Q206" s="117"/>
      <c r="R206" s="453"/>
    </row>
    <row r="207" spans="2:18" ht="24.75" hidden="1" customHeight="1">
      <c r="B207" s="24"/>
      <c r="D207" s="21"/>
      <c r="E207" s="26"/>
      <c r="F207" s="25">
        <v>114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2"/>
      <c r="R207" s="453"/>
    </row>
    <row r="208" spans="2:18" ht="24.75" hidden="1" customHeight="1">
      <c r="B208" s="24"/>
      <c r="D208" s="21"/>
      <c r="E208" s="26"/>
      <c r="F208" s="25">
        <v>115</v>
      </c>
      <c r="G208" s="14"/>
      <c r="H208" s="15"/>
      <c r="I208" s="16"/>
      <c r="J208" s="452"/>
      <c r="K208" s="452"/>
      <c r="L208" s="452"/>
      <c r="M208" s="452"/>
      <c r="N208" s="452"/>
      <c r="O208" s="452"/>
      <c r="P208" s="452"/>
      <c r="Q208" s="452"/>
      <c r="R208" s="453"/>
    </row>
    <row r="209" spans="2:18" hidden="1">
      <c r="B209" s="29"/>
      <c r="C209" s="31"/>
      <c r="D209" s="31"/>
      <c r="E209" s="1419" t="s">
        <v>73</v>
      </c>
      <c r="F209" s="1419"/>
      <c r="G209" s="1419"/>
      <c r="H209" s="1419"/>
      <c r="I209" s="1419"/>
      <c r="J209" s="443"/>
      <c r="K209" s="443"/>
      <c r="L209" s="443"/>
      <c r="M209" s="443"/>
      <c r="N209" s="443"/>
      <c r="O209" s="443"/>
      <c r="P209" s="443"/>
      <c r="Q209" s="443"/>
      <c r="R209" s="186"/>
    </row>
    <row r="210" spans="2:18" ht="23.25" hidden="1" customHeight="1">
      <c r="B210" s="32"/>
      <c r="C210" s="33"/>
      <c r="D210" s="33"/>
      <c r="E210" s="34"/>
      <c r="F210" s="25">
        <v>116</v>
      </c>
      <c r="G210" s="14"/>
      <c r="H210" s="14"/>
      <c r="I210" s="52"/>
      <c r="J210" s="117"/>
      <c r="K210" s="117"/>
      <c r="L210" s="117"/>
      <c r="M210" s="117"/>
      <c r="N210" s="117"/>
      <c r="O210" s="117"/>
      <c r="P210" s="117"/>
      <c r="Q210" s="117"/>
      <c r="R210" s="453"/>
    </row>
    <row r="211" spans="2:18" ht="23.25" hidden="1" customHeight="1">
      <c r="B211" s="24"/>
      <c r="D211" s="21"/>
      <c r="E211" s="26"/>
      <c r="F211" s="25">
        <v>117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2"/>
      <c r="R211" s="453"/>
    </row>
    <row r="212" spans="2:18" ht="23.25" hidden="1" customHeight="1">
      <c r="B212" s="24"/>
      <c r="D212" s="21"/>
      <c r="E212" s="26"/>
      <c r="F212" s="25">
        <v>118</v>
      </c>
      <c r="G212" s="14"/>
      <c r="H212" s="15"/>
      <c r="I212" s="16"/>
      <c r="J212" s="452"/>
      <c r="K212" s="452"/>
      <c r="L212" s="452"/>
      <c r="M212" s="452"/>
      <c r="N212" s="452"/>
      <c r="O212" s="452"/>
      <c r="P212" s="452"/>
      <c r="Q212" s="452"/>
      <c r="R212" s="453"/>
    </row>
    <row r="213" spans="2:18" hidden="1">
      <c r="B213" s="29"/>
      <c r="C213" s="31"/>
      <c r="D213" s="31"/>
      <c r="E213" s="30" t="s">
        <v>74</v>
      </c>
      <c r="F213" s="27"/>
      <c r="G213" s="27"/>
      <c r="H213" s="13"/>
      <c r="I213" s="100"/>
      <c r="J213" s="443"/>
      <c r="K213" s="443"/>
      <c r="L213" s="443"/>
      <c r="M213" s="443"/>
      <c r="N213" s="443"/>
      <c r="O213" s="443"/>
      <c r="P213" s="443"/>
      <c r="Q213" s="443"/>
      <c r="R213" s="186"/>
    </row>
    <row r="214" spans="2:18" ht="23.25" hidden="1" customHeight="1">
      <c r="B214" s="32"/>
      <c r="C214" s="33"/>
      <c r="D214" s="33"/>
      <c r="E214" s="34"/>
      <c r="F214" s="25">
        <v>119</v>
      </c>
      <c r="G214" s="14"/>
      <c r="H214" s="14"/>
      <c r="I214" s="52"/>
      <c r="J214" s="117"/>
      <c r="K214" s="117"/>
      <c r="L214" s="117"/>
      <c r="M214" s="117"/>
      <c r="N214" s="117"/>
      <c r="O214" s="117"/>
      <c r="P214" s="117"/>
      <c r="Q214" s="117"/>
      <c r="R214" s="453"/>
    </row>
    <row r="215" spans="2:18" ht="23.25" hidden="1" customHeight="1">
      <c r="B215" s="24"/>
      <c r="D215" s="21"/>
      <c r="E215" s="26"/>
      <c r="F215" s="25">
        <v>120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t="23.25" hidden="1" customHeight="1">
      <c r="B216" s="24"/>
      <c r="D216" s="21"/>
      <c r="E216" s="26"/>
      <c r="F216" s="25">
        <v>121</v>
      </c>
      <c r="G216" s="14"/>
      <c r="H216" s="15"/>
      <c r="I216" s="16"/>
      <c r="J216" s="452"/>
      <c r="K216" s="452"/>
      <c r="L216" s="452"/>
      <c r="M216" s="452"/>
      <c r="N216" s="452"/>
      <c r="O216" s="452"/>
      <c r="P216" s="452"/>
      <c r="Q216" s="452"/>
      <c r="R216" s="453"/>
    </row>
    <row r="217" spans="2:18" hidden="1">
      <c r="B217" s="29"/>
      <c r="C217" s="31"/>
      <c r="D217" s="31"/>
      <c r="E217" s="30" t="s">
        <v>75</v>
      </c>
      <c r="F217" s="27"/>
      <c r="G217" s="27"/>
      <c r="H217" s="13"/>
      <c r="I217" s="100"/>
      <c r="J217" s="443"/>
      <c r="K217" s="443"/>
      <c r="L217" s="443"/>
      <c r="M217" s="443"/>
      <c r="N217" s="443"/>
      <c r="O217" s="443"/>
      <c r="P217" s="443"/>
      <c r="Q217" s="443"/>
      <c r="R217" s="186"/>
    </row>
    <row r="218" spans="2:18" ht="21.75" hidden="1" customHeight="1">
      <c r="B218" s="32"/>
      <c r="C218" s="33"/>
      <c r="D218" s="33"/>
      <c r="E218" s="34"/>
      <c r="F218" s="25">
        <v>122</v>
      </c>
      <c r="G218" s="14"/>
      <c r="H218" s="14"/>
      <c r="I218" s="52"/>
      <c r="J218" s="117"/>
      <c r="K218" s="117"/>
      <c r="L218" s="117"/>
      <c r="M218" s="117"/>
      <c r="N218" s="117"/>
      <c r="O218" s="117"/>
      <c r="P218" s="117"/>
      <c r="Q218" s="117"/>
      <c r="R218" s="453"/>
    </row>
    <row r="219" spans="2:18" ht="21.75" hidden="1" customHeight="1">
      <c r="B219" s="24"/>
      <c r="D219" s="21"/>
      <c r="E219" s="26"/>
      <c r="F219" s="25">
        <v>123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ht="21.75" hidden="1" customHeight="1">
      <c r="B220" s="58"/>
      <c r="C220" s="59"/>
      <c r="D220" s="53"/>
      <c r="E220" s="19"/>
      <c r="F220" s="25">
        <v>124</v>
      </c>
      <c r="G220" s="14"/>
      <c r="H220" s="15"/>
      <c r="I220" s="16"/>
      <c r="J220" s="452"/>
      <c r="K220" s="452"/>
      <c r="L220" s="452"/>
      <c r="M220" s="452"/>
      <c r="N220" s="452"/>
      <c r="O220" s="452"/>
      <c r="P220" s="452"/>
      <c r="Q220" s="452"/>
      <c r="R220" s="453"/>
    </row>
    <row r="221" spans="2:18" s="464" customFormat="1" ht="20.25" customHeight="1">
      <c r="B221" s="961"/>
      <c r="C221" s="962"/>
      <c r="D221" s="962"/>
      <c r="E221" s="984">
        <v>197</v>
      </c>
      <c r="F221" s="984" t="s">
        <v>1658</v>
      </c>
      <c r="G221" s="468"/>
      <c r="H221" s="984"/>
      <c r="I221" s="984"/>
      <c r="J221" s="859"/>
      <c r="K221" s="859"/>
      <c r="L221" s="859"/>
      <c r="M221" s="859"/>
      <c r="N221" s="859"/>
      <c r="O221" s="859"/>
      <c r="P221" s="859"/>
      <c r="Q221" s="859"/>
      <c r="R221" s="860"/>
    </row>
    <row r="222" spans="2:18" ht="35.25" customHeight="1">
      <c r="B222" s="771"/>
      <c r="C222" s="752"/>
      <c r="D222" s="752"/>
      <c r="E222" s="752"/>
      <c r="F222" s="752">
        <v>19701</v>
      </c>
      <c r="G222" s="754" t="s">
        <v>248</v>
      </c>
      <c r="H222" s="755" t="s">
        <v>249</v>
      </c>
      <c r="I222" s="756" t="s">
        <v>2161</v>
      </c>
      <c r="J222" s="757"/>
      <c r="K222" s="758">
        <v>40000</v>
      </c>
      <c r="L222" s="758"/>
      <c r="M222" s="758">
        <v>300000</v>
      </c>
      <c r="N222" s="757"/>
      <c r="O222" s="757"/>
      <c r="P222" s="757"/>
      <c r="Q222" s="757"/>
      <c r="R222" s="759">
        <f>SUM(J222:Q222)</f>
        <v>340000</v>
      </c>
    </row>
    <row r="223" spans="2:18" ht="35.25" customHeight="1">
      <c r="B223" s="761"/>
      <c r="C223" s="762"/>
      <c r="D223" s="762"/>
      <c r="E223" s="762"/>
      <c r="F223" s="773">
        <v>19702</v>
      </c>
      <c r="G223" s="765" t="s">
        <v>252</v>
      </c>
      <c r="H223" s="774" t="s">
        <v>249</v>
      </c>
      <c r="I223" s="774" t="s">
        <v>2161</v>
      </c>
      <c r="J223" s="768"/>
      <c r="K223" s="768"/>
      <c r="L223" s="768"/>
      <c r="M223" s="768">
        <v>10000</v>
      </c>
      <c r="N223" s="768"/>
      <c r="O223" s="768"/>
      <c r="P223" s="768"/>
      <c r="Q223" s="768"/>
      <c r="R223" s="769">
        <f t="shared" ref="R223:R225" si="93">SUM(J223:Q223)</f>
        <v>10000</v>
      </c>
    </row>
    <row r="224" spans="2:18" ht="18.75" customHeight="1">
      <c r="B224" s="761"/>
      <c r="C224" s="762"/>
      <c r="D224" s="762"/>
      <c r="E224" s="762"/>
      <c r="F224" s="773">
        <v>19703</v>
      </c>
      <c r="G224" s="765" t="s">
        <v>1788</v>
      </c>
      <c r="H224" s="811"/>
      <c r="I224" s="774" t="s">
        <v>2167</v>
      </c>
      <c r="J224" s="768"/>
      <c r="K224" s="768">
        <v>11977200</v>
      </c>
      <c r="L224" s="768"/>
      <c r="M224" s="768"/>
      <c r="N224" s="768"/>
      <c r="O224" s="768"/>
      <c r="P224" s="768"/>
      <c r="Q224" s="768"/>
      <c r="R224" s="769">
        <f t="shared" si="93"/>
        <v>11977200</v>
      </c>
    </row>
    <row r="225" spans="2:18" ht="18.75" customHeight="1">
      <c r="B225" s="761"/>
      <c r="C225" s="762"/>
      <c r="D225" s="762"/>
      <c r="E225" s="762"/>
      <c r="F225" s="773">
        <v>19704</v>
      </c>
      <c r="G225" s="765" t="s">
        <v>1789</v>
      </c>
      <c r="H225" s="811"/>
      <c r="I225" s="774" t="s">
        <v>2167</v>
      </c>
      <c r="J225" s="768"/>
      <c r="K225" s="768">
        <v>150000</v>
      </c>
      <c r="L225" s="768"/>
      <c r="M225" s="768"/>
      <c r="N225" s="768"/>
      <c r="O225" s="768"/>
      <c r="P225" s="768"/>
      <c r="Q225" s="768"/>
      <c r="R225" s="769">
        <f t="shared" si="93"/>
        <v>150000</v>
      </c>
    </row>
    <row r="226" spans="2:18" ht="18.75" customHeight="1">
      <c r="B226" s="813"/>
      <c r="C226" s="814"/>
      <c r="D226" s="814"/>
      <c r="E226" s="814"/>
      <c r="F226" s="796">
        <v>19705</v>
      </c>
      <c r="G226" s="815" t="s">
        <v>1790</v>
      </c>
      <c r="H226" s="816"/>
      <c r="I226" s="774" t="s">
        <v>2167</v>
      </c>
      <c r="J226" s="818"/>
      <c r="K226" s="818"/>
      <c r="L226" s="818">
        <v>2829000</v>
      </c>
      <c r="M226" s="818"/>
      <c r="N226" s="818"/>
      <c r="O226" s="818"/>
      <c r="P226" s="818"/>
      <c r="Q226" s="960"/>
      <c r="R226" s="957">
        <f>SUM(J226:Q226)</f>
        <v>2829000</v>
      </c>
    </row>
    <row r="227" spans="2:18" ht="18.75" customHeight="1">
      <c r="B227" s="761"/>
      <c r="C227" s="762"/>
      <c r="D227" s="762"/>
      <c r="E227" s="762"/>
      <c r="F227" s="773">
        <v>19706</v>
      </c>
      <c r="G227" s="765" t="s">
        <v>1791</v>
      </c>
      <c r="H227" s="811"/>
      <c r="I227" s="774" t="s">
        <v>2167</v>
      </c>
      <c r="J227" s="768"/>
      <c r="K227" s="768"/>
      <c r="L227" s="768"/>
      <c r="M227" s="768"/>
      <c r="N227" s="768"/>
      <c r="O227" s="768"/>
      <c r="P227" s="812"/>
      <c r="Q227" s="768">
        <v>396000</v>
      </c>
      <c r="R227" s="769">
        <f t="shared" ref="R227:R242" si="94">SUM(J227:Q227)</f>
        <v>396000</v>
      </c>
    </row>
    <row r="228" spans="2:18" ht="18.75" customHeight="1">
      <c r="B228" s="761"/>
      <c r="C228" s="762"/>
      <c r="D228" s="762"/>
      <c r="E228" s="762"/>
      <c r="F228" s="773">
        <v>19707</v>
      </c>
      <c r="G228" s="765" t="s">
        <v>1792</v>
      </c>
      <c r="H228" s="811"/>
      <c r="I228" s="774" t="s">
        <v>2167</v>
      </c>
      <c r="J228" s="768"/>
      <c r="K228" s="768"/>
      <c r="L228" s="768"/>
      <c r="M228" s="768"/>
      <c r="N228" s="768">
        <v>18004600</v>
      </c>
      <c r="O228" s="768"/>
      <c r="P228" s="812"/>
      <c r="Q228" s="768"/>
      <c r="R228" s="769">
        <f t="shared" si="94"/>
        <v>18004600</v>
      </c>
    </row>
    <row r="229" spans="2:18" ht="18.75" customHeight="1">
      <c r="B229" s="761"/>
      <c r="C229" s="762"/>
      <c r="D229" s="762"/>
      <c r="E229" s="762"/>
      <c r="F229" s="773">
        <v>19708</v>
      </c>
      <c r="G229" s="765" t="s">
        <v>1793</v>
      </c>
      <c r="H229" s="811"/>
      <c r="I229" s="774" t="s">
        <v>2167</v>
      </c>
      <c r="J229" s="768"/>
      <c r="K229" s="768">
        <v>7000000</v>
      </c>
      <c r="L229" s="768"/>
      <c r="M229" s="768"/>
      <c r="N229" s="768"/>
      <c r="O229" s="768"/>
      <c r="P229" s="812"/>
      <c r="Q229" s="768"/>
      <c r="R229" s="119">
        <f t="shared" si="94"/>
        <v>7000000</v>
      </c>
    </row>
    <row r="230" spans="2:18" ht="18.75" customHeight="1">
      <c r="B230" s="813"/>
      <c r="C230" s="814"/>
      <c r="D230" s="814"/>
      <c r="E230" s="814"/>
      <c r="F230" s="796">
        <v>19709</v>
      </c>
      <c r="G230" s="815" t="s">
        <v>1794</v>
      </c>
      <c r="H230" s="816"/>
      <c r="I230" s="774" t="s">
        <v>2167</v>
      </c>
      <c r="J230" s="818"/>
      <c r="K230" s="818">
        <v>1075200</v>
      </c>
      <c r="L230" s="818"/>
      <c r="M230" s="818"/>
      <c r="N230" s="818"/>
      <c r="O230" s="818"/>
      <c r="P230" s="818"/>
      <c r="Q230" s="818"/>
      <c r="R230" s="769">
        <f t="shared" si="94"/>
        <v>1075200</v>
      </c>
    </row>
    <row r="231" spans="2:18" ht="18.75" customHeight="1">
      <c r="B231" s="761"/>
      <c r="C231" s="762"/>
      <c r="D231" s="762"/>
      <c r="E231" s="762"/>
      <c r="F231" s="773">
        <v>19710</v>
      </c>
      <c r="G231" s="765" t="s">
        <v>1795</v>
      </c>
      <c r="H231" s="811"/>
      <c r="I231" s="774" t="s">
        <v>2167</v>
      </c>
      <c r="J231" s="768"/>
      <c r="K231" s="768"/>
      <c r="L231" s="768"/>
      <c r="M231" s="768"/>
      <c r="N231" s="768"/>
      <c r="O231" s="768"/>
      <c r="P231" s="768"/>
      <c r="Q231" s="768">
        <v>268800</v>
      </c>
      <c r="R231" s="769">
        <f t="shared" si="94"/>
        <v>268800</v>
      </c>
    </row>
    <row r="232" spans="2:18" ht="18.75" customHeight="1">
      <c r="B232" s="761"/>
      <c r="C232" s="762"/>
      <c r="D232" s="762"/>
      <c r="E232" s="762"/>
      <c r="F232" s="773">
        <v>19711</v>
      </c>
      <c r="G232" s="765" t="s">
        <v>1796</v>
      </c>
      <c r="H232" s="811"/>
      <c r="I232" s="774" t="s">
        <v>2167</v>
      </c>
      <c r="J232" s="768"/>
      <c r="K232" s="768"/>
      <c r="L232" s="768">
        <v>480000</v>
      </c>
      <c r="M232" s="768"/>
      <c r="N232" s="768"/>
      <c r="O232" s="768"/>
      <c r="P232" s="768"/>
      <c r="Q232" s="819"/>
      <c r="R232" s="769">
        <f t="shared" si="94"/>
        <v>480000</v>
      </c>
    </row>
    <row r="233" spans="2:18" ht="18.75" customHeight="1">
      <c r="B233" s="761"/>
      <c r="C233" s="762"/>
      <c r="D233" s="762"/>
      <c r="E233" s="762"/>
      <c r="F233" s="773">
        <v>19712</v>
      </c>
      <c r="G233" s="765" t="s">
        <v>1797</v>
      </c>
      <c r="H233" s="811"/>
      <c r="I233" s="774" t="s">
        <v>2167</v>
      </c>
      <c r="J233" s="768"/>
      <c r="K233" s="768">
        <v>2287200</v>
      </c>
      <c r="L233" s="768"/>
      <c r="M233" s="768"/>
      <c r="N233" s="768"/>
      <c r="O233" s="768"/>
      <c r="P233" s="768"/>
      <c r="Q233" s="768"/>
      <c r="R233" s="769">
        <f t="shared" si="94"/>
        <v>2287200</v>
      </c>
    </row>
    <row r="234" spans="2:18" ht="18.75" customHeight="1">
      <c r="B234" s="58"/>
      <c r="C234" s="59"/>
      <c r="D234" s="59"/>
      <c r="E234" s="59"/>
      <c r="F234" s="18">
        <v>19713</v>
      </c>
      <c r="G234" s="19" t="s">
        <v>2457</v>
      </c>
      <c r="H234" s="135"/>
      <c r="I234" s="153" t="s">
        <v>2167</v>
      </c>
      <c r="J234" s="136"/>
      <c r="K234" s="136">
        <v>269600</v>
      </c>
      <c r="L234" s="136"/>
      <c r="M234" s="136"/>
      <c r="N234" s="136"/>
      <c r="O234" s="136"/>
      <c r="P234" s="136"/>
      <c r="Q234" s="136"/>
      <c r="R234" s="471">
        <f t="shared" si="94"/>
        <v>269600</v>
      </c>
    </row>
    <row r="235" spans="2:18" s="12" customFormat="1" ht="30.75" customHeight="1">
      <c r="B235" s="1411" t="s">
        <v>1</v>
      </c>
      <c r="C235" s="1430"/>
      <c r="D235" s="1430"/>
      <c r="E235" s="1430"/>
      <c r="F235" s="1430"/>
      <c r="G235" s="1412"/>
      <c r="H235" s="8" t="s">
        <v>84</v>
      </c>
      <c r="I235" s="9" t="s">
        <v>2</v>
      </c>
      <c r="J235" s="10" t="s">
        <v>3</v>
      </c>
      <c r="K235" s="11" t="s">
        <v>4</v>
      </c>
      <c r="L235" s="11" t="s">
        <v>5</v>
      </c>
      <c r="M235" s="11" t="s">
        <v>6</v>
      </c>
      <c r="N235" s="10" t="s">
        <v>1792</v>
      </c>
      <c r="O235" s="10" t="s">
        <v>102</v>
      </c>
      <c r="P235" s="11" t="s">
        <v>7</v>
      </c>
      <c r="Q235" s="11" t="s">
        <v>8</v>
      </c>
      <c r="R235" s="10" t="s">
        <v>9</v>
      </c>
    </row>
    <row r="236" spans="2:18" ht="20.25" customHeight="1">
      <c r="B236" s="761"/>
      <c r="C236" s="762"/>
      <c r="D236" s="762"/>
      <c r="E236" s="762"/>
      <c r="F236" s="773">
        <v>19714</v>
      </c>
      <c r="G236" s="765" t="s">
        <v>2320</v>
      </c>
      <c r="H236" s="811"/>
      <c r="I236" s="774" t="s">
        <v>2167</v>
      </c>
      <c r="J236" s="768">
        <v>63301200</v>
      </c>
      <c r="K236" s="768"/>
      <c r="L236" s="768"/>
      <c r="M236" s="768"/>
      <c r="N236" s="768"/>
      <c r="O236" s="768"/>
      <c r="P236" s="768"/>
      <c r="Q236" s="768"/>
      <c r="R236" s="769">
        <f t="shared" si="94"/>
        <v>63301200</v>
      </c>
    </row>
    <row r="237" spans="2:18" ht="20.25" customHeight="1">
      <c r="B237" s="761"/>
      <c r="C237" s="762"/>
      <c r="D237" s="762"/>
      <c r="E237" s="762"/>
      <c r="F237" s="773">
        <v>19715</v>
      </c>
      <c r="G237" s="765" t="s">
        <v>2321</v>
      </c>
      <c r="H237" s="811"/>
      <c r="I237" s="774" t="s">
        <v>2167</v>
      </c>
      <c r="J237" s="768">
        <v>932800</v>
      </c>
      <c r="K237" s="768"/>
      <c r="L237" s="768"/>
      <c r="M237" s="768"/>
      <c r="N237" s="768"/>
      <c r="O237" s="768"/>
      <c r="P237" s="768"/>
      <c r="Q237" s="768"/>
      <c r="R237" s="769">
        <f t="shared" si="94"/>
        <v>932800</v>
      </c>
    </row>
    <row r="238" spans="2:18" ht="20.25" customHeight="1">
      <c r="B238" s="761"/>
      <c r="C238" s="762"/>
      <c r="D238" s="762"/>
      <c r="E238" s="762"/>
      <c r="F238" s="773">
        <v>19716</v>
      </c>
      <c r="G238" s="765" t="s">
        <v>1798</v>
      </c>
      <c r="H238" s="811"/>
      <c r="I238" s="774" t="s">
        <v>2167</v>
      </c>
      <c r="J238" s="768">
        <v>10158700</v>
      </c>
      <c r="K238" s="768"/>
      <c r="L238" s="768"/>
      <c r="M238" s="768"/>
      <c r="N238" s="768"/>
      <c r="O238" s="768"/>
      <c r="P238" s="768"/>
      <c r="Q238" s="768"/>
      <c r="R238" s="769">
        <f t="shared" si="94"/>
        <v>10158700</v>
      </c>
    </row>
    <row r="239" spans="2:18" ht="20.25" customHeight="1">
      <c r="B239" s="761"/>
      <c r="C239" s="762"/>
      <c r="D239" s="762"/>
      <c r="E239" s="762"/>
      <c r="F239" s="773">
        <v>19717</v>
      </c>
      <c r="G239" s="765" t="s">
        <v>1799</v>
      </c>
      <c r="H239" s="811"/>
      <c r="I239" s="774" t="s">
        <v>2167</v>
      </c>
      <c r="J239" s="768">
        <v>6331800</v>
      </c>
      <c r="K239" s="768"/>
      <c r="L239" s="768"/>
      <c r="M239" s="768"/>
      <c r="N239" s="768"/>
      <c r="O239" s="768"/>
      <c r="P239" s="768"/>
      <c r="Q239" s="768"/>
      <c r="R239" s="769">
        <f t="shared" si="94"/>
        <v>6331800</v>
      </c>
    </row>
    <row r="240" spans="2:18" ht="20.25" customHeight="1">
      <c r="B240" s="761"/>
      <c r="C240" s="762"/>
      <c r="D240" s="762"/>
      <c r="E240" s="762"/>
      <c r="F240" s="773">
        <v>19718</v>
      </c>
      <c r="G240" s="765" t="s">
        <v>1800</v>
      </c>
      <c r="H240" s="811"/>
      <c r="I240" s="774" t="s">
        <v>2167</v>
      </c>
      <c r="J240" s="768">
        <v>271488200</v>
      </c>
      <c r="K240" s="768"/>
      <c r="L240" s="768"/>
      <c r="M240" s="768"/>
      <c r="N240" s="768"/>
      <c r="O240" s="768"/>
      <c r="P240" s="768"/>
      <c r="Q240" s="768"/>
      <c r="R240" s="769">
        <f t="shared" si="94"/>
        <v>271488200</v>
      </c>
    </row>
    <row r="241" spans="2:18" ht="20.25" customHeight="1">
      <c r="B241" s="761"/>
      <c r="C241" s="762"/>
      <c r="D241" s="762"/>
      <c r="E241" s="762"/>
      <c r="F241" s="773">
        <v>19719</v>
      </c>
      <c r="G241" s="765" t="s">
        <v>1801</v>
      </c>
      <c r="H241" s="811"/>
      <c r="I241" s="774" t="s">
        <v>2167</v>
      </c>
      <c r="J241" s="768"/>
      <c r="K241" s="768">
        <v>1420000</v>
      </c>
      <c r="L241" s="768"/>
      <c r="M241" s="768"/>
      <c r="N241" s="768"/>
      <c r="O241" s="768"/>
      <c r="P241" s="768"/>
      <c r="Q241" s="768"/>
      <c r="R241" s="769">
        <f t="shared" si="94"/>
        <v>1420000</v>
      </c>
    </row>
    <row r="242" spans="2:18" ht="20.25" customHeight="1">
      <c r="B242" s="58"/>
      <c r="C242" s="59"/>
      <c r="D242" s="59"/>
      <c r="E242" s="59"/>
      <c r="F242" s="18">
        <v>19720</v>
      </c>
      <c r="G242" s="19" t="s">
        <v>1802</v>
      </c>
      <c r="I242" s="774" t="s">
        <v>2167</v>
      </c>
      <c r="J242" s="136"/>
      <c r="K242" s="136">
        <v>2388000</v>
      </c>
      <c r="L242" s="136"/>
      <c r="M242" s="136"/>
      <c r="N242" s="136"/>
      <c r="O242" s="136"/>
      <c r="P242" s="136"/>
      <c r="Q242" s="136"/>
      <c r="R242" s="471">
        <f t="shared" si="94"/>
        <v>2388000</v>
      </c>
    </row>
    <row r="243" spans="2:18" s="682" customFormat="1" ht="16.5" customHeight="1">
      <c r="B243" s="676"/>
      <c r="C243" s="677"/>
      <c r="D243" s="677"/>
      <c r="E243" s="678">
        <v>199</v>
      </c>
      <c r="F243" s="678" t="s">
        <v>1935</v>
      </c>
      <c r="G243" s="677"/>
      <c r="H243" s="678"/>
      <c r="I243" s="678"/>
      <c r="J243" s="680"/>
      <c r="K243" s="680"/>
      <c r="L243" s="680"/>
      <c r="M243" s="680"/>
      <c r="N243" s="680"/>
      <c r="O243" s="680"/>
      <c r="P243" s="680"/>
      <c r="Q243" s="680"/>
      <c r="R243" s="681"/>
    </row>
    <row r="244" spans="2:18" s="584" customFormat="1" ht="18" hidden="1" customHeight="1">
      <c r="B244" s="738"/>
      <c r="C244" s="739"/>
      <c r="D244" s="740"/>
      <c r="E244" s="740"/>
      <c r="F244" s="707" t="s">
        <v>1943</v>
      </c>
      <c r="G244" s="820" t="s">
        <v>1825</v>
      </c>
      <c r="H244" s="709"/>
      <c r="I244" s="756" t="s">
        <v>109</v>
      </c>
      <c r="J244" s="741"/>
      <c r="K244" s="741"/>
      <c r="L244" s="741"/>
      <c r="M244" s="741"/>
      <c r="N244" s="741"/>
      <c r="O244" s="741"/>
      <c r="P244" s="741"/>
      <c r="Q244" s="741"/>
      <c r="R244" s="713">
        <f>SUM(J244:Q244)</f>
        <v>0</v>
      </c>
    </row>
    <row r="245" spans="2:18" s="584" customFormat="1" ht="36" customHeight="1">
      <c r="B245" s="622"/>
      <c r="C245" s="623"/>
      <c r="D245" s="624"/>
      <c r="E245" s="624"/>
      <c r="F245" s="703" t="s">
        <v>1943</v>
      </c>
      <c r="G245" s="19" t="s">
        <v>1942</v>
      </c>
      <c r="H245" s="704"/>
      <c r="I245" s="153" t="s">
        <v>2161</v>
      </c>
      <c r="J245" s="733"/>
      <c r="K245" s="733">
        <v>7000000</v>
      </c>
      <c r="L245" s="733"/>
      <c r="M245" s="733"/>
      <c r="N245" s="733"/>
      <c r="O245" s="733"/>
      <c r="P245" s="733"/>
      <c r="Q245" s="733"/>
      <c r="R245" s="705">
        <f t="shared" ref="R245" si="95">SUM(J245:Q245)</f>
        <v>7000000</v>
      </c>
    </row>
    <row r="246" spans="2:18" ht="27" customHeight="1"/>
    <row r="247" spans="2:18" ht="11.25" customHeight="1"/>
    <row r="248" spans="2:18" s="37" customFormat="1" ht="18.75" customHeight="1">
      <c r="B248" s="1539" t="s">
        <v>1660</v>
      </c>
      <c r="C248" s="1539"/>
      <c r="D248" s="1539"/>
      <c r="E248" s="1539"/>
      <c r="F248" s="1574"/>
      <c r="G248" s="1574"/>
      <c r="H248" s="481"/>
      <c r="I248" s="5"/>
      <c r="J248" s="4"/>
      <c r="K248" s="482"/>
      <c r="L248" s="482"/>
      <c r="M248" s="482"/>
      <c r="N248" s="482"/>
      <c r="O248" s="482"/>
      <c r="P248" s="482"/>
      <c r="Q248" s="482"/>
      <c r="R248" s="483"/>
    </row>
    <row r="249" spans="2:18" ht="30.75" customHeight="1">
      <c r="B249" s="1540" t="s">
        <v>1732</v>
      </c>
      <c r="C249" s="1540"/>
      <c r="D249" s="1540"/>
      <c r="E249" s="1540"/>
      <c r="F249" s="1540" t="s">
        <v>1661</v>
      </c>
      <c r="G249" s="1540"/>
      <c r="H249" s="1540"/>
      <c r="I249" s="1540"/>
      <c r="J249" s="1533" t="s">
        <v>9</v>
      </c>
      <c r="K249" s="1533"/>
      <c r="L249" s="1534"/>
      <c r="M249" s="1532" t="s">
        <v>1662</v>
      </c>
      <c r="N249" s="1534"/>
      <c r="O249" s="1533" t="s">
        <v>1663</v>
      </c>
      <c r="P249" s="1533"/>
      <c r="Q249" s="1532" t="s">
        <v>1952</v>
      </c>
      <c r="R249" s="1534"/>
    </row>
    <row r="250" spans="2:18">
      <c r="B250" s="1541" t="s">
        <v>2439</v>
      </c>
      <c r="C250" s="1542"/>
      <c r="D250" s="1542"/>
      <c r="E250" s="1543"/>
      <c r="F250" s="1524" t="s">
        <v>3</v>
      </c>
      <c r="G250" s="1525"/>
      <c r="H250" s="567"/>
      <c r="I250" s="565"/>
      <c r="J250" s="1535">
        <f>SUM(J251:L254)</f>
        <v>352212700</v>
      </c>
      <c r="K250" s="1536"/>
      <c r="L250" s="1537"/>
      <c r="M250" s="1548"/>
      <c r="N250" s="1550"/>
      <c r="O250" s="1548"/>
      <c r="P250" s="1550"/>
      <c r="Q250" s="121"/>
      <c r="R250" s="798"/>
    </row>
    <row r="251" spans="2:18" ht="17.25" customHeight="1">
      <c r="B251" s="492"/>
      <c r="C251" s="493"/>
      <c r="D251" s="493"/>
      <c r="E251" s="494"/>
      <c r="F251" s="560"/>
      <c r="G251" s="562" t="s">
        <v>1808</v>
      </c>
      <c r="H251" s="481"/>
      <c r="I251" s="566"/>
      <c r="J251" s="1526">
        <f>SUM(M251:R251)</f>
        <v>64234000</v>
      </c>
      <c r="K251" s="1527"/>
      <c r="L251" s="1528"/>
      <c r="M251" s="1526">
        <f>SUM(J236:J237)</f>
        <v>64234000</v>
      </c>
      <c r="N251" s="1528"/>
      <c r="O251" s="1526"/>
      <c r="P251" s="1528"/>
      <c r="Q251" s="20"/>
      <c r="R251" s="357"/>
    </row>
    <row r="252" spans="2:18" ht="17.25" customHeight="1">
      <c r="B252" s="492"/>
      <c r="C252" s="493"/>
      <c r="D252" s="493"/>
      <c r="E252" s="494"/>
      <c r="F252" s="560"/>
      <c r="G252" s="333" t="s">
        <v>1810</v>
      </c>
      <c r="H252" s="21"/>
      <c r="I252" s="566"/>
      <c r="J252" s="1526">
        <f>SUM(M252:R252)</f>
        <v>10158700</v>
      </c>
      <c r="K252" s="1527"/>
      <c r="L252" s="1528"/>
      <c r="M252" s="1526">
        <f>SUM(J238)</f>
        <v>10158700</v>
      </c>
      <c r="N252" s="1528"/>
      <c r="O252" s="1526"/>
      <c r="P252" s="1528"/>
      <c r="Q252" s="20"/>
      <c r="R252" s="357"/>
    </row>
    <row r="253" spans="2:18" ht="17.25" customHeight="1">
      <c r="B253" s="492"/>
      <c r="C253" s="493"/>
      <c r="D253" s="493"/>
      <c r="E253" s="494"/>
      <c r="F253" s="560"/>
      <c r="G253" s="333" t="s">
        <v>1954</v>
      </c>
      <c r="H253" s="21"/>
      <c r="I253" s="566"/>
      <c r="J253" s="1526">
        <f>SUM(M253:R253)</f>
        <v>6331800</v>
      </c>
      <c r="K253" s="1527"/>
      <c r="L253" s="1528"/>
      <c r="M253" s="1564">
        <v>1531800</v>
      </c>
      <c r="N253" s="1565"/>
      <c r="O253" s="1560">
        <v>4800000</v>
      </c>
      <c r="P253" s="1561"/>
      <c r="Q253" s="799"/>
      <c r="R253" s="800"/>
    </row>
    <row r="254" spans="2:18" ht="17.25" customHeight="1">
      <c r="B254" s="492"/>
      <c r="C254" s="493"/>
      <c r="D254" s="493"/>
      <c r="E254" s="494"/>
      <c r="F254" s="560"/>
      <c r="G254" s="333" t="s">
        <v>1809</v>
      </c>
      <c r="H254" s="21"/>
      <c r="I254" s="566"/>
      <c r="J254" s="1526">
        <f>SUM(M254:R254)</f>
        <v>271488200</v>
      </c>
      <c r="K254" s="1527"/>
      <c r="L254" s="1528"/>
      <c r="M254" s="1564">
        <v>203724500</v>
      </c>
      <c r="N254" s="1565"/>
      <c r="O254" s="1564">
        <v>67763700</v>
      </c>
      <c r="P254" s="1565"/>
      <c r="Q254" s="799"/>
      <c r="R254" s="800"/>
    </row>
    <row r="255" spans="2:18" ht="17.25" customHeight="1">
      <c r="B255" s="492"/>
      <c r="C255" s="493"/>
      <c r="D255" s="493"/>
      <c r="E255" s="494"/>
      <c r="F255" s="563" t="s">
        <v>1664</v>
      </c>
      <c r="G255" s="561"/>
      <c r="H255" s="481"/>
      <c r="I255" s="566"/>
      <c r="J255" s="1551">
        <f>SUM(J256:L267)</f>
        <v>37226200</v>
      </c>
      <c r="K255" s="1552"/>
      <c r="L255" s="1553"/>
      <c r="M255" s="1564"/>
      <c r="N255" s="1565"/>
      <c r="O255" s="1564"/>
      <c r="P255" s="1565"/>
      <c r="Q255" s="799"/>
      <c r="R255" s="800"/>
    </row>
    <row r="256" spans="2:18" ht="17.25" customHeight="1">
      <c r="B256" s="492"/>
      <c r="C256" s="493"/>
      <c r="D256" s="493"/>
      <c r="E256" s="494"/>
      <c r="F256" s="560"/>
      <c r="G256" s="333" t="s">
        <v>1804</v>
      </c>
      <c r="H256" s="481"/>
      <c r="I256" s="566"/>
      <c r="J256" s="1580">
        <f>SUM(M256:P256)</f>
        <v>11977200</v>
      </c>
      <c r="K256" s="1581"/>
      <c r="L256" s="1582"/>
      <c r="M256" s="1572">
        <v>7152000</v>
      </c>
      <c r="N256" s="1573"/>
      <c r="O256" s="1566">
        <v>4825200</v>
      </c>
      <c r="P256" s="1567"/>
      <c r="Q256" s="799"/>
      <c r="R256" s="800"/>
    </row>
    <row r="257" spans="2:18" ht="17.25" customHeight="1">
      <c r="B257" s="492"/>
      <c r="C257" s="493"/>
      <c r="D257" s="493"/>
      <c r="E257" s="494"/>
      <c r="F257" s="560"/>
      <c r="G257" s="333" t="s">
        <v>1805</v>
      </c>
      <c r="H257" s="481"/>
      <c r="I257" s="566"/>
      <c r="J257" s="1526">
        <f t="shared" ref="J257:J271" si="96">SUM(M257:R257)</f>
        <v>1075200</v>
      </c>
      <c r="K257" s="1527"/>
      <c r="L257" s="1528"/>
      <c r="M257" s="1564">
        <v>1075200</v>
      </c>
      <c r="N257" s="1565"/>
      <c r="O257" s="1564"/>
      <c r="P257" s="1565"/>
      <c r="Q257" s="799"/>
      <c r="R257" s="800"/>
    </row>
    <row r="258" spans="2:18" ht="17.25" customHeight="1">
      <c r="B258" s="24"/>
      <c r="E258" s="357"/>
      <c r="F258" s="24"/>
      <c r="G258" s="333" t="s">
        <v>1811</v>
      </c>
      <c r="H258" s="333"/>
      <c r="I258" s="566"/>
      <c r="J258" s="1526">
        <f t="shared" si="96"/>
        <v>2287200</v>
      </c>
      <c r="K258" s="1527"/>
      <c r="L258" s="1528"/>
      <c r="M258" s="1564">
        <v>1905600</v>
      </c>
      <c r="N258" s="1565"/>
      <c r="O258" s="1560">
        <v>381600</v>
      </c>
      <c r="P258" s="1561"/>
      <c r="Q258" s="799"/>
      <c r="R258" s="800"/>
    </row>
    <row r="259" spans="2:18" ht="17.25" customHeight="1">
      <c r="B259" s="24"/>
      <c r="E259" s="357"/>
      <c r="F259" s="48"/>
      <c r="G259" s="49" t="s">
        <v>1806</v>
      </c>
      <c r="I259" s="568"/>
      <c r="J259" s="1526">
        <f t="shared" si="96"/>
        <v>150000</v>
      </c>
      <c r="K259" s="1527"/>
      <c r="L259" s="1528"/>
      <c r="M259" s="1564"/>
      <c r="N259" s="1565"/>
      <c r="O259" s="1560">
        <v>150000</v>
      </c>
      <c r="P259" s="1561"/>
      <c r="Q259" s="799"/>
      <c r="R259" s="800"/>
    </row>
    <row r="260" spans="2:18" ht="17.25" customHeight="1">
      <c r="B260" s="24"/>
      <c r="E260" s="357"/>
      <c r="F260" s="48"/>
      <c r="G260" s="21" t="s">
        <v>2456</v>
      </c>
      <c r="I260" s="568"/>
      <c r="J260" s="1526">
        <f t="shared" ref="J260" si="97">SUM(M260:R260)</f>
        <v>269600</v>
      </c>
      <c r="K260" s="1527"/>
      <c r="L260" s="1528"/>
      <c r="M260" s="1564">
        <v>269600</v>
      </c>
      <c r="N260" s="1565"/>
      <c r="O260" s="1560"/>
      <c r="P260" s="1561"/>
      <c r="Q260" s="799"/>
      <c r="R260" s="800"/>
    </row>
    <row r="261" spans="2:18" ht="17.25" customHeight="1">
      <c r="B261" s="24"/>
      <c r="E261" s="357"/>
      <c r="F261" s="48"/>
      <c r="G261" s="21" t="s">
        <v>2450</v>
      </c>
      <c r="I261" s="568"/>
      <c r="J261" s="1526">
        <f>SUM(M261:R261)</f>
        <v>1420000</v>
      </c>
      <c r="K261" s="1527"/>
      <c r="L261" s="1528"/>
      <c r="M261" s="1564"/>
      <c r="N261" s="1565"/>
      <c r="O261" s="1560">
        <v>1420000</v>
      </c>
      <c r="P261" s="1561"/>
      <c r="Q261" s="799"/>
      <c r="R261" s="800"/>
    </row>
    <row r="262" spans="2:18" ht="17.25" customHeight="1">
      <c r="B262" s="58"/>
      <c r="C262" s="59"/>
      <c r="D262" s="59"/>
      <c r="E262" s="1055"/>
      <c r="F262" s="17"/>
      <c r="G262" s="53" t="s">
        <v>2451</v>
      </c>
      <c r="H262" s="135"/>
      <c r="I262" s="134"/>
      <c r="J262" s="1577">
        <f t="shared" si="96"/>
        <v>2388000</v>
      </c>
      <c r="K262" s="1578"/>
      <c r="L262" s="1579"/>
      <c r="M262" s="1570"/>
      <c r="N262" s="1571"/>
      <c r="O262" s="1568">
        <v>2388000</v>
      </c>
      <c r="P262" s="1569"/>
      <c r="Q262" s="1056"/>
      <c r="R262" s="1057"/>
    </row>
    <row r="263" spans="2:18" ht="30.75" customHeight="1">
      <c r="B263" s="1540" t="s">
        <v>1732</v>
      </c>
      <c r="C263" s="1540"/>
      <c r="D263" s="1540"/>
      <c r="E263" s="1540"/>
      <c r="F263" s="1540" t="s">
        <v>1661</v>
      </c>
      <c r="G263" s="1540"/>
      <c r="H263" s="1540"/>
      <c r="I263" s="1540"/>
      <c r="J263" s="1533" t="s">
        <v>9</v>
      </c>
      <c r="K263" s="1533"/>
      <c r="L263" s="1534"/>
      <c r="M263" s="1532" t="s">
        <v>1662</v>
      </c>
      <c r="N263" s="1534"/>
      <c r="O263" s="1533" t="s">
        <v>1663</v>
      </c>
      <c r="P263" s="1533"/>
      <c r="Q263" s="1532" t="s">
        <v>1952</v>
      </c>
      <c r="R263" s="1534"/>
    </row>
    <row r="264" spans="2:18" ht="17.25" customHeight="1">
      <c r="B264" s="24"/>
      <c r="E264" s="357"/>
      <c r="F264" s="48"/>
      <c r="G264" s="21" t="s">
        <v>2452</v>
      </c>
      <c r="I264" s="568"/>
      <c r="J264" s="1526">
        <f>SUM(M264:R264)</f>
        <v>14000000</v>
      </c>
      <c r="K264" s="1527"/>
      <c r="L264" s="1528"/>
      <c r="M264" s="1564"/>
      <c r="N264" s="1565"/>
      <c r="O264" s="1560">
        <v>7000000</v>
      </c>
      <c r="P264" s="1561"/>
      <c r="Q264" s="799"/>
      <c r="R264" s="800">
        <v>7000000</v>
      </c>
    </row>
    <row r="265" spans="2:18" ht="17.25" customHeight="1">
      <c r="B265" s="24"/>
      <c r="E265" s="357"/>
      <c r="F265" s="48"/>
      <c r="G265" s="21" t="s">
        <v>2453</v>
      </c>
      <c r="I265" s="568"/>
      <c r="J265" s="1526">
        <f>SUM(M265:R265)</f>
        <v>2829000</v>
      </c>
      <c r="K265" s="1527"/>
      <c r="L265" s="1528"/>
      <c r="M265" s="1564">
        <v>369000</v>
      </c>
      <c r="N265" s="1565"/>
      <c r="O265" s="1560">
        <v>2460000</v>
      </c>
      <c r="P265" s="1561"/>
      <c r="Q265" s="799"/>
      <c r="R265" s="800"/>
    </row>
    <row r="266" spans="2:18" ht="17.25" customHeight="1">
      <c r="B266" s="24"/>
      <c r="E266" s="357"/>
      <c r="F266" s="48"/>
      <c r="G266" s="21" t="s">
        <v>2454</v>
      </c>
      <c r="I266" s="568"/>
      <c r="J266" s="1526">
        <f>SUM(M266:R266)</f>
        <v>480000</v>
      </c>
      <c r="K266" s="1527"/>
      <c r="L266" s="1528"/>
      <c r="M266" s="1564">
        <v>480000</v>
      </c>
      <c r="N266" s="1565"/>
      <c r="O266" s="1564"/>
      <c r="P266" s="1565"/>
      <c r="Q266" s="799"/>
      <c r="R266" s="800"/>
    </row>
    <row r="267" spans="2:18" ht="17.25" customHeight="1">
      <c r="B267" s="24"/>
      <c r="E267" s="357"/>
      <c r="F267" s="48"/>
      <c r="G267" s="49" t="s">
        <v>2455</v>
      </c>
      <c r="I267" s="568"/>
      <c r="J267" s="1526">
        <f t="shared" si="96"/>
        <v>350000</v>
      </c>
      <c r="K267" s="1527"/>
      <c r="L267" s="1528"/>
      <c r="M267" s="1564">
        <v>210000</v>
      </c>
      <c r="N267" s="1565"/>
      <c r="O267" s="1560">
        <v>140000</v>
      </c>
      <c r="P267" s="1561"/>
      <c r="Q267" s="799"/>
      <c r="R267" s="800"/>
    </row>
    <row r="268" spans="2:18" ht="17.25" customHeight="1">
      <c r="B268" s="24"/>
      <c r="E268" s="357"/>
      <c r="F268" s="569" t="s">
        <v>1852</v>
      </c>
      <c r="I268" s="568"/>
      <c r="J268" s="1551">
        <f>SUM(J269)</f>
        <v>18004600</v>
      </c>
      <c r="K268" s="1552"/>
      <c r="L268" s="1553"/>
      <c r="M268" s="1564"/>
      <c r="N268" s="1565"/>
      <c r="O268" s="1564"/>
      <c r="P268" s="1565"/>
      <c r="Q268" s="799"/>
      <c r="R268" s="800"/>
    </row>
    <row r="269" spans="2:18" ht="17.25" customHeight="1">
      <c r="B269" s="24"/>
      <c r="E269" s="357"/>
      <c r="F269" s="48"/>
      <c r="G269" s="21" t="s">
        <v>1807</v>
      </c>
      <c r="I269" s="568"/>
      <c r="J269" s="1526">
        <f t="shared" ref="J269" si="98">SUM(M269:R269)</f>
        <v>18004600</v>
      </c>
      <c r="K269" s="1527"/>
      <c r="L269" s="1528"/>
      <c r="M269" s="1564">
        <v>6004600</v>
      </c>
      <c r="N269" s="1565"/>
      <c r="O269" s="1560">
        <v>12000000</v>
      </c>
      <c r="P269" s="1561"/>
      <c r="Q269" s="799"/>
      <c r="R269" s="800"/>
    </row>
    <row r="270" spans="2:18" ht="17.25" customHeight="1">
      <c r="B270" s="24"/>
      <c r="E270" s="357"/>
      <c r="F270" s="569" t="s">
        <v>1668</v>
      </c>
      <c r="I270" s="568"/>
      <c r="J270" s="1551">
        <f>SUM(J271:L272)</f>
        <v>664800</v>
      </c>
      <c r="K270" s="1552"/>
      <c r="L270" s="1553"/>
      <c r="M270" s="1564"/>
      <c r="N270" s="1565"/>
      <c r="O270" s="1564"/>
      <c r="P270" s="1565"/>
      <c r="Q270" s="799"/>
      <c r="R270" s="800"/>
    </row>
    <row r="271" spans="2:18" ht="17.25" customHeight="1">
      <c r="B271" s="24"/>
      <c r="E271" s="357"/>
      <c r="F271" s="48"/>
      <c r="G271" s="21" t="s">
        <v>1955</v>
      </c>
      <c r="I271" s="568"/>
      <c r="J271" s="1526">
        <f t="shared" si="96"/>
        <v>396000</v>
      </c>
      <c r="K271" s="1527"/>
      <c r="L271" s="1528"/>
      <c r="M271" s="1564"/>
      <c r="N271" s="1565"/>
      <c r="O271" s="1560">
        <v>396000</v>
      </c>
      <c r="P271" s="1561"/>
      <c r="Q271" s="799"/>
      <c r="R271" s="800"/>
    </row>
    <row r="272" spans="2:18" ht="17.25" customHeight="1">
      <c r="B272" s="24"/>
      <c r="E272" s="357"/>
      <c r="F272" s="17"/>
      <c r="G272" s="53" t="s">
        <v>1956</v>
      </c>
      <c r="H272" s="135"/>
      <c r="I272" s="134"/>
      <c r="J272" s="1526">
        <f>SUM(M272:R272)</f>
        <v>268800</v>
      </c>
      <c r="K272" s="1527"/>
      <c r="L272" s="1528"/>
      <c r="M272" s="1570">
        <v>18800</v>
      </c>
      <c r="N272" s="1571"/>
      <c r="O272" s="1570">
        <v>250000</v>
      </c>
      <c r="P272" s="1571"/>
      <c r="Q272" s="799"/>
      <c r="R272" s="800"/>
    </row>
    <row r="273" spans="2:18" ht="22.5" customHeight="1">
      <c r="B273" s="489"/>
      <c r="C273" s="490"/>
      <c r="D273" s="490"/>
      <c r="E273" s="490"/>
      <c r="F273" s="1411" t="s">
        <v>1669</v>
      </c>
      <c r="G273" s="1430"/>
      <c r="H273" s="1430"/>
      <c r="I273" s="1412"/>
      <c r="J273" s="1562">
        <f>SUM(M273:R273)</f>
        <v>408108300</v>
      </c>
      <c r="K273" s="1576"/>
      <c r="L273" s="1563"/>
      <c r="M273" s="1562">
        <f>SUM(M250:N272)</f>
        <v>297133800</v>
      </c>
      <c r="N273" s="1563"/>
      <c r="O273" s="1562">
        <f>SUM(O251:P272)</f>
        <v>103974500</v>
      </c>
      <c r="P273" s="1563"/>
      <c r="Q273" s="1562">
        <f>SUM(R244:R245)</f>
        <v>7000000</v>
      </c>
      <c r="R273" s="1563"/>
    </row>
    <row r="274" spans="2:18" ht="17.25" customHeight="1">
      <c r="L274" s="1096"/>
    </row>
    <row r="275" spans="2:18" ht="17.25" customHeight="1">
      <c r="B275" s="462" t="s">
        <v>1670</v>
      </c>
      <c r="E275" s="7"/>
      <c r="F275" s="1554" t="s">
        <v>2553</v>
      </c>
      <c r="G275" s="1554"/>
      <c r="H275" s="1554"/>
      <c r="I275" s="1554"/>
      <c r="J275" s="1554"/>
      <c r="K275" s="1554"/>
      <c r="L275" s="1554"/>
      <c r="M275" s="1554"/>
      <c r="N275" s="1554"/>
      <c r="O275" s="1554"/>
      <c r="P275" s="1554"/>
      <c r="Q275" s="1554"/>
      <c r="R275" s="1554"/>
    </row>
    <row r="276" spans="2:18">
      <c r="F276" s="1554" t="s">
        <v>2554</v>
      </c>
      <c r="G276" s="1554"/>
      <c r="H276" s="1554"/>
      <c r="I276" s="1554"/>
      <c r="J276" s="1554"/>
      <c r="K276" s="1554"/>
      <c r="L276" s="1554"/>
      <c r="M276" s="1554"/>
      <c r="N276" s="1554"/>
      <c r="O276" s="1554"/>
      <c r="P276" s="1554"/>
      <c r="Q276" s="1554"/>
      <c r="R276" s="1554"/>
    </row>
  </sheetData>
  <mergeCells count="156">
    <mergeCell ref="B235:G235"/>
    <mergeCell ref="B263:E263"/>
    <mergeCell ref="F263:I263"/>
    <mergeCell ref="J263:L263"/>
    <mergeCell ref="M263:N263"/>
    <mergeCell ref="O263:P263"/>
    <mergeCell ref="Q263:R263"/>
    <mergeCell ref="Q273:R273"/>
    <mergeCell ref="J249:L249"/>
    <mergeCell ref="F249:I249"/>
    <mergeCell ref="J258:L258"/>
    <mergeCell ref="J259:L259"/>
    <mergeCell ref="J256:L256"/>
    <mergeCell ref="J257:L257"/>
    <mergeCell ref="J269:L269"/>
    <mergeCell ref="M257:N257"/>
    <mergeCell ref="M258:N258"/>
    <mergeCell ref="M265:N265"/>
    <mergeCell ref="M266:N266"/>
    <mergeCell ref="M261:N261"/>
    <mergeCell ref="M262:N262"/>
    <mergeCell ref="M264:N264"/>
    <mergeCell ref="J250:L250"/>
    <mergeCell ref="J251:L251"/>
    <mergeCell ref="F275:R275"/>
    <mergeCell ref="F276:R276"/>
    <mergeCell ref="F273:I273"/>
    <mergeCell ref="J273:L273"/>
    <mergeCell ref="J266:L266"/>
    <mergeCell ref="J265:L265"/>
    <mergeCell ref="J272:L272"/>
    <mergeCell ref="J261:L261"/>
    <mergeCell ref="J270:L270"/>
    <mergeCell ref="J271:L271"/>
    <mergeCell ref="O272:P272"/>
    <mergeCell ref="O267:P267"/>
    <mergeCell ref="O268:P268"/>
    <mergeCell ref="O269:P269"/>
    <mergeCell ref="O270:P270"/>
    <mergeCell ref="O271:P271"/>
    <mergeCell ref="M267:N267"/>
    <mergeCell ref="M268:N268"/>
    <mergeCell ref="M269:N269"/>
    <mergeCell ref="M270:N270"/>
    <mergeCell ref="J262:L262"/>
    <mergeCell ref="J264:L264"/>
    <mergeCell ref="J267:L267"/>
    <mergeCell ref="J268:L26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B1:R1"/>
    <mergeCell ref="B7:G7"/>
    <mergeCell ref="B8:G8"/>
    <mergeCell ref="B9:I9"/>
    <mergeCell ref="B10:I10"/>
    <mergeCell ref="P2:R2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B151:I151"/>
    <mergeCell ref="B152:I152"/>
    <mergeCell ref="C153:I153"/>
    <mergeCell ref="D154:I154"/>
    <mergeCell ref="E155:I155"/>
    <mergeCell ref="E205:I205"/>
    <mergeCell ref="E209:I209"/>
    <mergeCell ref="E159:I159"/>
    <mergeCell ref="E167:I167"/>
    <mergeCell ref="D171:I171"/>
    <mergeCell ref="E180:I180"/>
    <mergeCell ref="D204:I204"/>
    <mergeCell ref="J252:L252"/>
    <mergeCell ref="J253:L253"/>
    <mergeCell ref="J254:L254"/>
    <mergeCell ref="J255:L255"/>
    <mergeCell ref="B248:G248"/>
    <mergeCell ref="O249:P249"/>
    <mergeCell ref="Q249:R249"/>
    <mergeCell ref="O250:P250"/>
    <mergeCell ref="M250:N250"/>
    <mergeCell ref="B249:E249"/>
    <mergeCell ref="M252:N252"/>
    <mergeCell ref="M253:N253"/>
    <mergeCell ref="M254:N254"/>
    <mergeCell ref="M255:N255"/>
    <mergeCell ref="M249:N249"/>
    <mergeCell ref="B250:E250"/>
    <mergeCell ref="F250:G250"/>
    <mergeCell ref="J260:L260"/>
    <mergeCell ref="O260:P260"/>
    <mergeCell ref="M273:N273"/>
    <mergeCell ref="O273:P273"/>
    <mergeCell ref="O251:P251"/>
    <mergeCell ref="O252:P252"/>
    <mergeCell ref="O253:P253"/>
    <mergeCell ref="O254:P254"/>
    <mergeCell ref="O255:P255"/>
    <mergeCell ref="O256:P256"/>
    <mergeCell ref="O257:P257"/>
    <mergeCell ref="O258:P258"/>
    <mergeCell ref="O259:P259"/>
    <mergeCell ref="O261:P261"/>
    <mergeCell ref="O262:P262"/>
    <mergeCell ref="O264:P264"/>
    <mergeCell ref="O265:P265"/>
    <mergeCell ref="O266:P266"/>
    <mergeCell ref="M272:N272"/>
    <mergeCell ref="M259:N259"/>
    <mergeCell ref="M256:N256"/>
    <mergeCell ref="M251:N251"/>
    <mergeCell ref="M271:N271"/>
    <mergeCell ref="M260:N26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0.79998168889431442"/>
  </sheetPr>
  <dimension ref="A21:I21"/>
  <sheetViews>
    <sheetView workbookViewId="0">
      <selection activeCell="L20" sqref="L20"/>
    </sheetView>
  </sheetViews>
  <sheetFormatPr defaultRowHeight="15"/>
  <sheetData>
    <row r="21" spans="1:9" ht="53.25">
      <c r="A21" s="1511" t="s">
        <v>1591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9" tint="-0.499984740745262"/>
  </sheetPr>
  <dimension ref="B1:R297"/>
  <sheetViews>
    <sheetView zoomScale="110" zoomScaleNormal="110" workbookViewId="0">
      <pane ySplit="8" topLeftCell="A9" activePane="bottomLeft" state="frozen"/>
      <selection activeCell="M25" sqref="M25"/>
      <selection pane="bottomLeft" activeCell="I288" sqref="I288"/>
    </sheetView>
  </sheetViews>
  <sheetFormatPr defaultColWidth="9" defaultRowHeight="21.75"/>
  <cols>
    <col min="1" max="1" width="0.85546875" style="216" customWidth="1"/>
    <col min="2" max="2" width="1.5703125" style="218" customWidth="1"/>
    <col min="3" max="3" width="1.140625" style="218" customWidth="1"/>
    <col min="4" max="4" width="1.42578125" style="218" customWidth="1"/>
    <col min="5" max="5" width="3.5703125" style="218" customWidth="1"/>
    <col min="6" max="6" width="5" style="1145" customWidth="1"/>
    <col min="7" max="7" width="35.28515625" style="219" customWidth="1"/>
    <col min="8" max="8" width="9.5703125" style="1152" hidden="1" customWidth="1"/>
    <col min="9" max="9" width="14.140625" style="1152" customWidth="1"/>
    <col min="10" max="10" width="9.140625" style="1298" hidden="1" customWidth="1"/>
    <col min="11" max="14" width="9.140625" style="1298" customWidth="1"/>
    <col min="15" max="15" width="10.42578125" style="1298" customWidth="1"/>
    <col min="16" max="17" width="9.140625" style="1298" customWidth="1"/>
    <col min="18" max="18" width="10.5703125" style="1298" customWidth="1"/>
    <col min="19" max="16384" width="9" style="216"/>
  </cols>
  <sheetData>
    <row r="1" spans="2:18" s="1140" customFormat="1" ht="24.75" thickBot="1">
      <c r="B1" s="1622" t="s">
        <v>2410</v>
      </c>
      <c r="C1" s="1622"/>
      <c r="D1" s="1622"/>
      <c r="E1" s="1622"/>
      <c r="F1" s="1622"/>
      <c r="G1" s="1622"/>
      <c r="H1" s="1622"/>
      <c r="I1" s="1622"/>
      <c r="J1" s="1622"/>
      <c r="K1" s="1622"/>
      <c r="L1" s="1622"/>
      <c r="M1" s="1622"/>
      <c r="N1" s="1622"/>
      <c r="O1" s="1622"/>
      <c r="P1" s="1622"/>
      <c r="Q1" s="1622"/>
      <c r="R1" s="1622"/>
    </row>
    <row r="2" spans="2:18" s="1140" customFormat="1" ht="25.5" thickTop="1" thickBot="1">
      <c r="B2" s="1141"/>
      <c r="C2" s="1141"/>
      <c r="D2" s="1141"/>
      <c r="E2" s="1141"/>
      <c r="F2" s="1141"/>
      <c r="G2" s="1142"/>
      <c r="H2" s="1141"/>
      <c r="I2" s="1141"/>
      <c r="J2" s="1141"/>
      <c r="K2" s="1141"/>
      <c r="L2" s="1141"/>
      <c r="M2" s="1141"/>
      <c r="N2" s="1141"/>
      <c r="O2" s="1141"/>
      <c r="P2" s="1625" t="s">
        <v>2381</v>
      </c>
      <c r="Q2" s="1626"/>
      <c r="R2" s="1627"/>
    </row>
    <row r="3" spans="2:18" s="1147" customFormat="1" ht="16.5" customHeight="1" thickTop="1">
      <c r="B3" s="1143" t="s">
        <v>2563</v>
      </c>
      <c r="C3" s="1143"/>
      <c r="D3" s="1143"/>
      <c r="E3" s="1143"/>
      <c r="F3" s="1144"/>
      <c r="G3" s="1145"/>
      <c r="H3" s="1146"/>
      <c r="I3" s="1144"/>
      <c r="J3" s="1144"/>
      <c r="K3" s="1144"/>
      <c r="L3" s="1144"/>
      <c r="M3" s="1144"/>
      <c r="N3" s="1144"/>
      <c r="O3" s="1144"/>
      <c r="P3" s="1145"/>
      <c r="Q3" s="1145"/>
      <c r="R3" s="1145"/>
    </row>
    <row r="4" spans="2:18" s="1147" customFormat="1" ht="16.5" customHeight="1">
      <c r="B4" s="1143" t="s">
        <v>2564</v>
      </c>
      <c r="C4" s="1143"/>
      <c r="D4" s="1143"/>
      <c r="E4" s="1143"/>
      <c r="F4" s="1146"/>
      <c r="G4" s="1340"/>
      <c r="H4" s="1148"/>
      <c r="I4" s="1144"/>
      <c r="J4" s="1144"/>
      <c r="K4" s="1144"/>
      <c r="L4" s="1144"/>
      <c r="M4" s="1144"/>
      <c r="N4" s="1144"/>
      <c r="O4" s="1144"/>
      <c r="P4" s="1149"/>
      <c r="Q4" s="1145"/>
      <c r="R4" s="1145"/>
    </row>
    <row r="5" spans="2:18" s="1147" customFormat="1" ht="16.5" customHeight="1">
      <c r="B5" s="1143" t="s">
        <v>1656</v>
      </c>
      <c r="C5" s="1143"/>
      <c r="D5" s="1143"/>
      <c r="E5" s="1143"/>
      <c r="F5" s="1146"/>
      <c r="G5" s="1143"/>
      <c r="H5" s="1150"/>
      <c r="I5" s="1144"/>
      <c r="J5" s="1144"/>
      <c r="K5" s="1144"/>
      <c r="L5" s="1144"/>
      <c r="M5" s="1144"/>
      <c r="N5" s="1144"/>
      <c r="O5" s="1144"/>
      <c r="P5" s="1149"/>
      <c r="Q5" s="1143"/>
      <c r="R5" s="1143"/>
    </row>
    <row r="6" spans="2:18" ht="4.5" customHeight="1">
      <c r="B6" s="1151"/>
      <c r="C6" s="1151"/>
      <c r="D6" s="1151"/>
      <c r="E6" s="1151"/>
      <c r="F6" s="1144"/>
      <c r="G6" s="1150"/>
      <c r="H6" s="1146"/>
      <c r="J6" s="1144"/>
      <c r="K6" s="1144"/>
      <c r="L6" s="1144"/>
      <c r="M6" s="1144"/>
      <c r="N6" s="1144"/>
      <c r="O6" s="1144"/>
      <c r="P6" s="1144"/>
      <c r="Q6" s="1144"/>
      <c r="R6" s="1144"/>
    </row>
    <row r="7" spans="2:18" s="1157" customFormat="1" ht="30" customHeight="1">
      <c r="B7" s="1594" t="s">
        <v>1</v>
      </c>
      <c r="C7" s="1595"/>
      <c r="D7" s="1595"/>
      <c r="E7" s="1595"/>
      <c r="F7" s="1595"/>
      <c r="G7" s="1596"/>
      <c r="H7" s="1153" t="s">
        <v>84</v>
      </c>
      <c r="I7" s="1154" t="s">
        <v>2</v>
      </c>
      <c r="J7" s="1155" t="s">
        <v>3</v>
      </c>
      <c r="K7" s="1156" t="s">
        <v>4</v>
      </c>
      <c r="L7" s="1156" t="s">
        <v>5</v>
      </c>
      <c r="M7" s="1156" t="s">
        <v>6</v>
      </c>
      <c r="N7" s="1156" t="s">
        <v>10</v>
      </c>
      <c r="O7" s="1155" t="s">
        <v>102</v>
      </c>
      <c r="P7" s="1156" t="s">
        <v>7</v>
      </c>
      <c r="Q7" s="1156" t="s">
        <v>8</v>
      </c>
      <c r="R7" s="1155" t="s">
        <v>9</v>
      </c>
    </row>
    <row r="8" spans="2:18" s="1161" customFormat="1" ht="21" customHeight="1">
      <c r="B8" s="1557" t="s">
        <v>2478</v>
      </c>
      <c r="C8" s="1558"/>
      <c r="D8" s="1558"/>
      <c r="E8" s="1558"/>
      <c r="F8" s="1558"/>
      <c r="G8" s="1559"/>
      <c r="H8" s="1158"/>
      <c r="I8" s="1159"/>
      <c r="J8" s="1160">
        <f>SUM(J194:J229)</f>
        <v>0</v>
      </c>
      <c r="K8" s="1160">
        <f>SUM(K194:K267)</f>
        <v>250000</v>
      </c>
      <c r="L8" s="1160">
        <f>SUM(L194:L267)</f>
        <v>2290000</v>
      </c>
      <c r="M8" s="1160">
        <f t="shared" ref="M8:R8" si="0">SUM(M194:M267)</f>
        <v>2912650</v>
      </c>
      <c r="N8" s="1160">
        <f t="shared" si="0"/>
        <v>26907300.41</v>
      </c>
      <c r="O8" s="1160">
        <f t="shared" si="0"/>
        <v>175156812.77700001</v>
      </c>
      <c r="P8" s="1160">
        <f t="shared" si="0"/>
        <v>0</v>
      </c>
      <c r="Q8" s="1160">
        <f t="shared" si="0"/>
        <v>0</v>
      </c>
      <c r="R8" s="1160">
        <f t="shared" si="0"/>
        <v>207516763.18700001</v>
      </c>
    </row>
    <row r="9" spans="2:18" s="1157" customFormat="1" ht="31.5" hidden="1" customHeight="1">
      <c r="B9" s="1615" t="s">
        <v>78</v>
      </c>
      <c r="C9" s="1616"/>
      <c r="D9" s="1616"/>
      <c r="E9" s="1616"/>
      <c r="F9" s="1616"/>
      <c r="G9" s="1616"/>
      <c r="H9" s="1616"/>
      <c r="I9" s="1616"/>
      <c r="J9" s="1162">
        <f>SUM(J10)</f>
        <v>0</v>
      </c>
      <c r="K9" s="1162">
        <f t="shared" ref="K9:R10" si="1">SUM(K10)</f>
        <v>0</v>
      </c>
      <c r="L9" s="1162">
        <f t="shared" si="1"/>
        <v>0</v>
      </c>
      <c r="M9" s="1162">
        <f t="shared" si="1"/>
        <v>0</v>
      </c>
      <c r="N9" s="1162">
        <f t="shared" si="1"/>
        <v>0</v>
      </c>
      <c r="O9" s="1162">
        <f t="shared" si="1"/>
        <v>0</v>
      </c>
      <c r="P9" s="1162">
        <f t="shared" si="1"/>
        <v>0</v>
      </c>
      <c r="Q9" s="1162">
        <f t="shared" si="1"/>
        <v>0</v>
      </c>
      <c r="R9" s="1162">
        <f t="shared" si="1"/>
        <v>0</v>
      </c>
    </row>
    <row r="10" spans="2:18" s="1157" customFormat="1" ht="48" hidden="1" customHeight="1">
      <c r="B10" s="1619" t="s">
        <v>2565</v>
      </c>
      <c r="C10" s="1610"/>
      <c r="D10" s="1610"/>
      <c r="E10" s="1610"/>
      <c r="F10" s="1610"/>
      <c r="G10" s="1610"/>
      <c r="H10" s="1610"/>
      <c r="I10" s="1610"/>
      <c r="J10" s="1163">
        <f>SUM(J11)</f>
        <v>0</v>
      </c>
      <c r="K10" s="1163">
        <f t="shared" si="1"/>
        <v>0</v>
      </c>
      <c r="L10" s="1163">
        <f t="shared" si="1"/>
        <v>0</v>
      </c>
      <c r="M10" s="1163">
        <f t="shared" si="1"/>
        <v>0</v>
      </c>
      <c r="N10" s="1163">
        <f t="shared" si="1"/>
        <v>0</v>
      </c>
      <c r="O10" s="1163">
        <f t="shared" si="1"/>
        <v>0</v>
      </c>
      <c r="P10" s="1163">
        <f t="shared" si="1"/>
        <v>0</v>
      </c>
      <c r="Q10" s="1163">
        <f t="shared" si="1"/>
        <v>0</v>
      </c>
      <c r="R10" s="1163">
        <f t="shared" si="1"/>
        <v>0</v>
      </c>
    </row>
    <row r="11" spans="2:18" ht="47.25" hidden="1" customHeight="1">
      <c r="B11" s="1164"/>
      <c r="C11" s="1610" t="s">
        <v>2566</v>
      </c>
      <c r="D11" s="1610"/>
      <c r="E11" s="1610"/>
      <c r="F11" s="1610"/>
      <c r="G11" s="1610"/>
      <c r="H11" s="1610"/>
      <c r="I11" s="1610"/>
      <c r="J11" s="1165">
        <f>SUM(J12+J17)</f>
        <v>0</v>
      </c>
      <c r="K11" s="1165">
        <f t="shared" ref="K11:R11" si="2">SUM(K12+K17)</f>
        <v>0</v>
      </c>
      <c r="L11" s="1165">
        <f t="shared" si="2"/>
        <v>0</v>
      </c>
      <c r="M11" s="1165">
        <f t="shared" si="2"/>
        <v>0</v>
      </c>
      <c r="N11" s="1165">
        <f t="shared" si="2"/>
        <v>0</v>
      </c>
      <c r="O11" s="1165">
        <f t="shared" si="2"/>
        <v>0</v>
      </c>
      <c r="P11" s="1165">
        <f t="shared" si="2"/>
        <v>0</v>
      </c>
      <c r="Q11" s="1165">
        <f t="shared" si="2"/>
        <v>0</v>
      </c>
      <c r="R11" s="1165">
        <f t="shared" si="2"/>
        <v>0</v>
      </c>
    </row>
    <row r="12" spans="2:18" ht="30.75" hidden="1" customHeight="1">
      <c r="B12" s="1164"/>
      <c r="C12" s="1166"/>
      <c r="D12" s="1610" t="s">
        <v>2567</v>
      </c>
      <c r="E12" s="1610"/>
      <c r="F12" s="1610"/>
      <c r="G12" s="1610"/>
      <c r="H12" s="1610"/>
      <c r="I12" s="1610"/>
      <c r="J12" s="1165">
        <f>SUM(J13)</f>
        <v>0</v>
      </c>
      <c r="K12" s="1165">
        <f t="shared" ref="K12:R12" si="3">SUM(K13)</f>
        <v>0</v>
      </c>
      <c r="L12" s="1165">
        <f t="shared" si="3"/>
        <v>0</v>
      </c>
      <c r="M12" s="1165">
        <f t="shared" si="3"/>
        <v>0</v>
      </c>
      <c r="N12" s="1165">
        <f t="shared" si="3"/>
        <v>0</v>
      </c>
      <c r="O12" s="1165">
        <f t="shared" si="3"/>
        <v>0</v>
      </c>
      <c r="P12" s="1165">
        <f t="shared" si="3"/>
        <v>0</v>
      </c>
      <c r="Q12" s="1165">
        <f t="shared" si="3"/>
        <v>0</v>
      </c>
      <c r="R12" s="1165">
        <f t="shared" si="3"/>
        <v>0</v>
      </c>
    </row>
    <row r="13" spans="2:18" ht="48.75" hidden="1" customHeight="1">
      <c r="B13" s="1167"/>
      <c r="C13" s="1168"/>
      <c r="D13" s="1168"/>
      <c r="E13" s="1623" t="s">
        <v>2568</v>
      </c>
      <c r="F13" s="1623"/>
      <c r="G13" s="1623"/>
      <c r="H13" s="1623"/>
      <c r="I13" s="1623"/>
      <c r="J13" s="1169">
        <f>SUM(J14:J16)</f>
        <v>0</v>
      </c>
      <c r="K13" s="1169">
        <f t="shared" ref="K13:Q13" si="4">SUM(K14:K16)</f>
        <v>0</v>
      </c>
      <c r="L13" s="1169">
        <f t="shared" si="4"/>
        <v>0</v>
      </c>
      <c r="M13" s="1169">
        <f t="shared" si="4"/>
        <v>0</v>
      </c>
      <c r="N13" s="1169">
        <f t="shared" si="4"/>
        <v>0</v>
      </c>
      <c r="O13" s="1169">
        <f t="shared" si="4"/>
        <v>0</v>
      </c>
      <c r="P13" s="1169">
        <f t="shared" si="4"/>
        <v>0</v>
      </c>
      <c r="Q13" s="1169">
        <f t="shared" si="4"/>
        <v>0</v>
      </c>
      <c r="R13" s="1169">
        <f>SUM(R14:R16)</f>
        <v>0</v>
      </c>
    </row>
    <row r="14" spans="2:18" ht="18.75" hidden="1" customHeight="1">
      <c r="B14" s="234"/>
      <c r="C14" s="235"/>
      <c r="D14" s="235"/>
      <c r="E14" s="236"/>
      <c r="F14" s="215">
        <v>1</v>
      </c>
      <c r="G14" s="192"/>
      <c r="H14" s="192"/>
      <c r="I14" s="1170"/>
      <c r="J14" s="139"/>
      <c r="K14" s="139"/>
      <c r="L14" s="139"/>
      <c r="M14" s="139"/>
      <c r="N14" s="139"/>
      <c r="O14" s="139"/>
      <c r="P14" s="139"/>
      <c r="Q14" s="139"/>
      <c r="R14" s="1171">
        <f>SUM(J14:Q14)</f>
        <v>0</v>
      </c>
    </row>
    <row r="15" spans="2:18" ht="18.75" hidden="1" customHeight="1">
      <c r="B15" s="1172"/>
      <c r="C15" s="1145"/>
      <c r="D15" s="1145"/>
      <c r="E15" s="1173"/>
      <c r="F15" s="215">
        <v>2</v>
      </c>
      <c r="G15" s="192"/>
      <c r="H15" s="192"/>
      <c r="I15" s="1170"/>
      <c r="J15" s="139"/>
      <c r="K15" s="139"/>
      <c r="L15" s="139"/>
      <c r="M15" s="139"/>
      <c r="N15" s="139"/>
      <c r="O15" s="139"/>
      <c r="P15" s="139"/>
      <c r="Q15" s="139"/>
      <c r="R15" s="1171">
        <f>SUM(J15:Q15)</f>
        <v>0</v>
      </c>
    </row>
    <row r="16" spans="2:18" ht="18.75" hidden="1" customHeight="1">
      <c r="B16" s="217"/>
      <c r="D16" s="219"/>
      <c r="E16" s="220"/>
      <c r="F16" s="215">
        <v>3</v>
      </c>
      <c r="G16" s="192"/>
      <c r="H16" s="139"/>
      <c r="I16" s="196"/>
      <c r="J16" s="141"/>
      <c r="K16" s="141"/>
      <c r="L16" s="141"/>
      <c r="M16" s="141"/>
      <c r="N16" s="141"/>
      <c r="O16" s="141"/>
      <c r="P16" s="141"/>
      <c r="Q16" s="141"/>
      <c r="R16" s="1171">
        <f>SUM(J16:Q16)</f>
        <v>0</v>
      </c>
    </row>
    <row r="17" spans="2:18" s="1161" customFormat="1" ht="51" hidden="1" customHeight="1">
      <c r="B17" s="1174"/>
      <c r="C17" s="1175"/>
      <c r="D17" s="1610" t="s">
        <v>2569</v>
      </c>
      <c r="E17" s="1610"/>
      <c r="F17" s="1610"/>
      <c r="G17" s="1610"/>
      <c r="H17" s="1610"/>
      <c r="I17" s="1610"/>
      <c r="J17" s="1176">
        <f>SUM(J18+J22)</f>
        <v>0</v>
      </c>
      <c r="K17" s="1176">
        <f t="shared" ref="K17:R17" si="5">SUM(K18+K22)</f>
        <v>0</v>
      </c>
      <c r="L17" s="1176">
        <f t="shared" si="5"/>
        <v>0</v>
      </c>
      <c r="M17" s="1176">
        <f t="shared" si="5"/>
        <v>0</v>
      </c>
      <c r="N17" s="1176">
        <f t="shared" si="5"/>
        <v>0</v>
      </c>
      <c r="O17" s="1176">
        <f t="shared" si="5"/>
        <v>0</v>
      </c>
      <c r="P17" s="1176">
        <f t="shared" si="5"/>
        <v>0</v>
      </c>
      <c r="Q17" s="1176">
        <f t="shared" si="5"/>
        <v>0</v>
      </c>
      <c r="R17" s="1176">
        <f t="shared" si="5"/>
        <v>0</v>
      </c>
    </row>
    <row r="18" spans="2:18" ht="35.25" hidden="1" customHeight="1">
      <c r="B18" s="1177"/>
      <c r="C18" s="1178"/>
      <c r="D18" s="1178"/>
      <c r="E18" s="1624" t="s">
        <v>2570</v>
      </c>
      <c r="F18" s="1610"/>
      <c r="G18" s="1610"/>
      <c r="H18" s="1610"/>
      <c r="I18" s="1610"/>
      <c r="J18" s="1165">
        <f>SUM(J19:J21)</f>
        <v>0</v>
      </c>
      <c r="K18" s="1165">
        <f t="shared" ref="K18:Q18" si="6">SUM(K19:K21)</f>
        <v>0</v>
      </c>
      <c r="L18" s="1165">
        <f t="shared" si="6"/>
        <v>0</v>
      </c>
      <c r="M18" s="1165">
        <f t="shared" si="6"/>
        <v>0</v>
      </c>
      <c r="N18" s="1165">
        <f t="shared" si="6"/>
        <v>0</v>
      </c>
      <c r="O18" s="1165">
        <f t="shared" si="6"/>
        <v>0</v>
      </c>
      <c r="P18" s="1165">
        <f t="shared" si="6"/>
        <v>0</v>
      </c>
      <c r="Q18" s="1165">
        <f t="shared" si="6"/>
        <v>0</v>
      </c>
      <c r="R18" s="1165">
        <f>SUM(R19:R21)</f>
        <v>0</v>
      </c>
    </row>
    <row r="19" spans="2:18" ht="17.25" hidden="1" customHeight="1">
      <c r="B19" s="234"/>
      <c r="C19" s="235"/>
      <c r="D19" s="235"/>
      <c r="E19" s="236"/>
      <c r="F19" s="1179">
        <v>4</v>
      </c>
      <c r="G19" s="192"/>
      <c r="H19" s="192"/>
      <c r="I19" s="1170"/>
      <c r="J19" s="139"/>
      <c r="K19" s="139"/>
      <c r="L19" s="139"/>
      <c r="M19" s="139"/>
      <c r="N19" s="139"/>
      <c r="O19" s="139"/>
      <c r="P19" s="139"/>
      <c r="Q19" s="139"/>
      <c r="R19" s="1171">
        <f>SUM(J19:Q19)</f>
        <v>0</v>
      </c>
    </row>
    <row r="20" spans="2:18" ht="17.25" hidden="1" customHeight="1">
      <c r="B20" s="217"/>
      <c r="D20" s="219"/>
      <c r="E20" s="220"/>
      <c r="F20" s="1179">
        <v>5</v>
      </c>
      <c r="G20" s="192"/>
      <c r="H20" s="139"/>
      <c r="I20" s="196"/>
      <c r="J20" s="141"/>
      <c r="K20" s="141"/>
      <c r="L20" s="141"/>
      <c r="M20" s="141"/>
      <c r="N20" s="141"/>
      <c r="O20" s="141"/>
      <c r="P20" s="141"/>
      <c r="Q20" s="141"/>
      <c r="R20" s="1171">
        <f>SUM(J20:Q20)</f>
        <v>0</v>
      </c>
    </row>
    <row r="21" spans="2:18" ht="17.25" hidden="1" customHeight="1">
      <c r="B21" s="221"/>
      <c r="C21" s="222"/>
      <c r="D21" s="223"/>
      <c r="E21" s="224"/>
      <c r="F21" s="1179">
        <v>6</v>
      </c>
      <c r="G21" s="192"/>
      <c r="H21" s="139"/>
      <c r="I21" s="196"/>
      <c r="J21" s="141"/>
      <c r="K21" s="141"/>
      <c r="L21" s="141"/>
      <c r="M21" s="141"/>
      <c r="N21" s="141"/>
      <c r="O21" s="141"/>
      <c r="P21" s="141"/>
      <c r="Q21" s="141"/>
      <c r="R21" s="1171">
        <f>SUM(J21:Q21)</f>
        <v>0</v>
      </c>
    </row>
    <row r="22" spans="2:18" ht="21" hidden="1" customHeight="1">
      <c r="B22" s="1180"/>
      <c r="C22" s="1181"/>
      <c r="D22" s="1181"/>
      <c r="E22" s="1182" t="s">
        <v>2571</v>
      </c>
      <c r="F22" s="1183"/>
      <c r="G22" s="1184"/>
      <c r="H22" s="1185"/>
      <c r="I22" s="1186"/>
      <c r="J22" s="1165">
        <f>SUM(J23:J25)</f>
        <v>0</v>
      </c>
      <c r="K22" s="1165">
        <f t="shared" ref="K22:R22" si="7">SUM(K23:K25)</f>
        <v>0</v>
      </c>
      <c r="L22" s="1165">
        <f t="shared" si="7"/>
        <v>0</v>
      </c>
      <c r="M22" s="1165">
        <f t="shared" si="7"/>
        <v>0</v>
      </c>
      <c r="N22" s="1165">
        <f t="shared" si="7"/>
        <v>0</v>
      </c>
      <c r="O22" s="1165">
        <f t="shared" si="7"/>
        <v>0</v>
      </c>
      <c r="P22" s="1165">
        <f t="shared" si="7"/>
        <v>0</v>
      </c>
      <c r="Q22" s="1165">
        <f t="shared" si="7"/>
        <v>0</v>
      </c>
      <c r="R22" s="1165">
        <f t="shared" si="7"/>
        <v>0</v>
      </c>
    </row>
    <row r="23" spans="2:18" ht="19.5" hidden="1" customHeight="1">
      <c r="B23" s="234"/>
      <c r="C23" s="235"/>
      <c r="D23" s="235"/>
      <c r="E23" s="236"/>
      <c r="F23" s="215">
        <v>7</v>
      </c>
      <c r="G23" s="192"/>
      <c r="H23" s="192"/>
      <c r="I23" s="1170"/>
      <c r="J23" s="139"/>
      <c r="K23" s="139"/>
      <c r="L23" s="139"/>
      <c r="M23" s="139"/>
      <c r="N23" s="139"/>
      <c r="O23" s="139"/>
      <c r="P23" s="139"/>
      <c r="Q23" s="139"/>
      <c r="R23" s="1171">
        <f>SUM(J23:Q23)</f>
        <v>0</v>
      </c>
    </row>
    <row r="24" spans="2:18" ht="19.5" hidden="1" customHeight="1">
      <c r="B24" s="1172"/>
      <c r="C24" s="1145"/>
      <c r="D24" s="1145"/>
      <c r="E24" s="1173"/>
      <c r="F24" s="215">
        <v>8</v>
      </c>
      <c r="G24" s="192"/>
      <c r="H24" s="192"/>
      <c r="I24" s="1170"/>
      <c r="J24" s="139"/>
      <c r="K24" s="139"/>
      <c r="L24" s="139"/>
      <c r="M24" s="139"/>
      <c r="N24" s="139"/>
      <c r="O24" s="139"/>
      <c r="P24" s="139"/>
      <c r="Q24" s="139"/>
      <c r="R24" s="1171">
        <f t="shared" ref="R24" si="8">SUM(J24:Q24)</f>
        <v>0</v>
      </c>
    </row>
    <row r="25" spans="2:18" ht="19.5" hidden="1" customHeight="1">
      <c r="B25" s="221"/>
      <c r="C25" s="222"/>
      <c r="D25" s="223"/>
      <c r="E25" s="224"/>
      <c r="F25" s="215">
        <v>9</v>
      </c>
      <c r="G25" s="192"/>
      <c r="H25" s="139"/>
      <c r="I25" s="196"/>
      <c r="J25" s="141"/>
      <c r="K25" s="141"/>
      <c r="L25" s="141"/>
      <c r="M25" s="141"/>
      <c r="N25" s="141"/>
      <c r="O25" s="141"/>
      <c r="P25" s="141"/>
      <c r="Q25" s="141"/>
      <c r="R25" s="1171">
        <f>SUM(J25:Q25)</f>
        <v>0</v>
      </c>
    </row>
    <row r="26" spans="2:18" ht="21" hidden="1" customHeight="1">
      <c r="B26" s="1180"/>
      <c r="C26" s="1181"/>
      <c r="D26" s="1181"/>
      <c r="E26" s="1182" t="s">
        <v>2572</v>
      </c>
      <c r="F26" s="1187"/>
      <c r="G26" s="1184"/>
      <c r="H26" s="1185"/>
      <c r="I26" s="1186"/>
      <c r="J26" s="1165">
        <f>SUM(J27:J29)</f>
        <v>0</v>
      </c>
      <c r="K26" s="1165">
        <f t="shared" ref="K26:R26" si="9">SUM(K27:K29)</f>
        <v>0</v>
      </c>
      <c r="L26" s="1165">
        <f t="shared" si="9"/>
        <v>0</v>
      </c>
      <c r="M26" s="1165">
        <f t="shared" si="9"/>
        <v>0</v>
      </c>
      <c r="N26" s="1165">
        <f t="shared" si="9"/>
        <v>0</v>
      </c>
      <c r="O26" s="1165">
        <f t="shared" si="9"/>
        <v>0</v>
      </c>
      <c r="P26" s="1165">
        <f t="shared" si="9"/>
        <v>0</v>
      </c>
      <c r="Q26" s="1165">
        <f t="shared" si="9"/>
        <v>0</v>
      </c>
      <c r="R26" s="1165">
        <f t="shared" si="9"/>
        <v>0</v>
      </c>
    </row>
    <row r="27" spans="2:18" ht="19.5" hidden="1" customHeight="1">
      <c r="B27" s="234"/>
      <c r="C27" s="235"/>
      <c r="D27" s="235"/>
      <c r="E27" s="236"/>
      <c r="F27" s="215">
        <v>10</v>
      </c>
      <c r="G27" s="192"/>
      <c r="H27" s="192"/>
      <c r="I27" s="1170"/>
      <c r="J27" s="139"/>
      <c r="K27" s="139"/>
      <c r="L27" s="139"/>
      <c r="M27" s="139"/>
      <c r="N27" s="139"/>
      <c r="O27" s="139"/>
      <c r="P27" s="139"/>
      <c r="Q27" s="139"/>
      <c r="R27" s="1171">
        <f>SUM(J27:Q27)</f>
        <v>0</v>
      </c>
    </row>
    <row r="28" spans="2:18" ht="19.5" hidden="1" customHeight="1">
      <c r="B28" s="1172"/>
      <c r="C28" s="1145"/>
      <c r="D28" s="1145"/>
      <c r="E28" s="1173"/>
      <c r="F28" s="215">
        <v>11</v>
      </c>
      <c r="G28" s="192"/>
      <c r="H28" s="192"/>
      <c r="I28" s="1170"/>
      <c r="J28" s="139"/>
      <c r="K28" s="139"/>
      <c r="L28" s="139"/>
      <c r="M28" s="139"/>
      <c r="N28" s="139"/>
      <c r="O28" s="139"/>
      <c r="P28" s="139"/>
      <c r="Q28" s="139"/>
      <c r="R28" s="1171">
        <f>SUM(J28:Q28)</f>
        <v>0</v>
      </c>
    </row>
    <row r="29" spans="2:18" ht="19.5" hidden="1" customHeight="1">
      <c r="B29" s="217"/>
      <c r="D29" s="219"/>
      <c r="E29" s="220"/>
      <c r="F29" s="215">
        <v>12</v>
      </c>
      <c r="G29" s="192"/>
      <c r="H29" s="139"/>
      <c r="I29" s="196"/>
      <c r="J29" s="141"/>
      <c r="K29" s="141"/>
      <c r="L29" s="141"/>
      <c r="M29" s="141"/>
      <c r="N29" s="141"/>
      <c r="O29" s="141"/>
      <c r="P29" s="141"/>
      <c r="Q29" s="141"/>
      <c r="R29" s="1171">
        <f>SUM(J29:Q29)</f>
        <v>0</v>
      </c>
    </row>
    <row r="30" spans="2:18" s="1157" customFormat="1" ht="35.25" hidden="1" customHeight="1">
      <c r="B30" s="1615" t="s">
        <v>80</v>
      </c>
      <c r="C30" s="1616"/>
      <c r="D30" s="1616"/>
      <c r="E30" s="1616"/>
      <c r="F30" s="1616"/>
      <c r="G30" s="1616"/>
      <c r="H30" s="1616"/>
      <c r="I30" s="1616"/>
      <c r="J30" s="1162">
        <f>SUM(J31)</f>
        <v>0</v>
      </c>
      <c r="K30" s="1162">
        <f t="shared" ref="K30:R30" si="10">SUM(K31)</f>
        <v>0</v>
      </c>
      <c r="L30" s="1162">
        <f t="shared" si="10"/>
        <v>0</v>
      </c>
      <c r="M30" s="1162">
        <f t="shared" si="10"/>
        <v>0</v>
      </c>
      <c r="N30" s="1162">
        <f t="shared" si="10"/>
        <v>0</v>
      </c>
      <c r="O30" s="1162">
        <f t="shared" si="10"/>
        <v>0</v>
      </c>
      <c r="P30" s="1162">
        <f t="shared" si="10"/>
        <v>0</v>
      </c>
      <c r="Q30" s="1162">
        <f t="shared" si="10"/>
        <v>0</v>
      </c>
      <c r="R30" s="1162">
        <f t="shared" si="10"/>
        <v>0</v>
      </c>
    </row>
    <row r="31" spans="2:18" s="1157" customFormat="1" ht="48" hidden="1" customHeight="1">
      <c r="B31" s="1619" t="s">
        <v>2573</v>
      </c>
      <c r="C31" s="1610"/>
      <c r="D31" s="1610"/>
      <c r="E31" s="1610"/>
      <c r="F31" s="1610"/>
      <c r="G31" s="1610"/>
      <c r="H31" s="1610"/>
      <c r="I31" s="1610"/>
      <c r="J31" s="1163">
        <f>SUM(J32+J51)</f>
        <v>0</v>
      </c>
      <c r="K31" s="1163">
        <f t="shared" ref="K31:R31" si="11">SUM(K32+K51)</f>
        <v>0</v>
      </c>
      <c r="L31" s="1163">
        <f t="shared" si="11"/>
        <v>0</v>
      </c>
      <c r="M31" s="1163">
        <f t="shared" si="11"/>
        <v>0</v>
      </c>
      <c r="N31" s="1163">
        <f t="shared" si="11"/>
        <v>0</v>
      </c>
      <c r="O31" s="1163">
        <f t="shared" si="11"/>
        <v>0</v>
      </c>
      <c r="P31" s="1163">
        <f t="shared" si="11"/>
        <v>0</v>
      </c>
      <c r="Q31" s="1163">
        <f t="shared" si="11"/>
        <v>0</v>
      </c>
      <c r="R31" s="1163">
        <f t="shared" si="11"/>
        <v>0</v>
      </c>
    </row>
    <row r="32" spans="2:18" ht="50.25" hidden="1" customHeight="1">
      <c r="B32" s="1164"/>
      <c r="C32" s="1610" t="s">
        <v>2574</v>
      </c>
      <c r="D32" s="1610"/>
      <c r="E32" s="1610"/>
      <c r="F32" s="1610"/>
      <c r="G32" s="1610"/>
      <c r="H32" s="1610"/>
      <c r="I32" s="1610"/>
      <c r="J32" s="1165">
        <f>SUM(J33+J46)</f>
        <v>0</v>
      </c>
      <c r="K32" s="1165">
        <f t="shared" ref="K32:R32" si="12">SUM(K33+K46)</f>
        <v>0</v>
      </c>
      <c r="L32" s="1165">
        <f t="shared" si="12"/>
        <v>0</v>
      </c>
      <c r="M32" s="1165">
        <f t="shared" si="12"/>
        <v>0</v>
      </c>
      <c r="N32" s="1165">
        <f t="shared" si="12"/>
        <v>0</v>
      </c>
      <c r="O32" s="1165">
        <f t="shared" si="12"/>
        <v>0</v>
      </c>
      <c r="P32" s="1165">
        <f t="shared" si="12"/>
        <v>0</v>
      </c>
      <c r="Q32" s="1165">
        <f t="shared" si="12"/>
        <v>0</v>
      </c>
      <c r="R32" s="1165">
        <f t="shared" si="12"/>
        <v>0</v>
      </c>
    </row>
    <row r="33" spans="2:18" ht="35.25" hidden="1" customHeight="1">
      <c r="B33" s="1164"/>
      <c r="C33" s="1166"/>
      <c r="D33" s="1610" t="s">
        <v>2575</v>
      </c>
      <c r="E33" s="1610"/>
      <c r="F33" s="1610"/>
      <c r="G33" s="1610"/>
      <c r="H33" s="1610"/>
      <c r="I33" s="1610"/>
      <c r="J33" s="1165">
        <f>SUM(J34+J38+J42)</f>
        <v>0</v>
      </c>
      <c r="K33" s="1165">
        <f t="shared" ref="K33:R33" si="13">SUM(K34+K38+K42)</f>
        <v>0</v>
      </c>
      <c r="L33" s="1165">
        <f t="shared" si="13"/>
        <v>0</v>
      </c>
      <c r="M33" s="1165">
        <f t="shared" si="13"/>
        <v>0</v>
      </c>
      <c r="N33" s="1165">
        <f t="shared" si="13"/>
        <v>0</v>
      </c>
      <c r="O33" s="1165">
        <f t="shared" si="13"/>
        <v>0</v>
      </c>
      <c r="P33" s="1165">
        <f t="shared" si="13"/>
        <v>0</v>
      </c>
      <c r="Q33" s="1165">
        <f t="shared" si="13"/>
        <v>0</v>
      </c>
      <c r="R33" s="1165">
        <f t="shared" si="13"/>
        <v>0</v>
      </c>
    </row>
    <row r="34" spans="2:18" ht="48.75" hidden="1" customHeight="1">
      <c r="B34" s="1164"/>
      <c r="C34" s="1166"/>
      <c r="D34" s="1166"/>
      <c r="E34" s="1610" t="s">
        <v>2576</v>
      </c>
      <c r="F34" s="1610"/>
      <c r="G34" s="1610"/>
      <c r="H34" s="1610"/>
      <c r="I34" s="1610"/>
      <c r="J34" s="1165">
        <f>SUM(J35:J37)</f>
        <v>0</v>
      </c>
      <c r="K34" s="1165">
        <f t="shared" ref="K34:R34" si="14">SUM(K35:K37)</f>
        <v>0</v>
      </c>
      <c r="L34" s="1165">
        <f t="shared" si="14"/>
        <v>0</v>
      </c>
      <c r="M34" s="1165">
        <f t="shared" si="14"/>
        <v>0</v>
      </c>
      <c r="N34" s="1165">
        <f t="shared" si="14"/>
        <v>0</v>
      </c>
      <c r="O34" s="1165">
        <f t="shared" si="14"/>
        <v>0</v>
      </c>
      <c r="P34" s="1165">
        <f t="shared" si="14"/>
        <v>0</v>
      </c>
      <c r="Q34" s="1165">
        <f t="shared" si="14"/>
        <v>0</v>
      </c>
      <c r="R34" s="1165">
        <f t="shared" si="14"/>
        <v>0</v>
      </c>
    </row>
    <row r="35" spans="2:18" ht="23.25" hidden="1" customHeight="1">
      <c r="B35" s="1188"/>
      <c r="C35" s="1189"/>
      <c r="D35" s="1189"/>
      <c r="E35" s="1190"/>
      <c r="F35" s="1191">
        <v>13</v>
      </c>
      <c r="G35" s="1192"/>
      <c r="H35" s="1192"/>
      <c r="I35" s="1193"/>
      <c r="J35" s="1185"/>
      <c r="K35" s="1185"/>
      <c r="L35" s="1185"/>
      <c r="M35" s="1185"/>
      <c r="N35" s="1185"/>
      <c r="O35" s="1185"/>
      <c r="P35" s="1185"/>
      <c r="Q35" s="1185"/>
      <c r="R35" s="1194">
        <f t="shared" ref="R35:R36" si="15">SUM(J35:Q35)</f>
        <v>0</v>
      </c>
    </row>
    <row r="36" spans="2:18" ht="23.25" hidden="1" customHeight="1">
      <c r="B36" s="1195"/>
      <c r="C36" s="1196"/>
      <c r="D36" s="1197"/>
      <c r="E36" s="1198"/>
      <c r="F36" s="1191">
        <v>14</v>
      </c>
      <c r="G36" s="1192"/>
      <c r="H36" s="1185"/>
      <c r="I36" s="1186"/>
      <c r="J36" s="1199"/>
      <c r="K36" s="1199"/>
      <c r="L36" s="1199"/>
      <c r="M36" s="1199"/>
      <c r="N36" s="1199"/>
      <c r="O36" s="1199"/>
      <c r="P36" s="1199"/>
      <c r="Q36" s="1199"/>
      <c r="R36" s="1194">
        <f t="shared" si="15"/>
        <v>0</v>
      </c>
    </row>
    <row r="37" spans="2:18" ht="23.25" hidden="1" customHeight="1">
      <c r="B37" s="1200"/>
      <c r="C37" s="1201"/>
      <c r="D37" s="1202"/>
      <c r="E37" s="1203"/>
      <c r="F37" s="1191">
        <v>15</v>
      </c>
      <c r="G37" s="1192"/>
      <c r="H37" s="1185"/>
      <c r="I37" s="1186"/>
      <c r="J37" s="1199"/>
      <c r="K37" s="1199"/>
      <c r="L37" s="1199"/>
      <c r="M37" s="1199"/>
      <c r="N37" s="1199"/>
      <c r="O37" s="1199"/>
      <c r="P37" s="1199"/>
      <c r="Q37" s="1199"/>
      <c r="R37" s="1194">
        <f>SUM(J37:Q37)</f>
        <v>0</v>
      </c>
    </row>
    <row r="38" spans="2:18" ht="23.25" hidden="1" customHeight="1">
      <c r="B38" s="1164"/>
      <c r="C38" s="1166"/>
      <c r="D38" s="1166"/>
      <c r="E38" s="1204" t="s">
        <v>2577</v>
      </c>
      <c r="F38" s="1183"/>
      <c r="G38" s="1184"/>
      <c r="H38" s="1185"/>
      <c r="I38" s="1186"/>
      <c r="J38" s="1165">
        <f>SUM(J39:J41)</f>
        <v>0</v>
      </c>
      <c r="K38" s="1165">
        <f t="shared" ref="K38:R38" si="16">SUM(K39:K41)</f>
        <v>0</v>
      </c>
      <c r="L38" s="1165">
        <f t="shared" si="16"/>
        <v>0</v>
      </c>
      <c r="M38" s="1165">
        <f t="shared" si="16"/>
        <v>0</v>
      </c>
      <c r="N38" s="1165">
        <f t="shared" si="16"/>
        <v>0</v>
      </c>
      <c r="O38" s="1165">
        <f t="shared" si="16"/>
        <v>0</v>
      </c>
      <c r="P38" s="1165">
        <f t="shared" si="16"/>
        <v>0</v>
      </c>
      <c r="Q38" s="1165">
        <f t="shared" si="16"/>
        <v>0</v>
      </c>
      <c r="R38" s="1165">
        <f t="shared" si="16"/>
        <v>0</v>
      </c>
    </row>
    <row r="39" spans="2:18" ht="23.25" hidden="1" customHeight="1">
      <c r="B39" s="1188"/>
      <c r="C39" s="1189"/>
      <c r="D39" s="1189"/>
      <c r="E39" s="1190"/>
      <c r="F39" s="1191">
        <v>16</v>
      </c>
      <c r="G39" s="1192"/>
      <c r="H39" s="1192"/>
      <c r="I39" s="1193"/>
      <c r="J39" s="1185"/>
      <c r="K39" s="1185"/>
      <c r="L39" s="1185"/>
      <c r="M39" s="1185"/>
      <c r="N39" s="1185"/>
      <c r="O39" s="1185"/>
      <c r="P39" s="1185"/>
      <c r="Q39" s="1185"/>
      <c r="R39" s="1194">
        <f t="shared" ref="R39:R40" si="17">SUM(J39:Q39)</f>
        <v>0</v>
      </c>
    </row>
    <row r="40" spans="2:18" ht="23.25" hidden="1" customHeight="1">
      <c r="B40" s="1195"/>
      <c r="C40" s="1196"/>
      <c r="D40" s="1197"/>
      <c r="E40" s="1198"/>
      <c r="F40" s="1191">
        <v>17</v>
      </c>
      <c r="G40" s="1192"/>
      <c r="H40" s="1185"/>
      <c r="I40" s="1186"/>
      <c r="J40" s="1199"/>
      <c r="K40" s="1199"/>
      <c r="L40" s="1199"/>
      <c r="M40" s="1199"/>
      <c r="N40" s="1199"/>
      <c r="O40" s="1199"/>
      <c r="P40" s="1199"/>
      <c r="Q40" s="1199"/>
      <c r="R40" s="1194">
        <f t="shared" si="17"/>
        <v>0</v>
      </c>
    </row>
    <row r="41" spans="2:18" ht="23.25" hidden="1" customHeight="1">
      <c r="B41" s="1200"/>
      <c r="C41" s="1201"/>
      <c r="D41" s="1202"/>
      <c r="E41" s="1203"/>
      <c r="F41" s="1191">
        <v>18</v>
      </c>
      <c r="G41" s="1192"/>
      <c r="H41" s="1185"/>
      <c r="I41" s="1186"/>
      <c r="J41" s="1199"/>
      <c r="K41" s="1199"/>
      <c r="L41" s="1199"/>
      <c r="M41" s="1199"/>
      <c r="N41" s="1199"/>
      <c r="O41" s="1199"/>
      <c r="P41" s="1199"/>
      <c r="Q41" s="1199"/>
      <c r="R41" s="1194">
        <f>SUM(J41:Q41)</f>
        <v>0</v>
      </c>
    </row>
    <row r="42" spans="2:18" ht="23.25" hidden="1" customHeight="1">
      <c r="B42" s="1164"/>
      <c r="C42" s="1166"/>
      <c r="D42" s="1166"/>
      <c r="E42" s="1204" t="s">
        <v>2578</v>
      </c>
      <c r="F42" s="1183"/>
      <c r="G42" s="1184"/>
      <c r="H42" s="1185"/>
      <c r="I42" s="1186"/>
      <c r="J42" s="1165">
        <f>SUM(J43:J45)</f>
        <v>0</v>
      </c>
      <c r="K42" s="1165">
        <f t="shared" ref="K42:R42" si="18">SUM(K43:K45)</f>
        <v>0</v>
      </c>
      <c r="L42" s="1165">
        <f t="shared" si="18"/>
        <v>0</v>
      </c>
      <c r="M42" s="1165">
        <f t="shared" si="18"/>
        <v>0</v>
      </c>
      <c r="N42" s="1165">
        <f t="shared" si="18"/>
        <v>0</v>
      </c>
      <c r="O42" s="1165">
        <f t="shared" si="18"/>
        <v>0</v>
      </c>
      <c r="P42" s="1165">
        <f t="shared" si="18"/>
        <v>0</v>
      </c>
      <c r="Q42" s="1165">
        <f t="shared" si="18"/>
        <v>0</v>
      </c>
      <c r="R42" s="1165">
        <f t="shared" si="18"/>
        <v>0</v>
      </c>
    </row>
    <row r="43" spans="2:18" ht="23.25" hidden="1" customHeight="1">
      <c r="B43" s="1188"/>
      <c r="C43" s="1189"/>
      <c r="D43" s="1189"/>
      <c r="E43" s="1190"/>
      <c r="F43" s="1191">
        <v>19</v>
      </c>
      <c r="G43" s="1192"/>
      <c r="H43" s="1192"/>
      <c r="I43" s="1193"/>
      <c r="J43" s="1185"/>
      <c r="K43" s="1185"/>
      <c r="L43" s="1185"/>
      <c r="M43" s="1185"/>
      <c r="N43" s="1185"/>
      <c r="O43" s="1185"/>
      <c r="P43" s="1185"/>
      <c r="Q43" s="1185"/>
      <c r="R43" s="1194">
        <f t="shared" ref="R43:R44" si="19">SUM(J43:Q43)</f>
        <v>0</v>
      </c>
    </row>
    <row r="44" spans="2:18" ht="23.25" hidden="1" customHeight="1">
      <c r="B44" s="1195"/>
      <c r="C44" s="1196"/>
      <c r="D44" s="1197"/>
      <c r="E44" s="1198"/>
      <c r="F44" s="1191">
        <v>20</v>
      </c>
      <c r="G44" s="1192"/>
      <c r="H44" s="1185"/>
      <c r="I44" s="1186"/>
      <c r="J44" s="1199"/>
      <c r="K44" s="1199"/>
      <c r="L44" s="1199"/>
      <c r="M44" s="1199"/>
      <c r="N44" s="1199"/>
      <c r="O44" s="1199"/>
      <c r="P44" s="1199"/>
      <c r="Q44" s="1199"/>
      <c r="R44" s="1194">
        <f t="shared" si="19"/>
        <v>0</v>
      </c>
    </row>
    <row r="45" spans="2:18" ht="23.25" hidden="1" customHeight="1">
      <c r="B45" s="1195"/>
      <c r="C45" s="1196"/>
      <c r="D45" s="1197"/>
      <c r="E45" s="1198"/>
      <c r="F45" s="1191">
        <v>21</v>
      </c>
      <c r="G45" s="1192"/>
      <c r="H45" s="1185"/>
      <c r="I45" s="1186"/>
      <c r="J45" s="1199"/>
      <c r="K45" s="1199"/>
      <c r="L45" s="1199"/>
      <c r="M45" s="1199"/>
      <c r="N45" s="1199"/>
      <c r="O45" s="1199"/>
      <c r="P45" s="1199"/>
      <c r="Q45" s="1199"/>
      <c r="R45" s="1194">
        <f>SUM(J45:Q45)</f>
        <v>0</v>
      </c>
    </row>
    <row r="46" spans="2:18" s="1161" customFormat="1" ht="49.5" hidden="1" customHeight="1">
      <c r="B46" s="1174"/>
      <c r="C46" s="1175"/>
      <c r="D46" s="1610" t="s">
        <v>2579</v>
      </c>
      <c r="E46" s="1610"/>
      <c r="F46" s="1610"/>
      <c r="G46" s="1610"/>
      <c r="H46" s="1610"/>
      <c r="I46" s="1610"/>
      <c r="J46" s="1176">
        <f>SUM(J47)</f>
        <v>0</v>
      </c>
      <c r="K46" s="1176">
        <f t="shared" ref="K46:R46" si="20">SUM(K47)</f>
        <v>0</v>
      </c>
      <c r="L46" s="1176">
        <f t="shared" si="20"/>
        <v>0</v>
      </c>
      <c r="M46" s="1176">
        <f t="shared" si="20"/>
        <v>0</v>
      </c>
      <c r="N46" s="1176">
        <f t="shared" si="20"/>
        <v>0</v>
      </c>
      <c r="O46" s="1176">
        <f t="shared" si="20"/>
        <v>0</v>
      </c>
      <c r="P46" s="1176">
        <f t="shared" si="20"/>
        <v>0</v>
      </c>
      <c r="Q46" s="1176">
        <f t="shared" si="20"/>
        <v>0</v>
      </c>
      <c r="R46" s="1176">
        <f t="shared" si="20"/>
        <v>0</v>
      </c>
    </row>
    <row r="47" spans="2:18" ht="36" hidden="1" customHeight="1">
      <c r="B47" s="1205"/>
      <c r="C47" s="1166"/>
      <c r="D47" s="1166"/>
      <c r="E47" s="1610" t="s">
        <v>2580</v>
      </c>
      <c r="F47" s="1610"/>
      <c r="G47" s="1610"/>
      <c r="H47" s="1610"/>
      <c r="I47" s="1610"/>
      <c r="J47" s="1165">
        <f>SUM(J48:J50)</f>
        <v>0</v>
      </c>
      <c r="K47" s="1165">
        <f t="shared" ref="K47:R47" si="21">SUM(K48:K50)</f>
        <v>0</v>
      </c>
      <c r="L47" s="1165">
        <f t="shared" si="21"/>
        <v>0</v>
      </c>
      <c r="M47" s="1165">
        <f t="shared" si="21"/>
        <v>0</v>
      </c>
      <c r="N47" s="1165">
        <f t="shared" si="21"/>
        <v>0</v>
      </c>
      <c r="O47" s="1165">
        <f t="shared" si="21"/>
        <v>0</v>
      </c>
      <c r="P47" s="1165">
        <f t="shared" si="21"/>
        <v>0</v>
      </c>
      <c r="Q47" s="1165">
        <f t="shared" si="21"/>
        <v>0</v>
      </c>
      <c r="R47" s="1165">
        <f t="shared" si="21"/>
        <v>0</v>
      </c>
    </row>
    <row r="48" spans="2:18" ht="20.25" hidden="1" customHeight="1">
      <c r="B48" s="1206"/>
      <c r="C48" s="1189"/>
      <c r="D48" s="1189"/>
      <c r="E48" s="1190"/>
      <c r="F48" s="1191">
        <v>22</v>
      </c>
      <c r="G48" s="1192"/>
      <c r="H48" s="1192"/>
      <c r="I48" s="1193"/>
      <c r="J48" s="1185"/>
      <c r="K48" s="1185"/>
      <c r="L48" s="1185"/>
      <c r="M48" s="1185"/>
      <c r="N48" s="1185"/>
      <c r="O48" s="1185"/>
      <c r="P48" s="1185"/>
      <c r="Q48" s="1185"/>
      <c r="R48" s="1194">
        <f t="shared" ref="R48:R49" si="22">SUM(J48:Q48)</f>
        <v>0</v>
      </c>
    </row>
    <row r="49" spans="2:18" ht="20.25" hidden="1" customHeight="1">
      <c r="B49" s="1207"/>
      <c r="C49" s="1196"/>
      <c r="D49" s="1197"/>
      <c r="E49" s="1198"/>
      <c r="F49" s="1191">
        <v>23</v>
      </c>
      <c r="G49" s="1192"/>
      <c r="H49" s="1185"/>
      <c r="I49" s="1186"/>
      <c r="J49" s="1199"/>
      <c r="K49" s="1199"/>
      <c r="L49" s="1199"/>
      <c r="M49" s="1199"/>
      <c r="N49" s="1199"/>
      <c r="O49" s="1199"/>
      <c r="P49" s="1199"/>
      <c r="Q49" s="1199"/>
      <c r="R49" s="1194">
        <f t="shared" si="22"/>
        <v>0</v>
      </c>
    </row>
    <row r="50" spans="2:18" ht="20.25" hidden="1" customHeight="1">
      <c r="B50" s="1207"/>
      <c r="C50" s="1196"/>
      <c r="D50" s="1197"/>
      <c r="E50" s="1198"/>
      <c r="F50" s="1191">
        <v>24</v>
      </c>
      <c r="G50" s="1192"/>
      <c r="H50" s="1185"/>
      <c r="I50" s="1186"/>
      <c r="J50" s="1199"/>
      <c r="K50" s="1199"/>
      <c r="L50" s="1199"/>
      <c r="M50" s="1199"/>
      <c r="N50" s="1199"/>
      <c r="O50" s="1199"/>
      <c r="P50" s="1199"/>
      <c r="Q50" s="1199"/>
      <c r="R50" s="1194">
        <f>SUM(J50:Q50)</f>
        <v>0</v>
      </c>
    </row>
    <row r="51" spans="2:18" ht="30.75" hidden="1" customHeight="1">
      <c r="B51" s="1164"/>
      <c r="C51" s="1611" t="s">
        <v>2581</v>
      </c>
      <c r="D51" s="1611"/>
      <c r="E51" s="1611"/>
      <c r="F51" s="1611"/>
      <c r="G51" s="1611"/>
      <c r="H51" s="1611"/>
      <c r="I51" s="1611"/>
      <c r="J51" s="1165">
        <f>SUM(J52+J57+J62)</f>
        <v>0</v>
      </c>
      <c r="K51" s="1165">
        <f t="shared" ref="K51:R51" si="23">SUM(K52+K57+K62)</f>
        <v>0</v>
      </c>
      <c r="L51" s="1165">
        <f t="shared" si="23"/>
        <v>0</v>
      </c>
      <c r="M51" s="1165">
        <f t="shared" si="23"/>
        <v>0</v>
      </c>
      <c r="N51" s="1165">
        <f t="shared" si="23"/>
        <v>0</v>
      </c>
      <c r="O51" s="1165">
        <f t="shared" si="23"/>
        <v>0</v>
      </c>
      <c r="P51" s="1165">
        <f t="shared" si="23"/>
        <v>0</v>
      </c>
      <c r="Q51" s="1165">
        <f t="shared" si="23"/>
        <v>0</v>
      </c>
      <c r="R51" s="1165">
        <f t="shared" si="23"/>
        <v>0</v>
      </c>
    </row>
    <row r="52" spans="2:18" ht="49.5" hidden="1" customHeight="1">
      <c r="B52" s="1164"/>
      <c r="C52" s="1166"/>
      <c r="D52" s="1611" t="s">
        <v>2582</v>
      </c>
      <c r="E52" s="1611"/>
      <c r="F52" s="1611"/>
      <c r="G52" s="1611"/>
      <c r="H52" s="1611"/>
      <c r="I52" s="1611"/>
      <c r="J52" s="1165">
        <f>SUM(J53)</f>
        <v>0</v>
      </c>
      <c r="K52" s="1165">
        <f t="shared" ref="K52:R52" si="24">SUM(K53)</f>
        <v>0</v>
      </c>
      <c r="L52" s="1165">
        <f t="shared" si="24"/>
        <v>0</v>
      </c>
      <c r="M52" s="1165">
        <f t="shared" si="24"/>
        <v>0</v>
      </c>
      <c r="N52" s="1165">
        <f t="shared" si="24"/>
        <v>0</v>
      </c>
      <c r="O52" s="1165">
        <f t="shared" si="24"/>
        <v>0</v>
      </c>
      <c r="P52" s="1165">
        <f t="shared" si="24"/>
        <v>0</v>
      </c>
      <c r="Q52" s="1165">
        <f t="shared" si="24"/>
        <v>0</v>
      </c>
      <c r="R52" s="1165">
        <f t="shared" si="24"/>
        <v>0</v>
      </c>
    </row>
    <row r="53" spans="2:18" ht="33" hidden="1" customHeight="1">
      <c r="B53" s="1164"/>
      <c r="C53" s="1166"/>
      <c r="D53" s="1166"/>
      <c r="E53" s="1610" t="s">
        <v>2583</v>
      </c>
      <c r="F53" s="1610"/>
      <c r="G53" s="1610"/>
      <c r="H53" s="1610"/>
      <c r="I53" s="1610"/>
      <c r="J53" s="1165">
        <f>SUM(J54:J56)</f>
        <v>0</v>
      </c>
      <c r="K53" s="1165">
        <f t="shared" ref="K53:R53" si="25">SUM(K54:K56)</f>
        <v>0</v>
      </c>
      <c r="L53" s="1165">
        <f t="shared" si="25"/>
        <v>0</v>
      </c>
      <c r="M53" s="1165">
        <f t="shared" si="25"/>
        <v>0</v>
      </c>
      <c r="N53" s="1165">
        <f t="shared" si="25"/>
        <v>0</v>
      </c>
      <c r="O53" s="1165">
        <f t="shared" si="25"/>
        <v>0</v>
      </c>
      <c r="P53" s="1165">
        <f t="shared" si="25"/>
        <v>0</v>
      </c>
      <c r="Q53" s="1165">
        <f t="shared" si="25"/>
        <v>0</v>
      </c>
      <c r="R53" s="1165">
        <f t="shared" si="25"/>
        <v>0</v>
      </c>
    </row>
    <row r="54" spans="2:18" ht="21.75" hidden="1" customHeight="1">
      <c r="B54" s="234"/>
      <c r="C54" s="235"/>
      <c r="D54" s="235"/>
      <c r="E54" s="236"/>
      <c r="F54" s="215">
        <v>25</v>
      </c>
      <c r="G54" s="192"/>
      <c r="H54" s="192"/>
      <c r="I54" s="1170"/>
      <c r="J54" s="139"/>
      <c r="K54" s="139"/>
      <c r="L54" s="139"/>
      <c r="M54" s="139"/>
      <c r="N54" s="139"/>
      <c r="O54" s="139"/>
      <c r="P54" s="139"/>
      <c r="Q54" s="139"/>
      <c r="R54" s="1171">
        <f t="shared" ref="R54:R55" si="26">SUM(J54:Q54)</f>
        <v>0</v>
      </c>
    </row>
    <row r="55" spans="2:18" ht="21.75" hidden="1" customHeight="1">
      <c r="B55" s="217"/>
      <c r="D55" s="219"/>
      <c r="E55" s="220"/>
      <c r="F55" s="215">
        <v>26</v>
      </c>
      <c r="G55" s="192"/>
      <c r="H55" s="139"/>
      <c r="I55" s="196"/>
      <c r="J55" s="141"/>
      <c r="K55" s="141"/>
      <c r="L55" s="141"/>
      <c r="M55" s="141"/>
      <c r="N55" s="141"/>
      <c r="O55" s="141"/>
      <c r="P55" s="141"/>
      <c r="Q55" s="141"/>
      <c r="R55" s="1171">
        <f t="shared" si="26"/>
        <v>0</v>
      </c>
    </row>
    <row r="56" spans="2:18" ht="39" hidden="1" customHeight="1">
      <c r="B56" s="221"/>
      <c r="C56" s="222"/>
      <c r="D56" s="223"/>
      <c r="E56" s="224"/>
      <c r="F56" s="215">
        <v>27</v>
      </c>
      <c r="G56" s="192"/>
      <c r="H56" s="139"/>
      <c r="I56" s="196"/>
      <c r="J56" s="141"/>
      <c r="K56" s="141"/>
      <c r="L56" s="141"/>
      <c r="M56" s="141"/>
      <c r="N56" s="141"/>
      <c r="O56" s="141"/>
      <c r="P56" s="141"/>
      <c r="Q56" s="141"/>
      <c r="R56" s="1171">
        <f>SUM(J56:Q56)</f>
        <v>0</v>
      </c>
    </row>
    <row r="57" spans="2:18" ht="48.75" hidden="1" customHeight="1">
      <c r="B57" s="1164"/>
      <c r="C57" s="1166"/>
      <c r="D57" s="1610" t="s">
        <v>2584</v>
      </c>
      <c r="E57" s="1610"/>
      <c r="F57" s="1610"/>
      <c r="G57" s="1610"/>
      <c r="H57" s="1610"/>
      <c r="I57" s="1610"/>
      <c r="J57" s="1165">
        <f>SUM(J58)</f>
        <v>0</v>
      </c>
      <c r="K57" s="1165">
        <f t="shared" ref="K57:R57" si="27">SUM(K58)</f>
        <v>0</v>
      </c>
      <c r="L57" s="1165">
        <f t="shared" si="27"/>
        <v>0</v>
      </c>
      <c r="M57" s="1165">
        <f t="shared" si="27"/>
        <v>0</v>
      </c>
      <c r="N57" s="1165">
        <f t="shared" si="27"/>
        <v>0</v>
      </c>
      <c r="O57" s="1165">
        <f t="shared" si="27"/>
        <v>0</v>
      </c>
      <c r="P57" s="1165">
        <f t="shared" si="27"/>
        <v>0</v>
      </c>
      <c r="Q57" s="1165">
        <f t="shared" si="27"/>
        <v>0</v>
      </c>
      <c r="R57" s="1165">
        <f t="shared" si="27"/>
        <v>0</v>
      </c>
    </row>
    <row r="58" spans="2:18" ht="32.25" hidden="1" customHeight="1">
      <c r="B58" s="1164"/>
      <c r="C58" s="1166"/>
      <c r="D58" s="1166"/>
      <c r="E58" s="1610" t="s">
        <v>2585</v>
      </c>
      <c r="F58" s="1610"/>
      <c r="G58" s="1610"/>
      <c r="H58" s="1610"/>
      <c r="I58" s="1610"/>
      <c r="J58" s="1165">
        <f>SUM(J59:J61)</f>
        <v>0</v>
      </c>
      <c r="K58" s="1165">
        <f t="shared" ref="K58:R58" si="28">SUM(K59:K61)</f>
        <v>0</v>
      </c>
      <c r="L58" s="1165">
        <f t="shared" si="28"/>
        <v>0</v>
      </c>
      <c r="M58" s="1165">
        <f t="shared" si="28"/>
        <v>0</v>
      </c>
      <c r="N58" s="1165">
        <f t="shared" si="28"/>
        <v>0</v>
      </c>
      <c r="O58" s="1165">
        <f t="shared" si="28"/>
        <v>0</v>
      </c>
      <c r="P58" s="1165">
        <f t="shared" si="28"/>
        <v>0</v>
      </c>
      <c r="Q58" s="1165">
        <f t="shared" si="28"/>
        <v>0</v>
      </c>
      <c r="R58" s="1165">
        <f t="shared" si="28"/>
        <v>0</v>
      </c>
    </row>
    <row r="59" spans="2:18" ht="20.25" hidden="1" customHeight="1">
      <c r="B59" s="234"/>
      <c r="C59" s="235"/>
      <c r="D59" s="235"/>
      <c r="E59" s="236"/>
      <c r="F59" s="215">
        <v>28</v>
      </c>
      <c r="G59" s="192"/>
      <c r="H59" s="192"/>
      <c r="I59" s="1170"/>
      <c r="J59" s="139"/>
      <c r="K59" s="139"/>
      <c r="L59" s="139"/>
      <c r="M59" s="139"/>
      <c r="N59" s="139"/>
      <c r="O59" s="139"/>
      <c r="P59" s="139"/>
      <c r="Q59" s="139"/>
      <c r="R59" s="1171">
        <f t="shared" ref="R59:R60" si="29">SUM(J59:Q59)</f>
        <v>0</v>
      </c>
    </row>
    <row r="60" spans="2:18" ht="20.25" hidden="1" customHeight="1">
      <c r="B60" s="217"/>
      <c r="D60" s="219"/>
      <c r="E60" s="220"/>
      <c r="F60" s="215">
        <v>29</v>
      </c>
      <c r="G60" s="192"/>
      <c r="H60" s="139"/>
      <c r="I60" s="196"/>
      <c r="J60" s="141"/>
      <c r="K60" s="141"/>
      <c r="L60" s="141"/>
      <c r="M60" s="141"/>
      <c r="N60" s="141"/>
      <c r="O60" s="141"/>
      <c r="P60" s="141"/>
      <c r="Q60" s="141"/>
      <c r="R60" s="1171">
        <f t="shared" si="29"/>
        <v>0</v>
      </c>
    </row>
    <row r="61" spans="2:18" ht="20.25" hidden="1" customHeight="1">
      <c r="B61" s="217"/>
      <c r="D61" s="219"/>
      <c r="E61" s="220"/>
      <c r="F61" s="215">
        <v>30</v>
      </c>
      <c r="G61" s="192"/>
      <c r="H61" s="139"/>
      <c r="I61" s="196"/>
      <c r="J61" s="141"/>
      <c r="K61" s="141"/>
      <c r="L61" s="141"/>
      <c r="M61" s="141"/>
      <c r="N61" s="141"/>
      <c r="O61" s="141"/>
      <c r="P61" s="141"/>
      <c r="Q61" s="141"/>
      <c r="R61" s="1171">
        <f>SUM(J61:Q61)</f>
        <v>0</v>
      </c>
    </row>
    <row r="62" spans="2:18" ht="33.75" hidden="1" customHeight="1">
      <c r="B62" s="1164"/>
      <c r="C62" s="1166"/>
      <c r="D62" s="1610" t="s">
        <v>2586</v>
      </c>
      <c r="E62" s="1610"/>
      <c r="F62" s="1610"/>
      <c r="G62" s="1610"/>
      <c r="H62" s="1610"/>
      <c r="I62" s="1610"/>
      <c r="J62" s="1165">
        <f>SUM(J63+J67)</f>
        <v>0</v>
      </c>
      <c r="K62" s="1165">
        <f t="shared" ref="K62:R62" si="30">SUM(K63+K67)</f>
        <v>0</v>
      </c>
      <c r="L62" s="1165">
        <f t="shared" si="30"/>
        <v>0</v>
      </c>
      <c r="M62" s="1165">
        <f t="shared" si="30"/>
        <v>0</v>
      </c>
      <c r="N62" s="1165">
        <f t="shared" si="30"/>
        <v>0</v>
      </c>
      <c r="O62" s="1165">
        <f t="shared" si="30"/>
        <v>0</v>
      </c>
      <c r="P62" s="1165">
        <f t="shared" si="30"/>
        <v>0</v>
      </c>
      <c r="Q62" s="1165">
        <f t="shared" si="30"/>
        <v>0</v>
      </c>
      <c r="R62" s="1165">
        <f t="shared" si="30"/>
        <v>0</v>
      </c>
    </row>
    <row r="63" spans="2:18" ht="33.75" hidden="1" customHeight="1">
      <c r="B63" s="1164"/>
      <c r="C63" s="1166"/>
      <c r="D63" s="1166"/>
      <c r="E63" s="1610" t="s">
        <v>2587</v>
      </c>
      <c r="F63" s="1610"/>
      <c r="G63" s="1610"/>
      <c r="H63" s="1610"/>
      <c r="I63" s="1610"/>
      <c r="J63" s="1165">
        <f>SUM(J64:J66)</f>
        <v>0</v>
      </c>
      <c r="K63" s="1165">
        <f t="shared" ref="K63:R63" si="31">SUM(K64:K66)</f>
        <v>0</v>
      </c>
      <c r="L63" s="1165">
        <f t="shared" si="31"/>
        <v>0</v>
      </c>
      <c r="M63" s="1165">
        <f t="shared" si="31"/>
        <v>0</v>
      </c>
      <c r="N63" s="1165">
        <f t="shared" si="31"/>
        <v>0</v>
      </c>
      <c r="O63" s="1165">
        <f t="shared" si="31"/>
        <v>0</v>
      </c>
      <c r="P63" s="1165">
        <f t="shared" si="31"/>
        <v>0</v>
      </c>
      <c r="Q63" s="1165">
        <f t="shared" si="31"/>
        <v>0</v>
      </c>
      <c r="R63" s="1165">
        <f t="shared" si="31"/>
        <v>0</v>
      </c>
    </row>
    <row r="64" spans="2:18" ht="21" hidden="1" customHeight="1">
      <c r="B64" s="234"/>
      <c r="C64" s="235"/>
      <c r="D64" s="235"/>
      <c r="E64" s="236"/>
      <c r="F64" s="215">
        <v>31</v>
      </c>
      <c r="G64" s="192"/>
      <c r="H64" s="192"/>
      <c r="I64" s="1170"/>
      <c r="J64" s="139"/>
      <c r="K64" s="139"/>
      <c r="L64" s="139"/>
      <c r="M64" s="139"/>
      <c r="N64" s="139"/>
      <c r="O64" s="139"/>
      <c r="P64" s="139"/>
      <c r="Q64" s="139"/>
      <c r="R64" s="1171">
        <f t="shared" ref="R64:R65" si="32">SUM(J64:Q64)</f>
        <v>0</v>
      </c>
    </row>
    <row r="65" spans="2:18" ht="21" hidden="1" customHeight="1">
      <c r="B65" s="217"/>
      <c r="D65" s="219"/>
      <c r="E65" s="220"/>
      <c r="F65" s="215">
        <v>32</v>
      </c>
      <c r="G65" s="192"/>
      <c r="H65" s="139"/>
      <c r="I65" s="196"/>
      <c r="J65" s="141"/>
      <c r="K65" s="141"/>
      <c r="L65" s="141"/>
      <c r="M65" s="141"/>
      <c r="N65" s="141"/>
      <c r="O65" s="141"/>
      <c r="P65" s="141"/>
      <c r="Q65" s="141"/>
      <c r="R65" s="1171">
        <f t="shared" si="32"/>
        <v>0</v>
      </c>
    </row>
    <row r="66" spans="2:18" ht="21" hidden="1" customHeight="1">
      <c r="B66" s="217"/>
      <c r="D66" s="219"/>
      <c r="E66" s="220"/>
      <c r="F66" s="215">
        <v>33</v>
      </c>
      <c r="G66" s="192"/>
      <c r="H66" s="139"/>
      <c r="I66" s="196"/>
      <c r="J66" s="141"/>
      <c r="K66" s="141"/>
      <c r="L66" s="141"/>
      <c r="M66" s="141"/>
      <c r="N66" s="141"/>
      <c r="O66" s="141"/>
      <c r="P66" s="141"/>
      <c r="Q66" s="141"/>
      <c r="R66" s="1171">
        <f>SUM(J66:Q66)</f>
        <v>0</v>
      </c>
    </row>
    <row r="67" spans="2:18" ht="33" hidden="1" customHeight="1">
      <c r="B67" s="1164"/>
      <c r="C67" s="1166"/>
      <c r="D67" s="1166"/>
      <c r="E67" s="1611" t="s">
        <v>2588</v>
      </c>
      <c r="F67" s="1611"/>
      <c r="G67" s="1611"/>
      <c r="H67" s="1611"/>
      <c r="I67" s="1611"/>
      <c r="J67" s="1165">
        <f t="shared" ref="J67:R67" si="33">SUM(J68:J70)</f>
        <v>0</v>
      </c>
      <c r="K67" s="1165">
        <f t="shared" si="33"/>
        <v>0</v>
      </c>
      <c r="L67" s="1165">
        <f t="shared" si="33"/>
        <v>0</v>
      </c>
      <c r="M67" s="1165">
        <f t="shared" si="33"/>
        <v>0</v>
      </c>
      <c r="N67" s="1165">
        <f t="shared" si="33"/>
        <v>0</v>
      </c>
      <c r="O67" s="1165">
        <f t="shared" si="33"/>
        <v>0</v>
      </c>
      <c r="P67" s="1165">
        <f t="shared" si="33"/>
        <v>0</v>
      </c>
      <c r="Q67" s="1165">
        <f t="shared" si="33"/>
        <v>0</v>
      </c>
      <c r="R67" s="1165">
        <f t="shared" si="33"/>
        <v>0</v>
      </c>
    </row>
    <row r="68" spans="2:18" ht="23.25" hidden="1" customHeight="1">
      <c r="B68" s="234"/>
      <c r="C68" s="235"/>
      <c r="D68" s="235"/>
      <c r="E68" s="236"/>
      <c r="F68" s="215">
        <v>34</v>
      </c>
      <c r="G68" s="192"/>
      <c r="H68" s="192"/>
      <c r="I68" s="1170"/>
      <c r="J68" s="141"/>
      <c r="K68" s="141"/>
      <c r="L68" s="141"/>
      <c r="M68" s="141"/>
      <c r="N68" s="141"/>
      <c r="O68" s="141"/>
      <c r="P68" s="141"/>
      <c r="Q68" s="141"/>
      <c r="R68" s="1171">
        <f>SUM(J68:Q68)</f>
        <v>0</v>
      </c>
    </row>
    <row r="69" spans="2:18" ht="23.25" hidden="1" customHeight="1">
      <c r="B69" s="1172"/>
      <c r="C69" s="1145"/>
      <c r="D69" s="1145"/>
      <c r="E69" s="1173"/>
      <c r="F69" s="215">
        <v>35</v>
      </c>
      <c r="G69" s="192"/>
      <c r="H69" s="192"/>
      <c r="I69" s="1170"/>
      <c r="J69" s="139"/>
      <c r="K69" s="139"/>
      <c r="L69" s="139"/>
      <c r="M69" s="139"/>
      <c r="N69" s="139"/>
      <c r="O69" s="139"/>
      <c r="P69" s="139"/>
      <c r="Q69" s="139"/>
      <c r="R69" s="1171">
        <f t="shared" ref="R69:R70" si="34">SUM(J69:Q69)</f>
        <v>0</v>
      </c>
    </row>
    <row r="70" spans="2:18" ht="23.25" hidden="1" customHeight="1">
      <c r="B70" s="387"/>
      <c r="C70" s="388"/>
      <c r="D70" s="388"/>
      <c r="E70" s="389"/>
      <c r="F70" s="215">
        <v>36</v>
      </c>
      <c r="G70" s="192"/>
      <c r="H70" s="192"/>
      <c r="I70" s="1170"/>
      <c r="J70" s="139"/>
      <c r="K70" s="139"/>
      <c r="L70" s="139"/>
      <c r="M70" s="139"/>
      <c r="N70" s="139"/>
      <c r="O70" s="139"/>
      <c r="P70" s="139"/>
      <c r="Q70" s="139"/>
      <c r="R70" s="1171">
        <f t="shared" si="34"/>
        <v>0</v>
      </c>
    </row>
    <row r="71" spans="2:18" s="1157" customFormat="1" ht="18.75" hidden="1" customHeight="1">
      <c r="B71" s="1208" t="s">
        <v>82</v>
      </c>
      <c r="C71" s="1209"/>
      <c r="D71" s="1210"/>
      <c r="E71" s="1210"/>
      <c r="F71" s="1210"/>
      <c r="G71" s="1211"/>
      <c r="H71" s="1210"/>
      <c r="I71" s="1210"/>
      <c r="J71" s="1162">
        <f>SUM(J72)</f>
        <v>0</v>
      </c>
      <c r="K71" s="1162">
        <f t="shared" ref="K71:R72" si="35">SUM(K72)</f>
        <v>0</v>
      </c>
      <c r="L71" s="1162">
        <f t="shared" si="35"/>
        <v>0</v>
      </c>
      <c r="M71" s="1162">
        <f t="shared" si="35"/>
        <v>0</v>
      </c>
      <c r="N71" s="1162">
        <f t="shared" si="35"/>
        <v>0</v>
      </c>
      <c r="O71" s="1162">
        <f t="shared" si="35"/>
        <v>0</v>
      </c>
      <c r="P71" s="1162">
        <f t="shared" si="35"/>
        <v>0</v>
      </c>
      <c r="Q71" s="1162">
        <f t="shared" si="35"/>
        <v>0</v>
      </c>
      <c r="R71" s="1162">
        <f t="shared" si="35"/>
        <v>0</v>
      </c>
    </row>
    <row r="72" spans="2:18" s="1157" customFormat="1" ht="33" hidden="1" customHeight="1">
      <c r="B72" s="1619" t="s">
        <v>2589</v>
      </c>
      <c r="C72" s="1610"/>
      <c r="D72" s="1610"/>
      <c r="E72" s="1610"/>
      <c r="F72" s="1610"/>
      <c r="G72" s="1610"/>
      <c r="H72" s="1610"/>
      <c r="I72" s="1610"/>
      <c r="J72" s="1163">
        <f>SUM(J73)</f>
        <v>0</v>
      </c>
      <c r="K72" s="1163">
        <f t="shared" si="35"/>
        <v>0</v>
      </c>
      <c r="L72" s="1163">
        <f t="shared" si="35"/>
        <v>0</v>
      </c>
      <c r="M72" s="1163">
        <f t="shared" si="35"/>
        <v>0</v>
      </c>
      <c r="N72" s="1163">
        <f t="shared" si="35"/>
        <v>0</v>
      </c>
      <c r="O72" s="1163">
        <f t="shared" si="35"/>
        <v>0</v>
      </c>
      <c r="P72" s="1163">
        <f t="shared" si="35"/>
        <v>0</v>
      </c>
      <c r="Q72" s="1163">
        <f t="shared" si="35"/>
        <v>0</v>
      </c>
      <c r="R72" s="1163">
        <f t="shared" si="35"/>
        <v>0</v>
      </c>
    </row>
    <row r="73" spans="2:18" ht="33" hidden="1" customHeight="1">
      <c r="B73" s="1164"/>
      <c r="C73" s="1610" t="s">
        <v>2590</v>
      </c>
      <c r="D73" s="1610"/>
      <c r="E73" s="1610"/>
      <c r="F73" s="1610"/>
      <c r="G73" s="1610"/>
      <c r="H73" s="1610"/>
      <c r="I73" s="1610"/>
      <c r="J73" s="1165">
        <f t="shared" ref="J73:R73" si="36">SUM(J74+J81)</f>
        <v>0</v>
      </c>
      <c r="K73" s="1165">
        <f t="shared" si="36"/>
        <v>0</v>
      </c>
      <c r="L73" s="1165">
        <f t="shared" si="36"/>
        <v>0</v>
      </c>
      <c r="M73" s="1165">
        <f t="shared" si="36"/>
        <v>0</v>
      </c>
      <c r="N73" s="1165">
        <f t="shared" si="36"/>
        <v>0</v>
      </c>
      <c r="O73" s="1165">
        <f t="shared" si="36"/>
        <v>0</v>
      </c>
      <c r="P73" s="1165">
        <f t="shared" si="36"/>
        <v>0</v>
      </c>
      <c r="Q73" s="1165">
        <f t="shared" si="36"/>
        <v>0</v>
      </c>
      <c r="R73" s="1165">
        <f t="shared" si="36"/>
        <v>0</v>
      </c>
    </row>
    <row r="74" spans="2:18" ht="34.5" hidden="1" customHeight="1">
      <c r="B74" s="1164"/>
      <c r="C74" s="1166"/>
      <c r="D74" s="1610" t="s">
        <v>2591</v>
      </c>
      <c r="E74" s="1610"/>
      <c r="F74" s="1610"/>
      <c r="G74" s="1610"/>
      <c r="H74" s="1610"/>
      <c r="I74" s="1610"/>
      <c r="J74" s="1165">
        <f>SUM(J75)</f>
        <v>0</v>
      </c>
      <c r="K74" s="1165">
        <f t="shared" ref="K74:R74" si="37">SUM(K75)</f>
        <v>0</v>
      </c>
      <c r="L74" s="1165">
        <f t="shared" si="37"/>
        <v>0</v>
      </c>
      <c r="M74" s="1165">
        <f t="shared" si="37"/>
        <v>0</v>
      </c>
      <c r="N74" s="1165">
        <f t="shared" si="37"/>
        <v>0</v>
      </c>
      <c r="O74" s="1165">
        <f t="shared" si="37"/>
        <v>0</v>
      </c>
      <c r="P74" s="1165">
        <f t="shared" si="37"/>
        <v>0</v>
      </c>
      <c r="Q74" s="1165">
        <f t="shared" si="37"/>
        <v>0</v>
      </c>
      <c r="R74" s="1165">
        <f t="shared" si="37"/>
        <v>0</v>
      </c>
    </row>
    <row r="75" spans="2:18" hidden="1">
      <c r="B75" s="1164"/>
      <c r="C75" s="1166"/>
      <c r="D75" s="1166"/>
      <c r="E75" s="1204" t="s">
        <v>2592</v>
      </c>
      <c r="F75" s="1183"/>
      <c r="G75" s="1184"/>
      <c r="H75" s="1185"/>
      <c r="I75" s="1186"/>
      <c r="J75" s="1165">
        <f>SUM(J76:J80)</f>
        <v>0</v>
      </c>
      <c r="K75" s="1165">
        <f t="shared" ref="K75:R75" si="38">SUM(K76:K80)</f>
        <v>0</v>
      </c>
      <c r="L75" s="1165">
        <f t="shared" si="38"/>
        <v>0</v>
      </c>
      <c r="M75" s="1165">
        <f t="shared" si="38"/>
        <v>0</v>
      </c>
      <c r="N75" s="1165">
        <f t="shared" si="38"/>
        <v>0</v>
      </c>
      <c r="O75" s="1165">
        <f t="shared" si="38"/>
        <v>0</v>
      </c>
      <c r="P75" s="1165">
        <f t="shared" si="38"/>
        <v>0</v>
      </c>
      <c r="Q75" s="1165">
        <f t="shared" si="38"/>
        <v>0</v>
      </c>
      <c r="R75" s="1165">
        <f t="shared" si="38"/>
        <v>0</v>
      </c>
    </row>
    <row r="76" spans="2:18" ht="25.5" hidden="1" customHeight="1">
      <c r="B76" s="234"/>
      <c r="C76" s="235"/>
      <c r="D76" s="235"/>
      <c r="E76" s="236"/>
      <c r="F76" s="215">
        <v>37</v>
      </c>
      <c r="G76" s="192"/>
      <c r="H76" s="192"/>
      <c r="I76" s="1170"/>
      <c r="J76" s="139"/>
      <c r="K76" s="139"/>
      <c r="L76" s="139"/>
      <c r="M76" s="139"/>
      <c r="N76" s="139"/>
      <c r="O76" s="139"/>
      <c r="P76" s="139"/>
      <c r="Q76" s="139"/>
      <c r="R76" s="1171">
        <f>SUM(J76:Q76)</f>
        <v>0</v>
      </c>
    </row>
    <row r="77" spans="2:18" ht="25.5" hidden="1" customHeight="1">
      <c r="B77" s="217"/>
      <c r="D77" s="219"/>
      <c r="E77" s="220"/>
      <c r="F77" s="215">
        <v>38</v>
      </c>
      <c r="G77" s="192"/>
      <c r="H77" s="139"/>
      <c r="I77" s="196"/>
      <c r="J77" s="141"/>
      <c r="K77" s="141"/>
      <c r="L77" s="141"/>
      <c r="M77" s="141"/>
      <c r="N77" s="141"/>
      <c r="O77" s="141"/>
      <c r="P77" s="141"/>
      <c r="Q77" s="141"/>
      <c r="R77" s="1171">
        <f>SUM(J77:Q77)</f>
        <v>0</v>
      </c>
    </row>
    <row r="78" spans="2:18" ht="25.5" hidden="1" customHeight="1">
      <c r="B78" s="217"/>
      <c r="D78" s="219"/>
      <c r="E78" s="220"/>
      <c r="F78" s="215">
        <v>39</v>
      </c>
      <c r="G78" s="192"/>
      <c r="H78" s="139"/>
      <c r="I78" s="196"/>
      <c r="J78" s="139"/>
      <c r="K78" s="139"/>
      <c r="L78" s="139"/>
      <c r="M78" s="139"/>
      <c r="N78" s="139"/>
      <c r="O78" s="139"/>
      <c r="P78" s="139"/>
      <c r="Q78" s="139"/>
      <c r="R78" s="1171">
        <f>SUM(J78:Q78)</f>
        <v>0</v>
      </c>
    </row>
    <row r="79" spans="2:18" ht="25.5" hidden="1" customHeight="1">
      <c r="B79" s="1172"/>
      <c r="C79" s="1145"/>
      <c r="D79" s="1145"/>
      <c r="E79" s="1173"/>
      <c r="F79" s="215">
        <v>40</v>
      </c>
      <c r="G79" s="192"/>
      <c r="H79" s="192"/>
      <c r="I79" s="1170"/>
      <c r="J79" s="139"/>
      <c r="K79" s="139"/>
      <c r="L79" s="139"/>
      <c r="M79" s="139"/>
      <c r="N79" s="139"/>
      <c r="O79" s="139"/>
      <c r="P79" s="139"/>
      <c r="Q79" s="139"/>
      <c r="R79" s="1171">
        <f t="shared" ref="R79" si="39">SUM(J79:Q79)</f>
        <v>0</v>
      </c>
    </row>
    <row r="80" spans="2:18" ht="25.5" hidden="1" customHeight="1">
      <c r="B80" s="1172"/>
      <c r="C80" s="1145"/>
      <c r="D80" s="1145"/>
      <c r="E80" s="1173"/>
      <c r="F80" s="215">
        <v>41</v>
      </c>
      <c r="G80" s="192"/>
      <c r="H80" s="192"/>
      <c r="I80" s="1170"/>
      <c r="J80" s="139"/>
      <c r="K80" s="139"/>
      <c r="L80" s="139"/>
      <c r="M80" s="139"/>
      <c r="N80" s="139"/>
      <c r="O80" s="139"/>
      <c r="P80" s="139"/>
      <c r="Q80" s="139"/>
      <c r="R80" s="1171">
        <f>SUM(J80:Q80)</f>
        <v>0</v>
      </c>
    </row>
    <row r="81" spans="2:18" ht="21" hidden="1" customHeight="1">
      <c r="B81" s="1164"/>
      <c r="C81" s="1166"/>
      <c r="D81" s="1612" t="s">
        <v>2593</v>
      </c>
      <c r="E81" s="1612"/>
      <c r="F81" s="1612"/>
      <c r="G81" s="1612"/>
      <c r="H81" s="1612"/>
      <c r="I81" s="1612"/>
      <c r="J81" s="1165">
        <f>SUM(J82)</f>
        <v>0</v>
      </c>
      <c r="K81" s="1165">
        <f t="shared" ref="K81:Q81" si="40">SUM(K82)</f>
        <v>0</v>
      </c>
      <c r="L81" s="1165">
        <f t="shared" si="40"/>
        <v>0</v>
      </c>
      <c r="M81" s="1165">
        <f t="shared" si="40"/>
        <v>0</v>
      </c>
      <c r="N81" s="1165">
        <f t="shared" si="40"/>
        <v>0</v>
      </c>
      <c r="O81" s="1165">
        <f t="shared" si="40"/>
        <v>0</v>
      </c>
      <c r="P81" s="1165">
        <f t="shared" si="40"/>
        <v>0</v>
      </c>
      <c r="Q81" s="1165">
        <f t="shared" si="40"/>
        <v>0</v>
      </c>
      <c r="R81" s="1165">
        <f>SUM(R82)</f>
        <v>0</v>
      </c>
    </row>
    <row r="82" spans="2:18" ht="21" hidden="1" customHeight="1">
      <c r="B82" s="1164"/>
      <c r="C82" s="1166"/>
      <c r="D82" s="1166"/>
      <c r="E82" s="1611" t="s">
        <v>2594</v>
      </c>
      <c r="F82" s="1611"/>
      <c r="G82" s="1611"/>
      <c r="H82" s="1611"/>
      <c r="I82" s="1611"/>
      <c r="J82" s="1165">
        <f>SUM(J83:J88)</f>
        <v>0</v>
      </c>
      <c r="K82" s="1165">
        <f t="shared" ref="K82:R82" si="41">SUM(K83:K88)</f>
        <v>0</v>
      </c>
      <c r="L82" s="1165">
        <f t="shared" si="41"/>
        <v>0</v>
      </c>
      <c r="M82" s="1165">
        <f t="shared" si="41"/>
        <v>0</v>
      </c>
      <c r="N82" s="1165">
        <f t="shared" si="41"/>
        <v>0</v>
      </c>
      <c r="O82" s="1165">
        <f t="shared" si="41"/>
        <v>0</v>
      </c>
      <c r="P82" s="1165">
        <f t="shared" si="41"/>
        <v>0</v>
      </c>
      <c r="Q82" s="1165">
        <f t="shared" si="41"/>
        <v>0</v>
      </c>
      <c r="R82" s="1165">
        <f t="shared" si="41"/>
        <v>0</v>
      </c>
    </row>
    <row r="83" spans="2:18" ht="25.5" hidden="1" customHeight="1">
      <c r="B83" s="234"/>
      <c r="C83" s="235"/>
      <c r="D83" s="235"/>
      <c r="E83" s="236"/>
      <c r="F83" s="215">
        <v>42</v>
      </c>
      <c r="G83" s="192"/>
      <c r="H83" s="192"/>
      <c r="I83" s="1170"/>
      <c r="J83" s="139"/>
      <c r="K83" s="139"/>
      <c r="L83" s="139"/>
      <c r="M83" s="139"/>
      <c r="N83" s="139"/>
      <c r="O83" s="139"/>
      <c r="P83" s="139"/>
      <c r="Q83" s="139"/>
      <c r="R83" s="1171">
        <f>SUM(J83:Q83)</f>
        <v>0</v>
      </c>
    </row>
    <row r="84" spans="2:18" ht="25.5" hidden="1" customHeight="1">
      <c r="B84" s="1172"/>
      <c r="C84" s="1145"/>
      <c r="D84" s="1145"/>
      <c r="E84" s="1173"/>
      <c r="F84" s="215">
        <v>43</v>
      </c>
      <c r="G84" s="192"/>
      <c r="H84" s="192"/>
      <c r="I84" s="1170"/>
      <c r="J84" s="139"/>
      <c r="K84" s="139"/>
      <c r="L84" s="139"/>
      <c r="M84" s="139"/>
      <c r="N84" s="139"/>
      <c r="O84" s="139"/>
      <c r="P84" s="139"/>
      <c r="Q84" s="139"/>
      <c r="R84" s="1171">
        <f t="shared" ref="R84:R88" si="42">SUM(J84:Q84)</f>
        <v>0</v>
      </c>
    </row>
    <row r="85" spans="2:18" ht="25.5" hidden="1" customHeight="1">
      <c r="B85" s="1172"/>
      <c r="C85" s="1145"/>
      <c r="D85" s="1145"/>
      <c r="E85" s="1173"/>
      <c r="F85" s="215">
        <v>44</v>
      </c>
      <c r="G85" s="192"/>
      <c r="H85" s="192"/>
      <c r="I85" s="1170"/>
      <c r="J85" s="139"/>
      <c r="K85" s="139"/>
      <c r="L85" s="139"/>
      <c r="M85" s="139"/>
      <c r="N85" s="139"/>
      <c r="O85" s="139"/>
      <c r="P85" s="139"/>
      <c r="Q85" s="139"/>
      <c r="R85" s="1171">
        <f t="shared" si="42"/>
        <v>0</v>
      </c>
    </row>
    <row r="86" spans="2:18" ht="25.5" hidden="1" customHeight="1">
      <c r="B86" s="1172"/>
      <c r="C86" s="1145"/>
      <c r="D86" s="1145"/>
      <c r="E86" s="1173"/>
      <c r="F86" s="215">
        <v>45</v>
      </c>
      <c r="G86" s="192"/>
      <c r="H86" s="192"/>
      <c r="I86" s="1170"/>
      <c r="J86" s="139"/>
      <c r="K86" s="139"/>
      <c r="L86" s="139"/>
      <c r="M86" s="139"/>
      <c r="N86" s="139"/>
      <c r="O86" s="139"/>
      <c r="P86" s="139"/>
      <c r="Q86" s="139"/>
      <c r="R86" s="1171">
        <f t="shared" si="42"/>
        <v>0</v>
      </c>
    </row>
    <row r="87" spans="2:18" ht="25.5" hidden="1" customHeight="1">
      <c r="B87" s="1172"/>
      <c r="C87" s="1145"/>
      <c r="D87" s="1145"/>
      <c r="E87" s="1173"/>
      <c r="F87" s="215">
        <v>46</v>
      </c>
      <c r="G87" s="192"/>
      <c r="H87" s="192"/>
      <c r="I87" s="1170"/>
      <c r="J87" s="139"/>
      <c r="K87" s="139"/>
      <c r="L87" s="139"/>
      <c r="M87" s="139"/>
      <c r="N87" s="139"/>
      <c r="O87" s="139"/>
      <c r="P87" s="139"/>
      <c r="Q87" s="139"/>
      <c r="R87" s="1171">
        <f t="shared" si="42"/>
        <v>0</v>
      </c>
    </row>
    <row r="88" spans="2:18" ht="25.5" hidden="1" customHeight="1">
      <c r="B88" s="387"/>
      <c r="C88" s="388"/>
      <c r="D88" s="388"/>
      <c r="E88" s="389"/>
      <c r="F88" s="215">
        <v>47</v>
      </c>
      <c r="G88" s="192"/>
      <c r="H88" s="192"/>
      <c r="I88" s="1170"/>
      <c r="J88" s="139"/>
      <c r="K88" s="139"/>
      <c r="L88" s="139"/>
      <c r="M88" s="139"/>
      <c r="N88" s="139"/>
      <c r="O88" s="139"/>
      <c r="P88" s="139"/>
      <c r="Q88" s="139"/>
      <c r="R88" s="1171">
        <f t="shared" si="42"/>
        <v>0</v>
      </c>
    </row>
    <row r="89" spans="2:18" s="1157" customFormat="1" ht="34.5" hidden="1" customHeight="1">
      <c r="B89" s="1615" t="s">
        <v>85</v>
      </c>
      <c r="C89" s="1616"/>
      <c r="D89" s="1616"/>
      <c r="E89" s="1616"/>
      <c r="F89" s="1616"/>
      <c r="G89" s="1616"/>
      <c r="H89" s="1616"/>
      <c r="I89" s="1616"/>
      <c r="J89" s="1162">
        <f>SUM(J90)</f>
        <v>0</v>
      </c>
      <c r="K89" s="1162">
        <f t="shared" ref="K89:R90" si="43">SUM(K90)</f>
        <v>0</v>
      </c>
      <c r="L89" s="1162">
        <f t="shared" si="43"/>
        <v>0</v>
      </c>
      <c r="M89" s="1162">
        <f t="shared" si="43"/>
        <v>0</v>
      </c>
      <c r="N89" s="1162">
        <f t="shared" si="43"/>
        <v>0</v>
      </c>
      <c r="O89" s="1162">
        <f t="shared" si="43"/>
        <v>0</v>
      </c>
      <c r="P89" s="1162">
        <f t="shared" si="43"/>
        <v>0</v>
      </c>
      <c r="Q89" s="1162">
        <f t="shared" si="43"/>
        <v>0</v>
      </c>
      <c r="R89" s="1162">
        <f t="shared" si="43"/>
        <v>0</v>
      </c>
    </row>
    <row r="90" spans="2:18" s="1157" customFormat="1" ht="49.5" hidden="1" customHeight="1">
      <c r="B90" s="1620" t="s">
        <v>2595</v>
      </c>
      <c r="C90" s="1621"/>
      <c r="D90" s="1621"/>
      <c r="E90" s="1621"/>
      <c r="F90" s="1621"/>
      <c r="G90" s="1621"/>
      <c r="H90" s="1621"/>
      <c r="I90" s="1621"/>
      <c r="J90" s="1163">
        <f>SUM(J91)</f>
        <v>0</v>
      </c>
      <c r="K90" s="1163">
        <f t="shared" si="43"/>
        <v>0</v>
      </c>
      <c r="L90" s="1163">
        <f t="shared" si="43"/>
        <v>0</v>
      </c>
      <c r="M90" s="1163">
        <f t="shared" si="43"/>
        <v>0</v>
      </c>
      <c r="N90" s="1163">
        <f t="shared" si="43"/>
        <v>0</v>
      </c>
      <c r="O90" s="1163">
        <f t="shared" si="43"/>
        <v>0</v>
      </c>
      <c r="P90" s="1163">
        <f t="shared" si="43"/>
        <v>0</v>
      </c>
      <c r="Q90" s="1163">
        <f t="shared" si="43"/>
        <v>0</v>
      </c>
      <c r="R90" s="1163">
        <f t="shared" si="43"/>
        <v>0</v>
      </c>
    </row>
    <row r="91" spans="2:18" ht="36.75" hidden="1" customHeight="1">
      <c r="B91" s="1164"/>
      <c r="C91" s="1610" t="s">
        <v>2596</v>
      </c>
      <c r="D91" s="1610"/>
      <c r="E91" s="1610"/>
      <c r="F91" s="1610"/>
      <c r="G91" s="1610"/>
      <c r="H91" s="1610"/>
      <c r="I91" s="1610"/>
      <c r="J91" s="1165">
        <f>SUM(J92+J97+J102)</f>
        <v>0</v>
      </c>
      <c r="K91" s="1165">
        <f t="shared" ref="K91:R91" si="44">SUM(K92+K97+K102)</f>
        <v>0</v>
      </c>
      <c r="L91" s="1165">
        <f t="shared" si="44"/>
        <v>0</v>
      </c>
      <c r="M91" s="1165">
        <f t="shared" si="44"/>
        <v>0</v>
      </c>
      <c r="N91" s="1165">
        <f t="shared" si="44"/>
        <v>0</v>
      </c>
      <c r="O91" s="1165">
        <f t="shared" si="44"/>
        <v>0</v>
      </c>
      <c r="P91" s="1165">
        <f t="shared" si="44"/>
        <v>0</v>
      </c>
      <c r="Q91" s="1165">
        <f t="shared" si="44"/>
        <v>0</v>
      </c>
      <c r="R91" s="1165">
        <f t="shared" si="44"/>
        <v>0</v>
      </c>
    </row>
    <row r="92" spans="2:18" ht="47.25" hidden="1" customHeight="1">
      <c r="B92" s="1164"/>
      <c r="C92" s="1166"/>
      <c r="D92" s="1610" t="s">
        <v>2597</v>
      </c>
      <c r="E92" s="1610"/>
      <c r="F92" s="1610"/>
      <c r="G92" s="1610"/>
      <c r="H92" s="1610"/>
      <c r="I92" s="1610"/>
      <c r="J92" s="1165">
        <f>SUM(J93)</f>
        <v>0</v>
      </c>
      <c r="K92" s="1165">
        <f t="shared" ref="K92:R92" si="45">SUM(K93)</f>
        <v>0</v>
      </c>
      <c r="L92" s="1165">
        <f t="shared" si="45"/>
        <v>0</v>
      </c>
      <c r="M92" s="1165">
        <f t="shared" si="45"/>
        <v>0</v>
      </c>
      <c r="N92" s="1165">
        <f t="shared" si="45"/>
        <v>0</v>
      </c>
      <c r="O92" s="1165">
        <f t="shared" si="45"/>
        <v>0</v>
      </c>
      <c r="P92" s="1165">
        <f t="shared" si="45"/>
        <v>0</v>
      </c>
      <c r="Q92" s="1165">
        <f t="shared" si="45"/>
        <v>0</v>
      </c>
      <c r="R92" s="1165">
        <f t="shared" si="45"/>
        <v>0</v>
      </c>
    </row>
    <row r="93" spans="2:18" ht="32.25" hidden="1" customHeight="1">
      <c r="B93" s="1164"/>
      <c r="C93" s="1166"/>
      <c r="D93" s="1166"/>
      <c r="E93" s="1610" t="s">
        <v>2598</v>
      </c>
      <c r="F93" s="1610"/>
      <c r="G93" s="1610"/>
      <c r="H93" s="1610"/>
      <c r="I93" s="1610"/>
      <c r="J93" s="1165">
        <f>SUM(J94:J96)</f>
        <v>0</v>
      </c>
      <c r="K93" s="1165">
        <f t="shared" ref="K93:R93" si="46">SUM(K94:K96)</f>
        <v>0</v>
      </c>
      <c r="L93" s="1165">
        <f t="shared" si="46"/>
        <v>0</v>
      </c>
      <c r="M93" s="1165">
        <f t="shared" si="46"/>
        <v>0</v>
      </c>
      <c r="N93" s="1165">
        <f t="shared" si="46"/>
        <v>0</v>
      </c>
      <c r="O93" s="1165">
        <f t="shared" si="46"/>
        <v>0</v>
      </c>
      <c r="P93" s="1165">
        <f t="shared" si="46"/>
        <v>0</v>
      </c>
      <c r="Q93" s="1165">
        <f t="shared" si="46"/>
        <v>0</v>
      </c>
      <c r="R93" s="1165">
        <f t="shared" si="46"/>
        <v>0</v>
      </c>
    </row>
    <row r="94" spans="2:18" ht="22.5" hidden="1" customHeight="1">
      <c r="B94" s="234"/>
      <c r="C94" s="235"/>
      <c r="D94" s="235"/>
      <c r="E94" s="236"/>
      <c r="F94" s="215">
        <v>48</v>
      </c>
      <c r="G94" s="192"/>
      <c r="H94" s="192"/>
      <c r="I94" s="1170"/>
      <c r="J94" s="139"/>
      <c r="K94" s="139"/>
      <c r="L94" s="139"/>
      <c r="M94" s="139"/>
      <c r="N94" s="139"/>
      <c r="O94" s="139"/>
      <c r="P94" s="139"/>
      <c r="Q94" s="139"/>
      <c r="R94" s="1171">
        <f t="shared" ref="R94" si="47">SUM(J94:Q94)</f>
        <v>0</v>
      </c>
    </row>
    <row r="95" spans="2:18" ht="22.5" hidden="1" customHeight="1">
      <c r="B95" s="217"/>
      <c r="D95" s="219"/>
      <c r="E95" s="220"/>
      <c r="F95" s="215">
        <v>49</v>
      </c>
      <c r="G95" s="192"/>
      <c r="H95" s="139"/>
      <c r="I95" s="196"/>
      <c r="J95" s="141"/>
      <c r="K95" s="141"/>
      <c r="L95" s="141"/>
      <c r="M95" s="141"/>
      <c r="N95" s="141"/>
      <c r="O95" s="141"/>
      <c r="P95" s="141"/>
      <c r="Q95" s="141"/>
      <c r="R95" s="1171">
        <f>SUM(J95:Q95)</f>
        <v>0</v>
      </c>
    </row>
    <row r="96" spans="2:18" ht="22.5" hidden="1" customHeight="1">
      <c r="B96" s="217"/>
      <c r="D96" s="219"/>
      <c r="E96" s="220"/>
      <c r="F96" s="215">
        <v>50</v>
      </c>
      <c r="G96" s="192"/>
      <c r="H96" s="139"/>
      <c r="I96" s="196"/>
      <c r="J96" s="141"/>
      <c r="K96" s="141"/>
      <c r="L96" s="141"/>
      <c r="M96" s="141"/>
      <c r="N96" s="141"/>
      <c r="O96" s="141"/>
      <c r="P96" s="141"/>
      <c r="Q96" s="141"/>
      <c r="R96" s="1171">
        <f>SUM(J96:Q96)</f>
        <v>0</v>
      </c>
    </row>
    <row r="97" spans="2:18" ht="47.25" hidden="1" customHeight="1">
      <c r="B97" s="1164"/>
      <c r="C97" s="1166"/>
      <c r="D97" s="1610" t="s">
        <v>2599</v>
      </c>
      <c r="E97" s="1610"/>
      <c r="F97" s="1610"/>
      <c r="G97" s="1610"/>
      <c r="H97" s="1610"/>
      <c r="I97" s="1610"/>
      <c r="J97" s="1165">
        <f>SUM(J98)</f>
        <v>0</v>
      </c>
      <c r="K97" s="1165">
        <f t="shared" ref="K97:R97" si="48">SUM(K98)</f>
        <v>0</v>
      </c>
      <c r="L97" s="1165">
        <f t="shared" si="48"/>
        <v>0</v>
      </c>
      <c r="M97" s="1165">
        <f t="shared" si="48"/>
        <v>0</v>
      </c>
      <c r="N97" s="1165">
        <f t="shared" si="48"/>
        <v>0</v>
      </c>
      <c r="O97" s="1165">
        <f t="shared" si="48"/>
        <v>0</v>
      </c>
      <c r="P97" s="1165">
        <f t="shared" si="48"/>
        <v>0</v>
      </c>
      <c r="Q97" s="1165">
        <f t="shared" si="48"/>
        <v>0</v>
      </c>
      <c r="R97" s="1165">
        <f t="shared" si="48"/>
        <v>0</v>
      </c>
    </row>
    <row r="98" spans="2:18" ht="34.5" hidden="1" customHeight="1">
      <c r="B98" s="1164"/>
      <c r="C98" s="1166"/>
      <c r="D98" s="1166"/>
      <c r="E98" s="1610" t="s">
        <v>2600</v>
      </c>
      <c r="F98" s="1610"/>
      <c r="G98" s="1610"/>
      <c r="H98" s="1610"/>
      <c r="I98" s="1610"/>
      <c r="J98" s="1165">
        <f>SUM(J99:J101)</f>
        <v>0</v>
      </c>
      <c r="K98" s="1165">
        <f t="shared" ref="K98:R98" si="49">SUM(K99:K101)</f>
        <v>0</v>
      </c>
      <c r="L98" s="1165">
        <f t="shared" si="49"/>
        <v>0</v>
      </c>
      <c r="M98" s="1165">
        <f t="shared" si="49"/>
        <v>0</v>
      </c>
      <c r="N98" s="1165">
        <f t="shared" si="49"/>
        <v>0</v>
      </c>
      <c r="O98" s="1165">
        <f t="shared" si="49"/>
        <v>0</v>
      </c>
      <c r="P98" s="1165">
        <f t="shared" si="49"/>
        <v>0</v>
      </c>
      <c r="Q98" s="1165">
        <f t="shared" si="49"/>
        <v>0</v>
      </c>
      <c r="R98" s="1165">
        <f t="shared" si="49"/>
        <v>0</v>
      </c>
    </row>
    <row r="99" spans="2:18" ht="24.75" hidden="1" customHeight="1">
      <c r="B99" s="234"/>
      <c r="C99" s="235"/>
      <c r="D99" s="235"/>
      <c r="E99" s="236"/>
      <c r="F99" s="215">
        <v>51</v>
      </c>
      <c r="G99" s="192"/>
      <c r="H99" s="192"/>
      <c r="I99" s="1170"/>
      <c r="J99" s="139"/>
      <c r="K99" s="139"/>
      <c r="L99" s="139"/>
      <c r="M99" s="139"/>
      <c r="N99" s="139"/>
      <c r="O99" s="139"/>
      <c r="P99" s="139"/>
      <c r="Q99" s="139"/>
      <c r="R99" s="1171">
        <f t="shared" ref="R99:R100" si="50">SUM(J99:Q99)</f>
        <v>0</v>
      </c>
    </row>
    <row r="100" spans="2:18" ht="24.75" hidden="1" customHeight="1">
      <c r="B100" s="217"/>
      <c r="D100" s="219"/>
      <c r="E100" s="220"/>
      <c r="F100" s="215">
        <v>52</v>
      </c>
      <c r="G100" s="192"/>
      <c r="H100" s="139"/>
      <c r="I100" s="196"/>
      <c r="J100" s="141"/>
      <c r="K100" s="141"/>
      <c r="L100" s="141"/>
      <c r="M100" s="141"/>
      <c r="N100" s="141"/>
      <c r="O100" s="141"/>
      <c r="P100" s="141"/>
      <c r="Q100" s="141"/>
      <c r="R100" s="1171">
        <f t="shared" si="50"/>
        <v>0</v>
      </c>
    </row>
    <row r="101" spans="2:18" ht="34.5" hidden="1" customHeight="1">
      <c r="B101" s="221"/>
      <c r="C101" s="222"/>
      <c r="D101" s="223"/>
      <c r="E101" s="224"/>
      <c r="F101" s="215">
        <v>53</v>
      </c>
      <c r="G101" s="192"/>
      <c r="H101" s="139"/>
      <c r="I101" s="196"/>
      <c r="J101" s="141"/>
      <c r="K101" s="141"/>
      <c r="L101" s="141"/>
      <c r="M101" s="141"/>
      <c r="N101" s="141"/>
      <c r="O101" s="141"/>
      <c r="P101" s="141"/>
      <c r="Q101" s="141"/>
      <c r="R101" s="1171">
        <f>SUM(J101:Q101)</f>
        <v>0</v>
      </c>
    </row>
    <row r="102" spans="2:18" ht="31.5" hidden="1" customHeight="1">
      <c r="B102" s="1164"/>
      <c r="C102" s="1166"/>
      <c r="D102" s="1610" t="s">
        <v>2601</v>
      </c>
      <c r="E102" s="1610"/>
      <c r="F102" s="1610"/>
      <c r="G102" s="1610"/>
      <c r="H102" s="1610"/>
      <c r="I102" s="1610"/>
      <c r="J102" s="1165">
        <f>SUM(J103)</f>
        <v>0</v>
      </c>
      <c r="K102" s="1165">
        <f t="shared" ref="K102:R102" si="51">SUM(K103)</f>
        <v>0</v>
      </c>
      <c r="L102" s="1165">
        <f t="shared" si="51"/>
        <v>0</v>
      </c>
      <c r="M102" s="1165">
        <f t="shared" si="51"/>
        <v>0</v>
      </c>
      <c r="N102" s="1165">
        <f t="shared" si="51"/>
        <v>0</v>
      </c>
      <c r="O102" s="1165">
        <f t="shared" si="51"/>
        <v>0</v>
      </c>
      <c r="P102" s="1165">
        <f t="shared" si="51"/>
        <v>0</v>
      </c>
      <c r="Q102" s="1165">
        <f t="shared" si="51"/>
        <v>0</v>
      </c>
      <c r="R102" s="1165">
        <f t="shared" si="51"/>
        <v>0</v>
      </c>
    </row>
    <row r="103" spans="2:18" ht="34.5" hidden="1" customHeight="1">
      <c r="B103" s="1164"/>
      <c r="C103" s="1166"/>
      <c r="D103" s="1166"/>
      <c r="E103" s="1610" t="s">
        <v>2602</v>
      </c>
      <c r="F103" s="1610"/>
      <c r="G103" s="1610"/>
      <c r="H103" s="1610"/>
      <c r="I103" s="1610"/>
      <c r="J103" s="1165">
        <f>SUM(J104:J106)</f>
        <v>0</v>
      </c>
      <c r="K103" s="1165">
        <f t="shared" ref="K103:R103" si="52">SUM(K104:K106)</f>
        <v>0</v>
      </c>
      <c r="L103" s="1165">
        <f t="shared" si="52"/>
        <v>0</v>
      </c>
      <c r="M103" s="1165">
        <f t="shared" si="52"/>
        <v>0</v>
      </c>
      <c r="N103" s="1165">
        <f t="shared" si="52"/>
        <v>0</v>
      </c>
      <c r="O103" s="1165">
        <f t="shared" si="52"/>
        <v>0</v>
      </c>
      <c r="P103" s="1165">
        <f t="shared" si="52"/>
        <v>0</v>
      </c>
      <c r="Q103" s="1165">
        <f t="shared" si="52"/>
        <v>0</v>
      </c>
      <c r="R103" s="1165">
        <f t="shared" si="52"/>
        <v>0</v>
      </c>
    </row>
    <row r="104" spans="2:18" ht="20.25" hidden="1" customHeight="1">
      <c r="B104" s="234"/>
      <c r="C104" s="235"/>
      <c r="D104" s="235"/>
      <c r="E104" s="236"/>
      <c r="F104" s="215">
        <v>54</v>
      </c>
      <c r="G104" s="192"/>
      <c r="H104" s="192"/>
      <c r="I104" s="1170"/>
      <c r="J104" s="139"/>
      <c r="K104" s="139"/>
      <c r="L104" s="139"/>
      <c r="M104" s="139"/>
      <c r="N104" s="139"/>
      <c r="O104" s="139"/>
      <c r="P104" s="139"/>
      <c r="Q104" s="139"/>
      <c r="R104" s="1171">
        <f t="shared" ref="R104:R105" si="53">SUM(J104:Q104)</f>
        <v>0</v>
      </c>
    </row>
    <row r="105" spans="2:18" ht="20.25" hidden="1" customHeight="1">
      <c r="B105" s="217"/>
      <c r="D105" s="219"/>
      <c r="E105" s="220"/>
      <c r="F105" s="215">
        <v>55</v>
      </c>
      <c r="G105" s="192"/>
      <c r="H105" s="139"/>
      <c r="I105" s="196"/>
      <c r="J105" s="141"/>
      <c r="K105" s="141"/>
      <c r="L105" s="141"/>
      <c r="M105" s="141"/>
      <c r="N105" s="141"/>
      <c r="O105" s="141"/>
      <c r="P105" s="141"/>
      <c r="Q105" s="141"/>
      <c r="R105" s="1171">
        <f t="shared" si="53"/>
        <v>0</v>
      </c>
    </row>
    <row r="106" spans="2:18" ht="20.25" hidden="1" customHeight="1">
      <c r="B106" s="217"/>
      <c r="D106" s="219"/>
      <c r="E106" s="220"/>
      <c r="F106" s="215">
        <v>56</v>
      </c>
      <c r="G106" s="192"/>
      <c r="H106" s="139"/>
      <c r="I106" s="196"/>
      <c r="J106" s="141"/>
      <c r="K106" s="141"/>
      <c r="L106" s="141"/>
      <c r="M106" s="141"/>
      <c r="N106" s="141"/>
      <c r="O106" s="141"/>
      <c r="P106" s="141"/>
      <c r="Q106" s="141"/>
      <c r="R106" s="1171">
        <f>SUM(J106:Q106)</f>
        <v>0</v>
      </c>
    </row>
    <row r="107" spans="2:18" s="1157" customFormat="1" ht="33" hidden="1" customHeight="1">
      <c r="B107" s="1615" t="s">
        <v>87</v>
      </c>
      <c r="C107" s="1616"/>
      <c r="D107" s="1616"/>
      <c r="E107" s="1616"/>
      <c r="F107" s="1616"/>
      <c r="G107" s="1616"/>
      <c r="H107" s="1616"/>
      <c r="I107" s="1616"/>
      <c r="J107" s="1162">
        <f>SUM(J108)</f>
        <v>0</v>
      </c>
      <c r="K107" s="1162">
        <f t="shared" ref="K107:Q108" si="54">SUM(K108)</f>
        <v>0</v>
      </c>
      <c r="L107" s="1162">
        <f t="shared" si="54"/>
        <v>0</v>
      </c>
      <c r="M107" s="1162">
        <f t="shared" si="54"/>
        <v>0</v>
      </c>
      <c r="N107" s="1162">
        <f t="shared" si="54"/>
        <v>0</v>
      </c>
      <c r="O107" s="1162">
        <f t="shared" si="54"/>
        <v>0</v>
      </c>
      <c r="P107" s="1162">
        <f t="shared" si="54"/>
        <v>0</v>
      </c>
      <c r="Q107" s="1162">
        <f t="shared" si="54"/>
        <v>0</v>
      </c>
      <c r="R107" s="1162">
        <f>SUM(R108)</f>
        <v>0</v>
      </c>
    </row>
    <row r="108" spans="2:18" s="1157" customFormat="1" ht="32.25" hidden="1" customHeight="1">
      <c r="B108" s="1617" t="s">
        <v>2603</v>
      </c>
      <c r="C108" s="1618"/>
      <c r="D108" s="1618"/>
      <c r="E108" s="1618"/>
      <c r="F108" s="1618"/>
      <c r="G108" s="1618"/>
      <c r="H108" s="1618"/>
      <c r="I108" s="1618"/>
      <c r="J108" s="1163">
        <f>SUM(J109)</f>
        <v>0</v>
      </c>
      <c r="K108" s="1163">
        <f>SUM(K109)</f>
        <v>0</v>
      </c>
      <c r="L108" s="1163">
        <f t="shared" si="54"/>
        <v>0</v>
      </c>
      <c r="M108" s="1163">
        <f t="shared" si="54"/>
        <v>0</v>
      </c>
      <c r="N108" s="1163">
        <f t="shared" si="54"/>
        <v>0</v>
      </c>
      <c r="O108" s="1163">
        <f t="shared" si="54"/>
        <v>0</v>
      </c>
      <c r="P108" s="1163">
        <f t="shared" si="54"/>
        <v>0</v>
      </c>
      <c r="Q108" s="1163">
        <f t="shared" si="54"/>
        <v>0</v>
      </c>
      <c r="R108" s="1163">
        <f>SUM(R109)</f>
        <v>0</v>
      </c>
    </row>
    <row r="109" spans="2:18" ht="48.75" hidden="1" customHeight="1">
      <c r="B109" s="1164"/>
      <c r="C109" s="1610" t="s">
        <v>2604</v>
      </c>
      <c r="D109" s="1610"/>
      <c r="E109" s="1610"/>
      <c r="F109" s="1610"/>
      <c r="G109" s="1610"/>
      <c r="H109" s="1610"/>
      <c r="I109" s="1610"/>
      <c r="J109" s="1165">
        <f>SUM(J110+J119)</f>
        <v>0</v>
      </c>
      <c r="K109" s="1165">
        <f t="shared" ref="K109:O109" si="55">SUM(K110+K119)</f>
        <v>0</v>
      </c>
      <c r="L109" s="1165">
        <f>SUM(L110+L119)</f>
        <v>0</v>
      </c>
      <c r="M109" s="1165">
        <f t="shared" si="55"/>
        <v>0</v>
      </c>
      <c r="N109" s="1165">
        <f>SUM(N110+N119)</f>
        <v>0</v>
      </c>
      <c r="O109" s="1165">
        <f t="shared" si="55"/>
        <v>0</v>
      </c>
      <c r="P109" s="1165">
        <f>SUM(P110+P119)</f>
        <v>0</v>
      </c>
      <c r="Q109" s="1165">
        <f>SUM(Q110+Q119)</f>
        <v>0</v>
      </c>
      <c r="R109" s="1165">
        <f>SUM(R110+R119)</f>
        <v>0</v>
      </c>
    </row>
    <row r="110" spans="2:18" ht="32.25" hidden="1" customHeight="1">
      <c r="B110" s="1164"/>
      <c r="C110" s="1166"/>
      <c r="D110" s="1610" t="s">
        <v>2605</v>
      </c>
      <c r="E110" s="1610"/>
      <c r="F110" s="1610"/>
      <c r="G110" s="1610"/>
      <c r="H110" s="1610"/>
      <c r="I110" s="1610"/>
      <c r="J110" s="1165">
        <f>SUM(J111+J115)</f>
        <v>0</v>
      </c>
      <c r="K110" s="1165">
        <f t="shared" ref="K110:Q110" si="56">SUM(K111+K115)</f>
        <v>0</v>
      </c>
      <c r="L110" s="1165">
        <f t="shared" si="56"/>
        <v>0</v>
      </c>
      <c r="M110" s="1165">
        <f t="shared" si="56"/>
        <v>0</v>
      </c>
      <c r="N110" s="1165">
        <f t="shared" si="56"/>
        <v>0</v>
      </c>
      <c r="O110" s="1165">
        <f t="shared" si="56"/>
        <v>0</v>
      </c>
      <c r="P110" s="1165">
        <f t="shared" si="56"/>
        <v>0</v>
      </c>
      <c r="Q110" s="1165">
        <f t="shared" si="56"/>
        <v>0</v>
      </c>
      <c r="R110" s="1165">
        <f>SUM(R111+R115)</f>
        <v>0</v>
      </c>
    </row>
    <row r="111" spans="2:18" ht="35.25" hidden="1" customHeight="1">
      <c r="B111" s="1164"/>
      <c r="C111" s="1166"/>
      <c r="D111" s="1166"/>
      <c r="E111" s="1610" t="s">
        <v>2606</v>
      </c>
      <c r="F111" s="1610"/>
      <c r="G111" s="1610"/>
      <c r="H111" s="1610"/>
      <c r="I111" s="1610"/>
      <c r="J111" s="1165">
        <f>SUM(J112:J114)</f>
        <v>0</v>
      </c>
      <c r="K111" s="1165">
        <f t="shared" ref="K111:Q111" si="57">SUM(K112:K114)</f>
        <v>0</v>
      </c>
      <c r="L111" s="1165">
        <f t="shared" si="57"/>
        <v>0</v>
      </c>
      <c r="M111" s="1165">
        <f t="shared" si="57"/>
        <v>0</v>
      </c>
      <c r="N111" s="1165">
        <f t="shared" si="57"/>
        <v>0</v>
      </c>
      <c r="O111" s="1165">
        <f t="shared" si="57"/>
        <v>0</v>
      </c>
      <c r="P111" s="1165">
        <f t="shared" si="57"/>
        <v>0</v>
      </c>
      <c r="Q111" s="1165">
        <f t="shared" si="57"/>
        <v>0</v>
      </c>
      <c r="R111" s="1165">
        <f>SUM(R112:R114)</f>
        <v>0</v>
      </c>
    </row>
    <row r="112" spans="2:18" ht="19.5" hidden="1" customHeight="1">
      <c r="B112" s="234"/>
      <c r="C112" s="235"/>
      <c r="D112" s="235"/>
      <c r="E112" s="236"/>
      <c r="F112" s="215">
        <v>57</v>
      </c>
      <c r="G112" s="192"/>
      <c r="H112" s="192"/>
      <c r="I112" s="1170"/>
      <c r="J112" s="139"/>
      <c r="K112" s="139"/>
      <c r="L112" s="139"/>
      <c r="M112" s="139"/>
      <c r="N112" s="139"/>
      <c r="O112" s="139"/>
      <c r="P112" s="139"/>
      <c r="Q112" s="139"/>
      <c r="R112" s="1171">
        <f t="shared" ref="R112:R113" si="58">SUM(J112:Q112)</f>
        <v>0</v>
      </c>
    </row>
    <row r="113" spans="2:18" ht="19.5" hidden="1" customHeight="1">
      <c r="B113" s="217"/>
      <c r="D113" s="219"/>
      <c r="E113" s="220"/>
      <c r="F113" s="215">
        <v>58</v>
      </c>
      <c r="G113" s="192"/>
      <c r="H113" s="139"/>
      <c r="I113" s="196"/>
      <c r="J113" s="141"/>
      <c r="K113" s="141"/>
      <c r="L113" s="141"/>
      <c r="M113" s="141"/>
      <c r="N113" s="141"/>
      <c r="O113" s="141"/>
      <c r="P113" s="141"/>
      <c r="Q113" s="141"/>
      <c r="R113" s="1171">
        <f t="shared" si="58"/>
        <v>0</v>
      </c>
    </row>
    <row r="114" spans="2:18" ht="19.5" hidden="1" customHeight="1">
      <c r="B114" s="221"/>
      <c r="C114" s="222"/>
      <c r="D114" s="223"/>
      <c r="E114" s="224"/>
      <c r="F114" s="215">
        <v>59</v>
      </c>
      <c r="G114" s="192"/>
      <c r="H114" s="139"/>
      <c r="I114" s="196"/>
      <c r="J114" s="141"/>
      <c r="K114" s="141"/>
      <c r="L114" s="141"/>
      <c r="M114" s="141"/>
      <c r="N114" s="141"/>
      <c r="O114" s="141"/>
      <c r="P114" s="141"/>
      <c r="Q114" s="141"/>
      <c r="R114" s="1171">
        <f>SUM(J114:Q114)</f>
        <v>0</v>
      </c>
    </row>
    <row r="115" spans="2:18" ht="34.5" hidden="1" customHeight="1">
      <c r="B115" s="1164"/>
      <c r="C115" s="1166"/>
      <c r="D115" s="1166"/>
      <c r="E115" s="1610" t="s">
        <v>2607</v>
      </c>
      <c r="F115" s="1610"/>
      <c r="G115" s="1610"/>
      <c r="H115" s="1610"/>
      <c r="I115" s="1610"/>
      <c r="J115" s="1165">
        <f>SUM(J116:J118)</f>
        <v>0</v>
      </c>
      <c r="K115" s="1165">
        <f t="shared" ref="K115:R115" si="59">SUM(K116:K118)</f>
        <v>0</v>
      </c>
      <c r="L115" s="1165">
        <f t="shared" si="59"/>
        <v>0</v>
      </c>
      <c r="M115" s="1165">
        <f t="shared" si="59"/>
        <v>0</v>
      </c>
      <c r="N115" s="1165">
        <f t="shared" si="59"/>
        <v>0</v>
      </c>
      <c r="O115" s="1165">
        <f t="shared" si="59"/>
        <v>0</v>
      </c>
      <c r="P115" s="1165">
        <f t="shared" si="59"/>
        <v>0</v>
      </c>
      <c r="Q115" s="1165">
        <f t="shared" si="59"/>
        <v>0</v>
      </c>
      <c r="R115" s="1165">
        <f t="shared" si="59"/>
        <v>0</v>
      </c>
    </row>
    <row r="116" spans="2:18" ht="19.5" hidden="1" customHeight="1">
      <c r="B116" s="234"/>
      <c r="C116" s="235"/>
      <c r="D116" s="235"/>
      <c r="E116" s="236"/>
      <c r="F116" s="215">
        <v>60</v>
      </c>
      <c r="G116" s="192"/>
      <c r="H116" s="192"/>
      <c r="I116" s="1170"/>
      <c r="J116" s="139"/>
      <c r="K116" s="139"/>
      <c r="L116" s="139"/>
      <c r="M116" s="139"/>
      <c r="N116" s="139"/>
      <c r="O116" s="139"/>
      <c r="P116" s="139"/>
      <c r="Q116" s="139"/>
      <c r="R116" s="1171">
        <f t="shared" ref="R116:R117" si="60">SUM(J116:Q116)</f>
        <v>0</v>
      </c>
    </row>
    <row r="117" spans="2:18" ht="19.5" hidden="1" customHeight="1">
      <c r="B117" s="217"/>
      <c r="D117" s="219"/>
      <c r="E117" s="220"/>
      <c r="F117" s="215">
        <v>61</v>
      </c>
      <c r="G117" s="192"/>
      <c r="H117" s="139"/>
      <c r="I117" s="196"/>
      <c r="J117" s="141"/>
      <c r="K117" s="141"/>
      <c r="L117" s="141"/>
      <c r="M117" s="141"/>
      <c r="N117" s="141"/>
      <c r="O117" s="141"/>
      <c r="P117" s="141"/>
      <c r="Q117" s="141"/>
      <c r="R117" s="1171">
        <f t="shared" si="60"/>
        <v>0</v>
      </c>
    </row>
    <row r="118" spans="2:18" ht="19.5" hidden="1" customHeight="1">
      <c r="B118" s="221"/>
      <c r="C118" s="222"/>
      <c r="D118" s="223"/>
      <c r="E118" s="224"/>
      <c r="F118" s="215">
        <v>62</v>
      </c>
      <c r="G118" s="192"/>
      <c r="H118" s="139"/>
      <c r="I118" s="196"/>
      <c r="J118" s="141"/>
      <c r="K118" s="141"/>
      <c r="L118" s="141"/>
      <c r="M118" s="141"/>
      <c r="N118" s="141"/>
      <c r="O118" s="141"/>
      <c r="P118" s="141"/>
      <c r="Q118" s="141"/>
      <c r="R118" s="1171">
        <f>SUM(J118:Q118)</f>
        <v>0</v>
      </c>
    </row>
    <row r="119" spans="2:18" ht="34.5" hidden="1" customHeight="1">
      <c r="B119" s="1164"/>
      <c r="C119" s="1166"/>
      <c r="D119" s="1611" t="s">
        <v>2608</v>
      </c>
      <c r="E119" s="1611"/>
      <c r="F119" s="1611"/>
      <c r="G119" s="1611"/>
      <c r="H119" s="1611"/>
      <c r="I119" s="1611"/>
      <c r="J119" s="1165">
        <f>SUM(J120)</f>
        <v>0</v>
      </c>
      <c r="K119" s="1165">
        <f t="shared" ref="K119:R119" si="61">SUM(K120)</f>
        <v>0</v>
      </c>
      <c r="L119" s="1165">
        <f t="shared" si="61"/>
        <v>0</v>
      </c>
      <c r="M119" s="1165">
        <f t="shared" si="61"/>
        <v>0</v>
      </c>
      <c r="N119" s="1165">
        <f t="shared" si="61"/>
        <v>0</v>
      </c>
      <c r="O119" s="1165">
        <f t="shared" si="61"/>
        <v>0</v>
      </c>
      <c r="P119" s="1165">
        <f t="shared" si="61"/>
        <v>0</v>
      </c>
      <c r="Q119" s="1165">
        <f t="shared" si="61"/>
        <v>0</v>
      </c>
      <c r="R119" s="1165">
        <f t="shared" si="61"/>
        <v>0</v>
      </c>
    </row>
    <row r="120" spans="2:18" ht="49.5" hidden="1" customHeight="1">
      <c r="B120" s="1164"/>
      <c r="C120" s="1166"/>
      <c r="D120" s="1166"/>
      <c r="E120" s="1610" t="s">
        <v>2609</v>
      </c>
      <c r="F120" s="1610"/>
      <c r="G120" s="1610"/>
      <c r="H120" s="1610"/>
      <c r="I120" s="1610"/>
      <c r="J120" s="1165">
        <f>SUM(J121:J123)</f>
        <v>0</v>
      </c>
      <c r="K120" s="1165">
        <f t="shared" ref="K120:P120" si="62">SUM(K121:K123)</f>
        <v>0</v>
      </c>
      <c r="L120" s="1165">
        <f t="shared" si="62"/>
        <v>0</v>
      </c>
      <c r="M120" s="1165">
        <f t="shared" si="62"/>
        <v>0</v>
      </c>
      <c r="N120" s="1165">
        <f t="shared" si="62"/>
        <v>0</v>
      </c>
      <c r="O120" s="1165">
        <f t="shared" si="62"/>
        <v>0</v>
      </c>
      <c r="P120" s="1165">
        <f t="shared" si="62"/>
        <v>0</v>
      </c>
      <c r="Q120" s="1165">
        <f>SUM(Q121:Q123)</f>
        <v>0</v>
      </c>
      <c r="R120" s="1165">
        <f>SUM(R121:R123)</f>
        <v>0</v>
      </c>
    </row>
    <row r="121" spans="2:18" ht="21.75" hidden="1" customHeight="1">
      <c r="B121" s="234"/>
      <c r="C121" s="235"/>
      <c r="D121" s="235"/>
      <c r="E121" s="236"/>
      <c r="F121" s="215">
        <v>63</v>
      </c>
      <c r="G121" s="192"/>
      <c r="H121" s="192"/>
      <c r="I121" s="1170"/>
      <c r="J121" s="139"/>
      <c r="K121" s="139"/>
      <c r="L121" s="139"/>
      <c r="M121" s="139"/>
      <c r="N121" s="139"/>
      <c r="O121" s="139"/>
      <c r="P121" s="139"/>
      <c r="Q121" s="139"/>
      <c r="R121" s="1171">
        <f t="shared" ref="R121:R122" si="63">SUM(J121:Q121)</f>
        <v>0</v>
      </c>
    </row>
    <row r="122" spans="2:18" ht="21.75" hidden="1" customHeight="1">
      <c r="B122" s="217"/>
      <c r="D122" s="219"/>
      <c r="E122" s="220"/>
      <c r="F122" s="215">
        <v>64</v>
      </c>
      <c r="G122" s="192"/>
      <c r="H122" s="139"/>
      <c r="I122" s="196"/>
      <c r="J122" s="141"/>
      <c r="K122" s="141"/>
      <c r="L122" s="141"/>
      <c r="M122" s="141"/>
      <c r="N122" s="141"/>
      <c r="O122" s="141"/>
      <c r="P122" s="141"/>
      <c r="Q122" s="141"/>
      <c r="R122" s="1171">
        <f t="shared" si="63"/>
        <v>0</v>
      </c>
    </row>
    <row r="123" spans="2:18" ht="21.75" hidden="1" customHeight="1">
      <c r="B123" s="217"/>
      <c r="D123" s="219"/>
      <c r="E123" s="220"/>
      <c r="F123" s="215">
        <v>65</v>
      </c>
      <c r="G123" s="192"/>
      <c r="H123" s="139"/>
      <c r="I123" s="196"/>
      <c r="J123" s="141"/>
      <c r="K123" s="141"/>
      <c r="L123" s="141"/>
      <c r="M123" s="141"/>
      <c r="N123" s="141"/>
      <c r="O123" s="141"/>
      <c r="P123" s="141"/>
      <c r="Q123" s="141"/>
      <c r="R123" s="1171">
        <f>SUM(J123:Q123)</f>
        <v>0</v>
      </c>
    </row>
    <row r="124" spans="2:18" s="1157" customFormat="1" ht="34.5" hidden="1" customHeight="1">
      <c r="B124" s="1615" t="s">
        <v>90</v>
      </c>
      <c r="C124" s="1616"/>
      <c r="D124" s="1616"/>
      <c r="E124" s="1616"/>
      <c r="F124" s="1616"/>
      <c r="G124" s="1616"/>
      <c r="H124" s="1616"/>
      <c r="I124" s="1616"/>
      <c r="J124" s="1162">
        <f>SUM(J125)</f>
        <v>0</v>
      </c>
      <c r="K124" s="1162">
        <f t="shared" ref="K124:R125" si="64">SUM(K125)</f>
        <v>0</v>
      </c>
      <c r="L124" s="1162">
        <f t="shared" si="64"/>
        <v>0</v>
      </c>
      <c r="M124" s="1162">
        <f t="shared" si="64"/>
        <v>0</v>
      </c>
      <c r="N124" s="1162">
        <f t="shared" si="64"/>
        <v>0</v>
      </c>
      <c r="O124" s="1162">
        <f t="shared" si="64"/>
        <v>0</v>
      </c>
      <c r="P124" s="1162">
        <f t="shared" si="64"/>
        <v>0</v>
      </c>
      <c r="Q124" s="1162">
        <f t="shared" si="64"/>
        <v>0</v>
      </c>
      <c r="R124" s="1162">
        <f t="shared" si="64"/>
        <v>0</v>
      </c>
    </row>
    <row r="125" spans="2:18" s="1157" customFormat="1" ht="48" hidden="1" customHeight="1">
      <c r="B125" s="1613" t="s">
        <v>2610</v>
      </c>
      <c r="C125" s="1614"/>
      <c r="D125" s="1614"/>
      <c r="E125" s="1614"/>
      <c r="F125" s="1614"/>
      <c r="G125" s="1614"/>
      <c r="H125" s="1614"/>
      <c r="I125" s="1614"/>
      <c r="J125" s="1163">
        <f>SUM(J126)</f>
        <v>0</v>
      </c>
      <c r="K125" s="1163">
        <f t="shared" si="64"/>
        <v>0</v>
      </c>
      <c r="L125" s="1163">
        <f t="shared" si="64"/>
        <v>0</v>
      </c>
      <c r="M125" s="1163">
        <f t="shared" si="64"/>
        <v>0</v>
      </c>
      <c r="N125" s="1163">
        <f t="shared" si="64"/>
        <v>0</v>
      </c>
      <c r="O125" s="1163">
        <f t="shared" si="64"/>
        <v>0</v>
      </c>
      <c r="P125" s="1163">
        <f t="shared" si="64"/>
        <v>0</v>
      </c>
      <c r="Q125" s="1163">
        <f t="shared" si="64"/>
        <v>0</v>
      </c>
      <c r="R125" s="1163">
        <f>SUM(R126)</f>
        <v>0</v>
      </c>
    </row>
    <row r="126" spans="2:18" ht="49.5" hidden="1" customHeight="1">
      <c r="B126" s="1164"/>
      <c r="C126" s="1610" t="s">
        <v>2611</v>
      </c>
      <c r="D126" s="1610"/>
      <c r="E126" s="1610"/>
      <c r="F126" s="1610"/>
      <c r="G126" s="1610"/>
      <c r="H126" s="1610"/>
      <c r="I126" s="1610"/>
      <c r="J126" s="1165">
        <f>SUM(J127+J132)</f>
        <v>0</v>
      </c>
      <c r="K126" s="1165">
        <f t="shared" ref="K126:R126" si="65">SUM(K127+K132)</f>
        <v>0</v>
      </c>
      <c r="L126" s="1165">
        <f t="shared" si="65"/>
        <v>0</v>
      </c>
      <c r="M126" s="1165">
        <f t="shared" si="65"/>
        <v>0</v>
      </c>
      <c r="N126" s="1165">
        <f t="shared" si="65"/>
        <v>0</v>
      </c>
      <c r="O126" s="1165">
        <f t="shared" si="65"/>
        <v>0</v>
      </c>
      <c r="P126" s="1165">
        <f t="shared" si="65"/>
        <v>0</v>
      </c>
      <c r="Q126" s="1165">
        <f t="shared" si="65"/>
        <v>0</v>
      </c>
      <c r="R126" s="1165">
        <f t="shared" si="65"/>
        <v>0</v>
      </c>
    </row>
    <row r="127" spans="2:18" ht="36" hidden="1" customHeight="1">
      <c r="B127" s="1164"/>
      <c r="C127" s="1166"/>
      <c r="D127" s="1611" t="s">
        <v>2612</v>
      </c>
      <c r="E127" s="1611"/>
      <c r="F127" s="1611"/>
      <c r="G127" s="1611"/>
      <c r="H127" s="1611"/>
      <c r="I127" s="1611"/>
      <c r="J127" s="1165">
        <f>SUM(J128)</f>
        <v>0</v>
      </c>
      <c r="K127" s="1165">
        <f t="shared" ref="K127:R127" si="66">SUM(K128)</f>
        <v>0</v>
      </c>
      <c r="L127" s="1165">
        <f t="shared" si="66"/>
        <v>0</v>
      </c>
      <c r="M127" s="1165">
        <f t="shared" si="66"/>
        <v>0</v>
      </c>
      <c r="N127" s="1165">
        <f t="shared" si="66"/>
        <v>0</v>
      </c>
      <c r="O127" s="1165">
        <f t="shared" si="66"/>
        <v>0</v>
      </c>
      <c r="P127" s="1165">
        <f t="shared" si="66"/>
        <v>0</v>
      </c>
      <c r="Q127" s="1165">
        <f t="shared" si="66"/>
        <v>0</v>
      </c>
      <c r="R127" s="1165">
        <f t="shared" si="66"/>
        <v>0</v>
      </c>
    </row>
    <row r="128" spans="2:18" ht="32.25" hidden="1" customHeight="1">
      <c r="B128" s="1164"/>
      <c r="C128" s="1166"/>
      <c r="D128" s="1166"/>
      <c r="E128" s="1611" t="s">
        <v>2613</v>
      </c>
      <c r="F128" s="1611"/>
      <c r="G128" s="1611"/>
      <c r="H128" s="1611"/>
      <c r="I128" s="1611"/>
      <c r="J128" s="1165">
        <f>SUM(J129:J131)</f>
        <v>0</v>
      </c>
      <c r="K128" s="1165">
        <f t="shared" ref="K128:R128" si="67">SUM(K129:K131)</f>
        <v>0</v>
      </c>
      <c r="L128" s="1165">
        <f t="shared" si="67"/>
        <v>0</v>
      </c>
      <c r="M128" s="1165">
        <f t="shared" si="67"/>
        <v>0</v>
      </c>
      <c r="N128" s="1165">
        <f t="shared" si="67"/>
        <v>0</v>
      </c>
      <c r="O128" s="1165">
        <f t="shared" si="67"/>
        <v>0</v>
      </c>
      <c r="P128" s="1165">
        <f t="shared" si="67"/>
        <v>0</v>
      </c>
      <c r="Q128" s="1165">
        <f t="shared" si="67"/>
        <v>0</v>
      </c>
      <c r="R128" s="1165">
        <f t="shared" si="67"/>
        <v>0</v>
      </c>
    </row>
    <row r="129" spans="2:18" ht="22.5" hidden="1" customHeight="1">
      <c r="B129" s="234"/>
      <c r="C129" s="235"/>
      <c r="D129" s="235"/>
      <c r="E129" s="236"/>
      <c r="F129" s="215">
        <v>66</v>
      </c>
      <c r="G129" s="192"/>
      <c r="H129" s="192"/>
      <c r="I129" s="1170"/>
      <c r="J129" s="139"/>
      <c r="K129" s="139"/>
      <c r="L129" s="139"/>
      <c r="M129" s="139"/>
      <c r="N129" s="139"/>
      <c r="O129" s="139"/>
      <c r="P129" s="139"/>
      <c r="Q129" s="139"/>
      <c r="R129" s="1171">
        <f t="shared" ref="R129:R130" si="68">SUM(J129:Q129)</f>
        <v>0</v>
      </c>
    </row>
    <row r="130" spans="2:18" ht="22.5" hidden="1" customHeight="1">
      <c r="B130" s="217"/>
      <c r="D130" s="219"/>
      <c r="E130" s="220"/>
      <c r="F130" s="215">
        <v>67</v>
      </c>
      <c r="G130" s="192"/>
      <c r="H130" s="139"/>
      <c r="I130" s="196"/>
      <c r="J130" s="141"/>
      <c r="K130" s="141"/>
      <c r="L130" s="141"/>
      <c r="M130" s="141"/>
      <c r="N130" s="141"/>
      <c r="O130" s="141"/>
      <c r="P130" s="141"/>
      <c r="Q130" s="141"/>
      <c r="R130" s="1171">
        <f t="shared" si="68"/>
        <v>0</v>
      </c>
    </row>
    <row r="131" spans="2:18" ht="33.75" hidden="1" customHeight="1">
      <c r="B131" s="221"/>
      <c r="C131" s="222"/>
      <c r="D131" s="223"/>
      <c r="E131" s="224"/>
      <c r="F131" s="215">
        <v>68</v>
      </c>
      <c r="G131" s="192"/>
      <c r="H131" s="139"/>
      <c r="I131" s="196"/>
      <c r="J131" s="141"/>
      <c r="K131" s="141"/>
      <c r="L131" s="141"/>
      <c r="M131" s="141"/>
      <c r="N131" s="141"/>
      <c r="O131" s="141"/>
      <c r="P131" s="141"/>
      <c r="Q131" s="141"/>
      <c r="R131" s="1171">
        <f>SUM(J131:Q131)</f>
        <v>0</v>
      </c>
    </row>
    <row r="132" spans="2:18" ht="46.5" hidden="1" customHeight="1">
      <c r="B132" s="1164"/>
      <c r="C132" s="1166"/>
      <c r="D132" s="1611" t="s">
        <v>2614</v>
      </c>
      <c r="E132" s="1611"/>
      <c r="F132" s="1611"/>
      <c r="G132" s="1611"/>
      <c r="H132" s="1611"/>
      <c r="I132" s="1611"/>
      <c r="J132" s="1165">
        <f t="shared" ref="J132:R132" si="69">SUM(J133+J139+J145)</f>
        <v>0</v>
      </c>
      <c r="K132" s="1165">
        <f t="shared" si="69"/>
        <v>0</v>
      </c>
      <c r="L132" s="1165">
        <f t="shared" si="69"/>
        <v>0</v>
      </c>
      <c r="M132" s="1165">
        <f t="shared" si="69"/>
        <v>0</v>
      </c>
      <c r="N132" s="1165">
        <f t="shared" si="69"/>
        <v>0</v>
      </c>
      <c r="O132" s="1165">
        <f t="shared" si="69"/>
        <v>0</v>
      </c>
      <c r="P132" s="1165">
        <f t="shared" si="69"/>
        <v>0</v>
      </c>
      <c r="Q132" s="1165">
        <f t="shared" si="69"/>
        <v>0</v>
      </c>
      <c r="R132" s="1165">
        <f t="shared" si="69"/>
        <v>0</v>
      </c>
    </row>
    <row r="133" spans="2:18" hidden="1">
      <c r="B133" s="1164"/>
      <c r="C133" s="1166"/>
      <c r="D133" s="1166"/>
      <c r="E133" s="1204" t="s">
        <v>2615</v>
      </c>
      <c r="F133" s="1183"/>
      <c r="G133" s="1184"/>
      <c r="H133" s="1185"/>
      <c r="I133" s="1186"/>
      <c r="J133" s="1165">
        <f>SUM(J134:J138)</f>
        <v>0</v>
      </c>
      <c r="K133" s="1165">
        <f>SUM(K134:K138)</f>
        <v>0</v>
      </c>
      <c r="L133" s="1165">
        <f t="shared" ref="L133:Q133" si="70">SUM(L134:L138)</f>
        <v>0</v>
      </c>
      <c r="M133" s="1165">
        <f t="shared" si="70"/>
        <v>0</v>
      </c>
      <c r="N133" s="1165">
        <f t="shared" si="70"/>
        <v>0</v>
      </c>
      <c r="O133" s="1165">
        <f t="shared" si="70"/>
        <v>0</v>
      </c>
      <c r="P133" s="1165">
        <f t="shared" si="70"/>
        <v>0</v>
      </c>
      <c r="Q133" s="1165">
        <f t="shared" si="70"/>
        <v>0</v>
      </c>
      <c r="R133" s="1165">
        <f>SUM(R134:R138)</f>
        <v>0</v>
      </c>
    </row>
    <row r="134" spans="2:18" ht="19.5" hidden="1" customHeight="1">
      <c r="B134" s="234"/>
      <c r="C134" s="235"/>
      <c r="D134" s="235"/>
      <c r="E134" s="236"/>
      <c r="F134" s="215">
        <v>69</v>
      </c>
      <c r="G134" s="192"/>
      <c r="H134" s="192"/>
      <c r="I134" s="1170"/>
      <c r="J134" s="139"/>
      <c r="K134" s="139"/>
      <c r="L134" s="139"/>
      <c r="M134" s="139"/>
      <c r="N134" s="139"/>
      <c r="O134" s="139"/>
      <c r="P134" s="139"/>
      <c r="Q134" s="139"/>
      <c r="R134" s="1171">
        <f t="shared" ref="R134:R137" si="71">SUM(J134:Q134)</f>
        <v>0</v>
      </c>
    </row>
    <row r="135" spans="2:18" ht="19.5" hidden="1" customHeight="1">
      <c r="B135" s="217"/>
      <c r="D135" s="219"/>
      <c r="E135" s="220"/>
      <c r="F135" s="215">
        <v>70</v>
      </c>
      <c r="G135" s="192"/>
      <c r="H135" s="139"/>
      <c r="I135" s="196"/>
      <c r="J135" s="141"/>
      <c r="K135" s="141"/>
      <c r="L135" s="141"/>
      <c r="M135" s="141"/>
      <c r="N135" s="141"/>
      <c r="O135" s="141"/>
      <c r="P135" s="141"/>
      <c r="Q135" s="141"/>
      <c r="R135" s="1171">
        <f t="shared" si="71"/>
        <v>0</v>
      </c>
    </row>
    <row r="136" spans="2:18" ht="19.5" hidden="1" customHeight="1">
      <c r="B136" s="217"/>
      <c r="D136" s="219"/>
      <c r="E136" s="220"/>
      <c r="F136" s="215">
        <v>71</v>
      </c>
      <c r="G136" s="192"/>
      <c r="H136" s="139"/>
      <c r="I136" s="196"/>
      <c r="J136" s="141"/>
      <c r="K136" s="141"/>
      <c r="L136" s="141"/>
      <c r="M136" s="141"/>
      <c r="N136" s="141"/>
      <c r="O136" s="141"/>
      <c r="P136" s="141"/>
      <c r="Q136" s="141"/>
      <c r="R136" s="1171">
        <f t="shared" si="71"/>
        <v>0</v>
      </c>
    </row>
    <row r="137" spans="2:18" ht="22.5" hidden="1" customHeight="1">
      <c r="B137" s="1172"/>
      <c r="C137" s="1145"/>
      <c r="D137" s="1145"/>
      <c r="E137" s="1173"/>
      <c r="F137" s="215">
        <v>72</v>
      </c>
      <c r="G137" s="192"/>
      <c r="H137" s="192"/>
      <c r="I137" s="1170"/>
      <c r="J137" s="139"/>
      <c r="K137" s="139"/>
      <c r="L137" s="139"/>
      <c r="M137" s="139"/>
      <c r="N137" s="139"/>
      <c r="O137" s="139"/>
      <c r="P137" s="139"/>
      <c r="Q137" s="139"/>
      <c r="R137" s="1171">
        <f t="shared" si="71"/>
        <v>0</v>
      </c>
    </row>
    <row r="138" spans="2:18" ht="22.5" hidden="1" customHeight="1">
      <c r="B138" s="217"/>
      <c r="D138" s="219"/>
      <c r="E138" s="220"/>
      <c r="F138" s="215">
        <v>73</v>
      </c>
      <c r="G138" s="192"/>
      <c r="H138" s="139"/>
      <c r="I138" s="196"/>
      <c r="J138" s="141"/>
      <c r="K138" s="141"/>
      <c r="L138" s="141"/>
      <c r="M138" s="141"/>
      <c r="N138" s="141"/>
      <c r="O138" s="141"/>
      <c r="P138" s="141"/>
      <c r="Q138" s="141"/>
      <c r="R138" s="1171">
        <f>SUM(J138:Q138)</f>
        <v>0</v>
      </c>
    </row>
    <row r="139" spans="2:18" hidden="1">
      <c r="B139" s="1164"/>
      <c r="C139" s="1166"/>
      <c r="D139" s="1166"/>
      <c r="E139" s="1204" t="s">
        <v>2616</v>
      </c>
      <c r="F139" s="1183"/>
      <c r="G139" s="1184"/>
      <c r="H139" s="1185"/>
      <c r="I139" s="1186"/>
      <c r="J139" s="1165">
        <f>SUM(J140:J144)</f>
        <v>0</v>
      </c>
      <c r="K139" s="1165">
        <f t="shared" ref="K139:R139" si="72">SUM(K140:K144)</f>
        <v>0</v>
      </c>
      <c r="L139" s="1165">
        <f t="shared" si="72"/>
        <v>0</v>
      </c>
      <c r="M139" s="1165">
        <f t="shared" si="72"/>
        <v>0</v>
      </c>
      <c r="N139" s="1165">
        <f t="shared" si="72"/>
        <v>0</v>
      </c>
      <c r="O139" s="1165">
        <f t="shared" si="72"/>
        <v>0</v>
      </c>
      <c r="P139" s="1165">
        <f t="shared" si="72"/>
        <v>0</v>
      </c>
      <c r="Q139" s="1165">
        <f t="shared" si="72"/>
        <v>0</v>
      </c>
      <c r="R139" s="1165">
        <f t="shared" si="72"/>
        <v>0</v>
      </c>
    </row>
    <row r="140" spans="2:18" ht="22.5" hidden="1" customHeight="1">
      <c r="B140" s="234"/>
      <c r="C140" s="235"/>
      <c r="D140" s="235"/>
      <c r="E140" s="236"/>
      <c r="F140" s="215">
        <v>74</v>
      </c>
      <c r="G140" s="192"/>
      <c r="H140" s="192"/>
      <c r="I140" s="1170"/>
      <c r="J140" s="139"/>
      <c r="K140" s="139"/>
      <c r="L140" s="139"/>
      <c r="M140" s="139"/>
      <c r="N140" s="139"/>
      <c r="O140" s="139"/>
      <c r="P140" s="139"/>
      <c r="Q140" s="139"/>
      <c r="R140" s="1171">
        <f t="shared" ref="R140:R143" si="73">SUM(J140:Q140)</f>
        <v>0</v>
      </c>
    </row>
    <row r="141" spans="2:18" ht="22.5" hidden="1" customHeight="1">
      <c r="B141" s="217"/>
      <c r="D141" s="219"/>
      <c r="E141" s="220"/>
      <c r="F141" s="215">
        <v>75</v>
      </c>
      <c r="G141" s="192"/>
      <c r="H141" s="139"/>
      <c r="I141" s="196"/>
      <c r="J141" s="141"/>
      <c r="K141" s="141"/>
      <c r="L141" s="141"/>
      <c r="M141" s="141"/>
      <c r="N141" s="141"/>
      <c r="O141" s="141"/>
      <c r="P141" s="141"/>
      <c r="Q141" s="141"/>
      <c r="R141" s="1171">
        <f t="shared" si="73"/>
        <v>0</v>
      </c>
    </row>
    <row r="142" spans="2:18" ht="22.5" hidden="1" customHeight="1">
      <c r="B142" s="217"/>
      <c r="D142" s="219"/>
      <c r="E142" s="220"/>
      <c r="F142" s="215">
        <v>76</v>
      </c>
      <c r="G142" s="192"/>
      <c r="H142" s="139"/>
      <c r="I142" s="196"/>
      <c r="J142" s="141"/>
      <c r="K142" s="141"/>
      <c r="L142" s="141"/>
      <c r="M142" s="141"/>
      <c r="N142" s="141"/>
      <c r="O142" s="141"/>
      <c r="P142" s="141"/>
      <c r="Q142" s="141"/>
      <c r="R142" s="1171">
        <f t="shared" si="73"/>
        <v>0</v>
      </c>
    </row>
    <row r="143" spans="2:18" ht="22.5" hidden="1" customHeight="1">
      <c r="B143" s="1172"/>
      <c r="C143" s="1145"/>
      <c r="D143" s="1145"/>
      <c r="E143" s="1173"/>
      <c r="F143" s="215">
        <v>77</v>
      </c>
      <c r="G143" s="192"/>
      <c r="H143" s="192"/>
      <c r="I143" s="1170"/>
      <c r="J143" s="139"/>
      <c r="K143" s="139"/>
      <c r="L143" s="139"/>
      <c r="M143" s="139"/>
      <c r="N143" s="139"/>
      <c r="O143" s="139"/>
      <c r="P143" s="139"/>
      <c r="Q143" s="139"/>
      <c r="R143" s="1171">
        <f t="shared" si="73"/>
        <v>0</v>
      </c>
    </row>
    <row r="144" spans="2:18" ht="22.5" hidden="1" customHeight="1">
      <c r="B144" s="217"/>
      <c r="D144" s="219"/>
      <c r="E144" s="220"/>
      <c r="F144" s="215">
        <v>78</v>
      </c>
      <c r="G144" s="192"/>
      <c r="H144" s="139"/>
      <c r="I144" s="196"/>
      <c r="J144" s="141"/>
      <c r="K144" s="141"/>
      <c r="L144" s="141"/>
      <c r="M144" s="141"/>
      <c r="N144" s="141"/>
      <c r="O144" s="141"/>
      <c r="P144" s="141"/>
      <c r="Q144" s="141"/>
      <c r="R144" s="1171">
        <f>SUM(J144:Q144)</f>
        <v>0</v>
      </c>
    </row>
    <row r="145" spans="2:18" ht="30.75" hidden="1" customHeight="1">
      <c r="B145" s="1164"/>
      <c r="C145" s="1166"/>
      <c r="D145" s="1166"/>
      <c r="E145" s="1610" t="s">
        <v>2617</v>
      </c>
      <c r="F145" s="1610"/>
      <c r="G145" s="1610"/>
      <c r="H145" s="1610"/>
      <c r="I145" s="1610"/>
      <c r="J145" s="1165">
        <f t="shared" ref="J145:R145" si="74">SUM(J146:J150)</f>
        <v>0</v>
      </c>
      <c r="K145" s="1165">
        <f t="shared" si="74"/>
        <v>0</v>
      </c>
      <c r="L145" s="1165">
        <f t="shared" si="74"/>
        <v>0</v>
      </c>
      <c r="M145" s="1165">
        <f t="shared" si="74"/>
        <v>0</v>
      </c>
      <c r="N145" s="1165">
        <f t="shared" si="74"/>
        <v>0</v>
      </c>
      <c r="O145" s="1165">
        <f t="shared" si="74"/>
        <v>0</v>
      </c>
      <c r="P145" s="1165">
        <f t="shared" si="74"/>
        <v>0</v>
      </c>
      <c r="Q145" s="1165">
        <f t="shared" si="74"/>
        <v>0</v>
      </c>
      <c r="R145" s="1165">
        <f t="shared" si="74"/>
        <v>0</v>
      </c>
    </row>
    <row r="146" spans="2:18" ht="22.5" hidden="1" customHeight="1">
      <c r="B146" s="234"/>
      <c r="C146" s="235"/>
      <c r="D146" s="235"/>
      <c r="E146" s="236"/>
      <c r="F146" s="215">
        <v>79</v>
      </c>
      <c r="G146" s="192"/>
      <c r="H146" s="192"/>
      <c r="I146" s="1170"/>
      <c r="J146" s="139"/>
      <c r="K146" s="139"/>
      <c r="L146" s="139"/>
      <c r="M146" s="139"/>
      <c r="N146" s="139"/>
      <c r="O146" s="139"/>
      <c r="P146" s="139"/>
      <c r="Q146" s="139"/>
      <c r="R146" s="1171">
        <f t="shared" ref="R146:R149" si="75">SUM(J146:Q146)</f>
        <v>0</v>
      </c>
    </row>
    <row r="147" spans="2:18" ht="22.5" hidden="1" customHeight="1">
      <c r="B147" s="217"/>
      <c r="D147" s="219"/>
      <c r="E147" s="220"/>
      <c r="F147" s="215">
        <v>80</v>
      </c>
      <c r="G147" s="192"/>
      <c r="H147" s="139"/>
      <c r="I147" s="196"/>
      <c r="J147" s="141"/>
      <c r="K147" s="141"/>
      <c r="L147" s="141"/>
      <c r="M147" s="141"/>
      <c r="N147" s="141"/>
      <c r="O147" s="141"/>
      <c r="P147" s="141"/>
      <c r="Q147" s="141"/>
      <c r="R147" s="1171">
        <f t="shared" si="75"/>
        <v>0</v>
      </c>
    </row>
    <row r="148" spans="2:18" ht="22.5" hidden="1" customHeight="1">
      <c r="B148" s="217"/>
      <c r="D148" s="219"/>
      <c r="E148" s="220"/>
      <c r="F148" s="215">
        <v>81</v>
      </c>
      <c r="G148" s="192"/>
      <c r="H148" s="139"/>
      <c r="I148" s="196"/>
      <c r="J148" s="141"/>
      <c r="K148" s="141"/>
      <c r="L148" s="141"/>
      <c r="M148" s="141"/>
      <c r="N148" s="141"/>
      <c r="O148" s="141"/>
      <c r="P148" s="141"/>
      <c r="Q148" s="141"/>
      <c r="R148" s="1171">
        <f t="shared" si="75"/>
        <v>0</v>
      </c>
    </row>
    <row r="149" spans="2:18" ht="22.5" hidden="1" customHeight="1">
      <c r="B149" s="1172"/>
      <c r="C149" s="1145"/>
      <c r="D149" s="1145"/>
      <c r="E149" s="1173"/>
      <c r="F149" s="215">
        <v>82</v>
      </c>
      <c r="G149" s="192"/>
      <c r="H149" s="192"/>
      <c r="I149" s="1170"/>
      <c r="J149" s="139"/>
      <c r="K149" s="139"/>
      <c r="L149" s="139"/>
      <c r="M149" s="139"/>
      <c r="N149" s="139"/>
      <c r="O149" s="139"/>
      <c r="P149" s="139"/>
      <c r="Q149" s="139"/>
      <c r="R149" s="1171">
        <f t="shared" si="75"/>
        <v>0</v>
      </c>
    </row>
    <row r="150" spans="2:18" ht="22.5" hidden="1" customHeight="1">
      <c r="B150" s="221"/>
      <c r="C150" s="222"/>
      <c r="D150" s="223"/>
      <c r="E150" s="224"/>
      <c r="F150" s="215">
        <v>83</v>
      </c>
      <c r="G150" s="192"/>
      <c r="H150" s="139"/>
      <c r="I150" s="196"/>
      <c r="J150" s="141"/>
      <c r="K150" s="141"/>
      <c r="L150" s="141"/>
      <c r="M150" s="141"/>
      <c r="N150" s="141"/>
      <c r="O150" s="141"/>
      <c r="P150" s="141"/>
      <c r="Q150" s="141"/>
      <c r="R150" s="1171">
        <f>SUM(J150:Q150)</f>
        <v>0</v>
      </c>
    </row>
    <row r="151" spans="2:18" s="1157" customFormat="1" ht="33.75" hidden="1" customHeight="1">
      <c r="B151" s="1615" t="s">
        <v>92</v>
      </c>
      <c r="C151" s="1616"/>
      <c r="D151" s="1616"/>
      <c r="E151" s="1616"/>
      <c r="F151" s="1616"/>
      <c r="G151" s="1616"/>
      <c r="H151" s="1616"/>
      <c r="I151" s="1616"/>
      <c r="J151" s="1162">
        <f>SUM(J152)</f>
        <v>0</v>
      </c>
      <c r="K151" s="1162">
        <f t="shared" ref="K151:R152" si="76">SUM(K152)</f>
        <v>0</v>
      </c>
      <c r="L151" s="1162">
        <f t="shared" si="76"/>
        <v>0</v>
      </c>
      <c r="M151" s="1162">
        <f t="shared" si="76"/>
        <v>0</v>
      </c>
      <c r="N151" s="1162">
        <f t="shared" si="76"/>
        <v>0</v>
      </c>
      <c r="O151" s="1162">
        <f t="shared" si="76"/>
        <v>0</v>
      </c>
      <c r="P151" s="1162">
        <f t="shared" si="76"/>
        <v>0</v>
      </c>
      <c r="Q151" s="1162">
        <f t="shared" si="76"/>
        <v>0</v>
      </c>
      <c r="R151" s="1162">
        <f t="shared" si="76"/>
        <v>0</v>
      </c>
    </row>
    <row r="152" spans="2:18" s="1157" customFormat="1" ht="48.75" hidden="1" customHeight="1">
      <c r="B152" s="1613" t="s">
        <v>2618</v>
      </c>
      <c r="C152" s="1614"/>
      <c r="D152" s="1614"/>
      <c r="E152" s="1614"/>
      <c r="F152" s="1614"/>
      <c r="G152" s="1614"/>
      <c r="H152" s="1614"/>
      <c r="I152" s="1614"/>
      <c r="J152" s="1163">
        <f>SUM(J153)</f>
        <v>0</v>
      </c>
      <c r="K152" s="1163">
        <f t="shared" si="76"/>
        <v>0</v>
      </c>
      <c r="L152" s="1163">
        <f t="shared" si="76"/>
        <v>0</v>
      </c>
      <c r="M152" s="1163">
        <f t="shared" si="76"/>
        <v>0</v>
      </c>
      <c r="N152" s="1163">
        <f t="shared" si="76"/>
        <v>0</v>
      </c>
      <c r="O152" s="1163">
        <f t="shared" si="76"/>
        <v>0</v>
      </c>
      <c r="P152" s="1163">
        <f t="shared" si="76"/>
        <v>0</v>
      </c>
      <c r="Q152" s="1163">
        <f t="shared" si="76"/>
        <v>0</v>
      </c>
      <c r="R152" s="1163">
        <f>SUM(R153)</f>
        <v>0</v>
      </c>
    </row>
    <row r="153" spans="2:18" ht="32.25" hidden="1" customHeight="1">
      <c r="B153" s="1164"/>
      <c r="C153" s="1610" t="s">
        <v>2619</v>
      </c>
      <c r="D153" s="1610"/>
      <c r="E153" s="1610"/>
      <c r="F153" s="1610"/>
      <c r="G153" s="1610"/>
      <c r="H153" s="1610"/>
      <c r="I153" s="1610"/>
      <c r="J153" s="1165">
        <f>SUM(J154+J171)</f>
        <v>0</v>
      </c>
      <c r="K153" s="1165">
        <f t="shared" ref="K153:Q153" si="77">SUM(K154+K171)</f>
        <v>0</v>
      </c>
      <c r="L153" s="1165">
        <f t="shared" si="77"/>
        <v>0</v>
      </c>
      <c r="M153" s="1165">
        <f t="shared" si="77"/>
        <v>0</v>
      </c>
      <c r="N153" s="1165">
        <f t="shared" si="77"/>
        <v>0</v>
      </c>
      <c r="O153" s="1165">
        <f t="shared" si="77"/>
        <v>0</v>
      </c>
      <c r="P153" s="1165">
        <f t="shared" si="77"/>
        <v>0</v>
      </c>
      <c r="Q153" s="1165">
        <f t="shared" si="77"/>
        <v>0</v>
      </c>
      <c r="R153" s="1165">
        <f>SUM(R154+R171)</f>
        <v>0</v>
      </c>
    </row>
    <row r="154" spans="2:18" ht="50.25" hidden="1" customHeight="1">
      <c r="B154" s="1164"/>
      <c r="C154" s="1166"/>
      <c r="D154" s="1610" t="s">
        <v>2620</v>
      </c>
      <c r="E154" s="1610"/>
      <c r="F154" s="1610"/>
      <c r="G154" s="1610"/>
      <c r="H154" s="1610"/>
      <c r="I154" s="1610"/>
      <c r="J154" s="1165">
        <f>SUM(J155+J159+J163+J167)</f>
        <v>0</v>
      </c>
      <c r="K154" s="1165">
        <f t="shared" ref="K154:R154" si="78">SUM(K155+K159+K163+K167)</f>
        <v>0</v>
      </c>
      <c r="L154" s="1165">
        <f t="shared" si="78"/>
        <v>0</v>
      </c>
      <c r="M154" s="1165">
        <f t="shared" si="78"/>
        <v>0</v>
      </c>
      <c r="N154" s="1165">
        <f t="shared" si="78"/>
        <v>0</v>
      </c>
      <c r="O154" s="1165">
        <f t="shared" si="78"/>
        <v>0</v>
      </c>
      <c r="P154" s="1165">
        <f t="shared" si="78"/>
        <v>0</v>
      </c>
      <c r="Q154" s="1165">
        <f t="shared" si="78"/>
        <v>0</v>
      </c>
      <c r="R154" s="1165">
        <f t="shared" si="78"/>
        <v>0</v>
      </c>
    </row>
    <row r="155" spans="2:18" ht="32.25" hidden="1" customHeight="1">
      <c r="B155" s="1164"/>
      <c r="C155" s="1166"/>
      <c r="D155" s="1166"/>
      <c r="E155" s="1610" t="s">
        <v>2621</v>
      </c>
      <c r="F155" s="1610"/>
      <c r="G155" s="1610"/>
      <c r="H155" s="1610"/>
      <c r="I155" s="1610"/>
      <c r="J155" s="1165">
        <f>SUM(J156:J158)</f>
        <v>0</v>
      </c>
      <c r="K155" s="1165">
        <f t="shared" ref="K155:R155" si="79">SUM(K156:K158)</f>
        <v>0</v>
      </c>
      <c r="L155" s="1165">
        <f t="shared" si="79"/>
        <v>0</v>
      </c>
      <c r="M155" s="1165">
        <f t="shared" si="79"/>
        <v>0</v>
      </c>
      <c r="N155" s="1165">
        <f t="shared" si="79"/>
        <v>0</v>
      </c>
      <c r="O155" s="1165">
        <f t="shared" si="79"/>
        <v>0</v>
      </c>
      <c r="P155" s="1165">
        <f t="shared" si="79"/>
        <v>0</v>
      </c>
      <c r="Q155" s="1165">
        <f t="shared" si="79"/>
        <v>0</v>
      </c>
      <c r="R155" s="1165">
        <f t="shared" si="79"/>
        <v>0</v>
      </c>
    </row>
    <row r="156" spans="2:18" ht="20.25" hidden="1" customHeight="1">
      <c r="B156" s="234"/>
      <c r="C156" s="235"/>
      <c r="D156" s="235"/>
      <c r="E156" s="236"/>
      <c r="F156" s="215">
        <v>84</v>
      </c>
      <c r="G156" s="192"/>
      <c r="H156" s="192"/>
      <c r="I156" s="1170"/>
      <c r="J156" s="139"/>
      <c r="K156" s="139"/>
      <c r="L156" s="139"/>
      <c r="M156" s="139"/>
      <c r="N156" s="139"/>
      <c r="O156" s="139"/>
      <c r="P156" s="139"/>
      <c r="Q156" s="139"/>
      <c r="R156" s="1171">
        <f t="shared" ref="R156:R157" si="80">SUM(J156:Q156)</f>
        <v>0</v>
      </c>
    </row>
    <row r="157" spans="2:18" ht="20.25" hidden="1" customHeight="1">
      <c r="B157" s="217"/>
      <c r="D157" s="219"/>
      <c r="E157" s="220"/>
      <c r="F157" s="215">
        <v>85</v>
      </c>
      <c r="G157" s="192"/>
      <c r="H157" s="139"/>
      <c r="I157" s="196"/>
      <c r="J157" s="141"/>
      <c r="K157" s="141"/>
      <c r="L157" s="141"/>
      <c r="M157" s="141"/>
      <c r="N157" s="141"/>
      <c r="O157" s="141"/>
      <c r="P157" s="141"/>
      <c r="Q157" s="141"/>
      <c r="R157" s="1171">
        <f t="shared" si="80"/>
        <v>0</v>
      </c>
    </row>
    <row r="158" spans="2:18" ht="20.25" hidden="1" customHeight="1">
      <c r="B158" s="217"/>
      <c r="D158" s="219"/>
      <c r="E158" s="220"/>
      <c r="F158" s="215">
        <v>86</v>
      </c>
      <c r="G158" s="192"/>
      <c r="H158" s="139"/>
      <c r="I158" s="196"/>
      <c r="J158" s="141"/>
      <c r="K158" s="141"/>
      <c r="L158" s="141"/>
      <c r="M158" s="141"/>
      <c r="N158" s="141"/>
      <c r="O158" s="141"/>
      <c r="P158" s="141"/>
      <c r="Q158" s="141"/>
      <c r="R158" s="1171">
        <f>SUM(J158:Q158)</f>
        <v>0</v>
      </c>
    </row>
    <row r="159" spans="2:18" ht="33.75" hidden="1" customHeight="1">
      <c r="B159" s="1164"/>
      <c r="C159" s="1166"/>
      <c r="D159" s="1166"/>
      <c r="E159" s="1610" t="s">
        <v>2622</v>
      </c>
      <c r="F159" s="1610"/>
      <c r="G159" s="1610"/>
      <c r="H159" s="1610"/>
      <c r="I159" s="1610"/>
      <c r="J159" s="1165">
        <f>SUM(J160:J162)</f>
        <v>0</v>
      </c>
      <c r="K159" s="1165">
        <f t="shared" ref="K159:R159" si="81">SUM(K160:K162)</f>
        <v>0</v>
      </c>
      <c r="L159" s="1165">
        <f t="shared" si="81"/>
        <v>0</v>
      </c>
      <c r="M159" s="1165">
        <f t="shared" si="81"/>
        <v>0</v>
      </c>
      <c r="N159" s="1165">
        <f t="shared" si="81"/>
        <v>0</v>
      </c>
      <c r="O159" s="1165">
        <f t="shared" si="81"/>
        <v>0</v>
      </c>
      <c r="P159" s="1165">
        <f t="shared" si="81"/>
        <v>0</v>
      </c>
      <c r="Q159" s="1165">
        <f t="shared" si="81"/>
        <v>0</v>
      </c>
      <c r="R159" s="1165">
        <f t="shared" si="81"/>
        <v>0</v>
      </c>
    </row>
    <row r="160" spans="2:18" ht="21" hidden="1" customHeight="1">
      <c r="B160" s="234"/>
      <c r="C160" s="235"/>
      <c r="D160" s="235"/>
      <c r="E160" s="236"/>
      <c r="F160" s="215">
        <v>87</v>
      </c>
      <c r="G160" s="192"/>
      <c r="H160" s="192"/>
      <c r="I160" s="1170"/>
      <c r="J160" s="139"/>
      <c r="K160" s="139"/>
      <c r="L160" s="139"/>
      <c r="M160" s="139"/>
      <c r="N160" s="139"/>
      <c r="O160" s="139"/>
      <c r="P160" s="139"/>
      <c r="Q160" s="139"/>
      <c r="R160" s="1171">
        <f t="shared" ref="R160:R161" si="82">SUM(J160:Q160)</f>
        <v>0</v>
      </c>
    </row>
    <row r="161" spans="2:18" ht="21" hidden="1" customHeight="1">
      <c r="B161" s="217"/>
      <c r="D161" s="219"/>
      <c r="E161" s="220"/>
      <c r="F161" s="215">
        <v>88</v>
      </c>
      <c r="G161" s="192"/>
      <c r="H161" s="139"/>
      <c r="I161" s="196"/>
      <c r="J161" s="141"/>
      <c r="K161" s="141"/>
      <c r="L161" s="141"/>
      <c r="M161" s="141"/>
      <c r="N161" s="141"/>
      <c r="O161" s="141"/>
      <c r="P161" s="141"/>
      <c r="Q161" s="141"/>
      <c r="R161" s="1171">
        <f t="shared" si="82"/>
        <v>0</v>
      </c>
    </row>
    <row r="162" spans="2:18" ht="21" hidden="1" customHeight="1">
      <c r="B162" s="217"/>
      <c r="D162" s="219"/>
      <c r="E162" s="220"/>
      <c r="F162" s="215">
        <v>89</v>
      </c>
      <c r="G162" s="192"/>
      <c r="H162" s="139"/>
      <c r="I162" s="196"/>
      <c r="J162" s="141"/>
      <c r="K162" s="141"/>
      <c r="L162" s="141"/>
      <c r="M162" s="141"/>
      <c r="N162" s="141"/>
      <c r="O162" s="141"/>
      <c r="P162" s="141"/>
      <c r="Q162" s="141"/>
      <c r="R162" s="1171">
        <f>SUM(J162:Q162)</f>
        <v>0</v>
      </c>
    </row>
    <row r="163" spans="2:18" hidden="1">
      <c r="B163" s="1164"/>
      <c r="C163" s="1166"/>
      <c r="D163" s="1166"/>
      <c r="E163" s="1204" t="s">
        <v>2623</v>
      </c>
      <c r="F163" s="1183"/>
      <c r="G163" s="1184"/>
      <c r="H163" s="1185"/>
      <c r="I163" s="1186"/>
      <c r="J163" s="1165">
        <f>SUM(J164:J166)</f>
        <v>0</v>
      </c>
      <c r="K163" s="1165">
        <f t="shared" ref="K163:R163" si="83">SUM(K164:K166)</f>
        <v>0</v>
      </c>
      <c r="L163" s="1165">
        <f t="shared" si="83"/>
        <v>0</v>
      </c>
      <c r="M163" s="1165">
        <f t="shared" si="83"/>
        <v>0</v>
      </c>
      <c r="N163" s="1165">
        <f t="shared" si="83"/>
        <v>0</v>
      </c>
      <c r="O163" s="1165">
        <f t="shared" si="83"/>
        <v>0</v>
      </c>
      <c r="P163" s="1165">
        <f t="shared" si="83"/>
        <v>0</v>
      </c>
      <c r="Q163" s="1165">
        <f t="shared" si="83"/>
        <v>0</v>
      </c>
      <c r="R163" s="1165">
        <f t="shared" si="83"/>
        <v>0</v>
      </c>
    </row>
    <row r="164" spans="2:18" ht="24.75" hidden="1" customHeight="1">
      <c r="B164" s="234"/>
      <c r="C164" s="235"/>
      <c r="D164" s="235"/>
      <c r="E164" s="236"/>
      <c r="F164" s="215">
        <v>90</v>
      </c>
      <c r="G164" s="192"/>
      <c r="H164" s="192"/>
      <c r="I164" s="1170"/>
      <c r="J164" s="139"/>
      <c r="K164" s="139"/>
      <c r="L164" s="139"/>
      <c r="M164" s="139"/>
      <c r="N164" s="139"/>
      <c r="O164" s="139"/>
      <c r="P164" s="139"/>
      <c r="Q164" s="139"/>
      <c r="R164" s="1171">
        <f t="shared" ref="R164:R165" si="84">SUM(J164:Q164)</f>
        <v>0</v>
      </c>
    </row>
    <row r="165" spans="2:18" ht="24.75" hidden="1" customHeight="1">
      <c r="B165" s="217"/>
      <c r="D165" s="219"/>
      <c r="E165" s="220"/>
      <c r="F165" s="215">
        <v>91</v>
      </c>
      <c r="G165" s="192"/>
      <c r="H165" s="139"/>
      <c r="I165" s="196"/>
      <c r="J165" s="141"/>
      <c r="K165" s="141"/>
      <c r="L165" s="141"/>
      <c r="M165" s="141"/>
      <c r="N165" s="141"/>
      <c r="O165" s="141"/>
      <c r="P165" s="141"/>
      <c r="Q165" s="141"/>
      <c r="R165" s="1171">
        <f t="shared" si="84"/>
        <v>0</v>
      </c>
    </row>
    <row r="166" spans="2:18" ht="24.75" hidden="1" customHeight="1">
      <c r="B166" s="221"/>
      <c r="C166" s="222"/>
      <c r="D166" s="223"/>
      <c r="E166" s="224"/>
      <c r="F166" s="215">
        <v>92</v>
      </c>
      <c r="G166" s="192"/>
      <c r="H166" s="139"/>
      <c r="I166" s="196"/>
      <c r="J166" s="141"/>
      <c r="K166" s="141"/>
      <c r="L166" s="141"/>
      <c r="M166" s="141"/>
      <c r="N166" s="141"/>
      <c r="O166" s="141"/>
      <c r="P166" s="141"/>
      <c r="Q166" s="141"/>
      <c r="R166" s="1171">
        <f>SUM(J166:Q166)</f>
        <v>0</v>
      </c>
    </row>
    <row r="167" spans="2:18" ht="30.75" hidden="1" customHeight="1">
      <c r="B167" s="1164"/>
      <c r="C167" s="1166"/>
      <c r="D167" s="1166"/>
      <c r="E167" s="1611" t="s">
        <v>2624</v>
      </c>
      <c r="F167" s="1611"/>
      <c r="G167" s="1611"/>
      <c r="H167" s="1611"/>
      <c r="I167" s="1611"/>
      <c r="J167" s="1165">
        <f>SUM(J168:J170)</f>
        <v>0</v>
      </c>
      <c r="K167" s="1165">
        <f t="shared" ref="K167:R167" si="85">SUM(K168:K170)</f>
        <v>0</v>
      </c>
      <c r="L167" s="1165">
        <f t="shared" si="85"/>
        <v>0</v>
      </c>
      <c r="M167" s="1165">
        <f t="shared" si="85"/>
        <v>0</v>
      </c>
      <c r="N167" s="1165">
        <f t="shared" si="85"/>
        <v>0</v>
      </c>
      <c r="O167" s="1165">
        <f t="shared" si="85"/>
        <v>0</v>
      </c>
      <c r="P167" s="1165">
        <f t="shared" si="85"/>
        <v>0</v>
      </c>
      <c r="Q167" s="1165">
        <f t="shared" si="85"/>
        <v>0</v>
      </c>
      <c r="R167" s="1165">
        <f t="shared" si="85"/>
        <v>0</v>
      </c>
    </row>
    <row r="168" spans="2:18" ht="22.5" hidden="1" customHeight="1">
      <c r="B168" s="234"/>
      <c r="C168" s="235"/>
      <c r="D168" s="235"/>
      <c r="E168" s="236"/>
      <c r="F168" s="215">
        <v>93</v>
      </c>
      <c r="G168" s="192"/>
      <c r="H168" s="192"/>
      <c r="I168" s="1170"/>
      <c r="J168" s="139"/>
      <c r="K168" s="139"/>
      <c r="L168" s="139"/>
      <c r="M168" s="139"/>
      <c r="N168" s="139"/>
      <c r="O168" s="139"/>
      <c r="P168" s="139"/>
      <c r="Q168" s="139"/>
      <c r="R168" s="1171">
        <f t="shared" ref="R168:R169" si="86">SUM(J168:Q168)</f>
        <v>0</v>
      </c>
    </row>
    <row r="169" spans="2:18" ht="22.5" hidden="1" customHeight="1">
      <c r="B169" s="217"/>
      <c r="D169" s="219"/>
      <c r="E169" s="220"/>
      <c r="F169" s="215">
        <v>94</v>
      </c>
      <c r="G169" s="192"/>
      <c r="H169" s="139"/>
      <c r="I169" s="196"/>
      <c r="J169" s="141"/>
      <c r="K169" s="141"/>
      <c r="L169" s="141"/>
      <c r="M169" s="141"/>
      <c r="N169" s="141"/>
      <c r="O169" s="141"/>
      <c r="P169" s="141"/>
      <c r="Q169" s="141"/>
      <c r="R169" s="1171">
        <f t="shared" si="86"/>
        <v>0</v>
      </c>
    </row>
    <row r="170" spans="2:18" ht="22.5" hidden="1" customHeight="1">
      <c r="B170" s="217"/>
      <c r="D170" s="219"/>
      <c r="E170" s="220"/>
      <c r="F170" s="215">
        <v>95</v>
      </c>
      <c r="G170" s="192"/>
      <c r="H170" s="139"/>
      <c r="I170" s="196"/>
      <c r="J170" s="141"/>
      <c r="K170" s="141"/>
      <c r="L170" s="141"/>
      <c r="M170" s="141"/>
      <c r="N170" s="141"/>
      <c r="O170" s="141"/>
      <c r="P170" s="141"/>
      <c r="Q170" s="141"/>
      <c r="R170" s="1171">
        <f>SUM(J170:Q170)</f>
        <v>0</v>
      </c>
    </row>
    <row r="171" spans="2:18" ht="33.75" hidden="1" customHeight="1">
      <c r="B171" s="1164"/>
      <c r="C171" s="1166"/>
      <c r="D171" s="1610" t="s">
        <v>2625</v>
      </c>
      <c r="E171" s="1610"/>
      <c r="F171" s="1610"/>
      <c r="G171" s="1610"/>
      <c r="H171" s="1610"/>
      <c r="I171" s="1610"/>
      <c r="J171" s="1165">
        <f>SUM(J172)</f>
        <v>0</v>
      </c>
      <c r="K171" s="1165">
        <f t="shared" ref="K171:R171" si="87">SUM(K172)</f>
        <v>0</v>
      </c>
      <c r="L171" s="1165">
        <f t="shared" si="87"/>
        <v>0</v>
      </c>
      <c r="M171" s="1165">
        <f t="shared" si="87"/>
        <v>0</v>
      </c>
      <c r="N171" s="1165">
        <f t="shared" si="87"/>
        <v>0</v>
      </c>
      <c r="O171" s="1165">
        <f t="shared" si="87"/>
        <v>0</v>
      </c>
      <c r="P171" s="1165">
        <f t="shared" si="87"/>
        <v>0</v>
      </c>
      <c r="Q171" s="1165">
        <f t="shared" si="87"/>
        <v>0</v>
      </c>
      <c r="R171" s="1165">
        <f t="shared" si="87"/>
        <v>0</v>
      </c>
    </row>
    <row r="172" spans="2:18" hidden="1">
      <c r="B172" s="1164"/>
      <c r="C172" s="1166"/>
      <c r="D172" s="1166"/>
      <c r="E172" s="1204" t="s">
        <v>2626</v>
      </c>
      <c r="F172" s="1183"/>
      <c r="G172" s="1184"/>
      <c r="H172" s="1185"/>
      <c r="I172" s="1186"/>
      <c r="J172" s="1165">
        <f>SUM(J173:J175)</f>
        <v>0</v>
      </c>
      <c r="K172" s="1165">
        <f t="shared" ref="K172:Q172" si="88">SUM(K173:K175)</f>
        <v>0</v>
      </c>
      <c r="L172" s="1165">
        <f t="shared" si="88"/>
        <v>0</v>
      </c>
      <c r="M172" s="1165">
        <f t="shared" si="88"/>
        <v>0</v>
      </c>
      <c r="N172" s="1165">
        <f t="shared" si="88"/>
        <v>0</v>
      </c>
      <c r="O172" s="1165">
        <f t="shared" si="88"/>
        <v>0</v>
      </c>
      <c r="P172" s="1165">
        <f t="shared" si="88"/>
        <v>0</v>
      </c>
      <c r="Q172" s="1165">
        <f t="shared" si="88"/>
        <v>0</v>
      </c>
      <c r="R172" s="1165">
        <f>SUM(R173:R175)</f>
        <v>0</v>
      </c>
    </row>
    <row r="173" spans="2:18" ht="22.5" hidden="1" customHeight="1">
      <c r="B173" s="234"/>
      <c r="C173" s="235"/>
      <c r="D173" s="235"/>
      <c r="E173" s="236"/>
      <c r="F173" s="215">
        <v>96</v>
      </c>
      <c r="G173" s="192"/>
      <c r="H173" s="192"/>
      <c r="I173" s="1170"/>
      <c r="J173" s="139"/>
      <c r="K173" s="139"/>
      <c r="L173" s="139"/>
      <c r="M173" s="139"/>
      <c r="N173" s="139"/>
      <c r="O173" s="139"/>
      <c r="P173" s="139"/>
      <c r="Q173" s="139"/>
      <c r="R173" s="1171">
        <f>SUM(J173:Q173)</f>
        <v>0</v>
      </c>
    </row>
    <row r="174" spans="2:18" ht="22.5" hidden="1" customHeight="1">
      <c r="B174" s="217"/>
      <c r="D174" s="219"/>
      <c r="E174" s="220"/>
      <c r="F174" s="215">
        <v>97</v>
      </c>
      <c r="G174" s="192"/>
      <c r="H174" s="139"/>
      <c r="I174" s="196"/>
      <c r="J174" s="141"/>
      <c r="K174" s="141"/>
      <c r="L174" s="141"/>
      <c r="M174" s="141"/>
      <c r="N174" s="141"/>
      <c r="O174" s="141"/>
      <c r="P174" s="141"/>
      <c r="Q174" s="141"/>
      <c r="R174" s="1171">
        <f>SUM(J174:Q174)</f>
        <v>0</v>
      </c>
    </row>
    <row r="175" spans="2:18" ht="21" hidden="1" customHeight="1">
      <c r="B175" s="217"/>
      <c r="D175" s="219"/>
      <c r="E175" s="220"/>
      <c r="F175" s="215">
        <v>98</v>
      </c>
      <c r="G175" s="192"/>
      <c r="H175" s="139"/>
      <c r="I175" s="196"/>
      <c r="J175" s="141"/>
      <c r="K175" s="141"/>
      <c r="L175" s="141"/>
      <c r="M175" s="141"/>
      <c r="N175" s="141"/>
      <c r="O175" s="141"/>
      <c r="P175" s="141"/>
      <c r="Q175" s="141"/>
      <c r="R175" s="1171">
        <f>SUM(J175:Q175)</f>
        <v>0</v>
      </c>
    </row>
    <row r="176" spans="2:18" s="1157" customFormat="1" ht="18.75" hidden="1" customHeight="1">
      <c r="B176" s="1208" t="s">
        <v>94</v>
      </c>
      <c r="C176" s="1209"/>
      <c r="D176" s="1210"/>
      <c r="E176" s="1210"/>
      <c r="F176" s="1210"/>
      <c r="G176" s="1211"/>
      <c r="H176" s="1210"/>
      <c r="I176" s="1210"/>
      <c r="J176" s="1162">
        <f>SUM(J177)</f>
        <v>0</v>
      </c>
      <c r="K176" s="1162">
        <f t="shared" ref="K176:R177" si="89">SUM(K177)</f>
        <v>0</v>
      </c>
      <c r="L176" s="1162">
        <f t="shared" si="89"/>
        <v>0</v>
      </c>
      <c r="M176" s="1162">
        <f t="shared" si="89"/>
        <v>0</v>
      </c>
      <c r="N176" s="1162">
        <f t="shared" si="89"/>
        <v>0</v>
      </c>
      <c r="O176" s="1162">
        <f t="shared" si="89"/>
        <v>0</v>
      </c>
      <c r="P176" s="1162">
        <f t="shared" si="89"/>
        <v>0</v>
      </c>
      <c r="Q176" s="1162">
        <f t="shared" si="89"/>
        <v>0</v>
      </c>
      <c r="R176" s="1162">
        <f t="shared" si="89"/>
        <v>0</v>
      </c>
    </row>
    <row r="177" spans="2:18" s="1157" customFormat="1" ht="46.5" hidden="1" customHeight="1">
      <c r="B177" s="1613" t="s">
        <v>2627</v>
      </c>
      <c r="C177" s="1614"/>
      <c r="D177" s="1614"/>
      <c r="E177" s="1614"/>
      <c r="F177" s="1614"/>
      <c r="G177" s="1614"/>
      <c r="H177" s="1614"/>
      <c r="I177" s="1614"/>
      <c r="J177" s="1163">
        <f>SUM(J178)</f>
        <v>0</v>
      </c>
      <c r="K177" s="1163">
        <f t="shared" si="89"/>
        <v>0</v>
      </c>
      <c r="L177" s="1163">
        <f t="shared" si="89"/>
        <v>0</v>
      </c>
      <c r="M177" s="1163">
        <f t="shared" si="89"/>
        <v>0</v>
      </c>
      <c r="N177" s="1163">
        <f t="shared" si="89"/>
        <v>0</v>
      </c>
      <c r="O177" s="1163">
        <f t="shared" si="89"/>
        <v>0</v>
      </c>
      <c r="P177" s="1163">
        <f t="shared" si="89"/>
        <v>0</v>
      </c>
      <c r="Q177" s="1163">
        <f t="shared" si="89"/>
        <v>0</v>
      </c>
      <c r="R177" s="1163">
        <f t="shared" si="89"/>
        <v>0</v>
      </c>
    </row>
    <row r="178" spans="2:18" ht="31.5" hidden="1" customHeight="1">
      <c r="B178" s="1164"/>
      <c r="C178" s="1610" t="s">
        <v>2628</v>
      </c>
      <c r="D178" s="1610"/>
      <c r="E178" s="1610"/>
      <c r="F178" s="1610"/>
      <c r="G178" s="1610"/>
      <c r="H178" s="1610"/>
      <c r="I178" s="1610"/>
      <c r="J178" s="1165">
        <f>SUM(J179+J184)</f>
        <v>0</v>
      </c>
      <c r="K178" s="1165">
        <f t="shared" ref="K178:R178" si="90">SUM(K179+K184)</f>
        <v>0</v>
      </c>
      <c r="L178" s="1165">
        <f t="shared" si="90"/>
        <v>0</v>
      </c>
      <c r="M178" s="1165">
        <f t="shared" si="90"/>
        <v>0</v>
      </c>
      <c r="N178" s="1165">
        <f t="shared" si="90"/>
        <v>0</v>
      </c>
      <c r="O178" s="1165">
        <f t="shared" si="90"/>
        <v>0</v>
      </c>
      <c r="P178" s="1165">
        <f t="shared" si="90"/>
        <v>0</v>
      </c>
      <c r="Q178" s="1165">
        <f t="shared" si="90"/>
        <v>0</v>
      </c>
      <c r="R178" s="1165">
        <f t="shared" si="90"/>
        <v>0</v>
      </c>
    </row>
    <row r="179" spans="2:18" hidden="1">
      <c r="B179" s="1164"/>
      <c r="C179" s="1166"/>
      <c r="D179" s="1204" t="s">
        <v>2629</v>
      </c>
      <c r="E179" s="1212"/>
      <c r="F179" s="1183"/>
      <c r="G179" s="1184"/>
      <c r="H179" s="1185"/>
      <c r="I179" s="1186"/>
      <c r="J179" s="1165">
        <f>SUM(J180)</f>
        <v>0</v>
      </c>
      <c r="K179" s="1165">
        <f t="shared" ref="K179:R179" si="91">SUM(K180)</f>
        <v>0</v>
      </c>
      <c r="L179" s="1165">
        <f t="shared" si="91"/>
        <v>0</v>
      </c>
      <c r="M179" s="1165">
        <f t="shared" si="91"/>
        <v>0</v>
      </c>
      <c r="N179" s="1165">
        <f t="shared" si="91"/>
        <v>0</v>
      </c>
      <c r="O179" s="1165">
        <f t="shared" si="91"/>
        <v>0</v>
      </c>
      <c r="P179" s="1165">
        <f t="shared" si="91"/>
        <v>0</v>
      </c>
      <c r="Q179" s="1165">
        <f t="shared" si="91"/>
        <v>0</v>
      </c>
      <c r="R179" s="1165">
        <f t="shared" si="91"/>
        <v>0</v>
      </c>
    </row>
    <row r="180" spans="2:18" ht="31.5" hidden="1" customHeight="1">
      <c r="B180" s="1164"/>
      <c r="C180" s="1166"/>
      <c r="D180" s="1166"/>
      <c r="E180" s="1611" t="s">
        <v>2630</v>
      </c>
      <c r="F180" s="1611"/>
      <c r="G180" s="1611"/>
      <c r="H180" s="1611"/>
      <c r="I180" s="1611"/>
      <c r="J180" s="1165">
        <f>SUM(J181:J183)</f>
        <v>0</v>
      </c>
      <c r="K180" s="1165">
        <f>SUM(K181:K183)</f>
        <v>0</v>
      </c>
      <c r="L180" s="1165">
        <f t="shared" ref="L180:R180" si="92">SUM(L181:L183)</f>
        <v>0</v>
      </c>
      <c r="M180" s="1165">
        <f t="shared" si="92"/>
        <v>0</v>
      </c>
      <c r="N180" s="1165">
        <f t="shared" si="92"/>
        <v>0</v>
      </c>
      <c r="O180" s="1165">
        <f t="shared" si="92"/>
        <v>0</v>
      </c>
      <c r="P180" s="1165">
        <f t="shared" si="92"/>
        <v>0</v>
      </c>
      <c r="Q180" s="1165">
        <f t="shared" si="92"/>
        <v>0</v>
      </c>
      <c r="R180" s="1165">
        <f t="shared" si="92"/>
        <v>0</v>
      </c>
    </row>
    <row r="181" spans="2:18" ht="33" hidden="1" customHeight="1">
      <c r="B181" s="234"/>
      <c r="C181" s="235"/>
      <c r="D181" s="235"/>
      <c r="E181" s="235"/>
      <c r="F181" s="1179">
        <v>1</v>
      </c>
      <c r="G181" s="1170"/>
      <c r="H181" s="139"/>
      <c r="I181" s="1213"/>
      <c r="J181" s="139"/>
      <c r="K181" s="225"/>
      <c r="L181" s="225"/>
      <c r="M181" s="225"/>
      <c r="N181" s="139"/>
      <c r="O181" s="139"/>
      <c r="P181" s="139"/>
      <c r="Q181" s="139"/>
      <c r="R181" s="1171">
        <f>SUM(J181:Q181)</f>
        <v>0</v>
      </c>
    </row>
    <row r="182" spans="2:18" ht="23.25" hidden="1" customHeight="1">
      <c r="B182" s="217"/>
      <c r="D182" s="219"/>
      <c r="E182" s="220"/>
      <c r="F182" s="215">
        <v>100</v>
      </c>
      <c r="G182" s="192"/>
      <c r="H182" s="139"/>
      <c r="I182" s="196"/>
      <c r="J182" s="141"/>
      <c r="K182" s="141"/>
      <c r="L182" s="141"/>
      <c r="M182" s="141"/>
      <c r="N182" s="141"/>
      <c r="O182" s="141"/>
      <c r="P182" s="141"/>
      <c r="Q182" s="141"/>
      <c r="R182" s="1171">
        <f t="shared" ref="R182" si="93">SUM(J182:Q182)</f>
        <v>0</v>
      </c>
    </row>
    <row r="183" spans="2:18" ht="23.25" hidden="1" customHeight="1">
      <c r="B183" s="221"/>
      <c r="C183" s="222"/>
      <c r="D183" s="223"/>
      <c r="E183" s="224"/>
      <c r="F183" s="215">
        <v>101</v>
      </c>
      <c r="G183" s="192"/>
      <c r="H183" s="139"/>
      <c r="I183" s="196"/>
      <c r="J183" s="141"/>
      <c r="K183" s="141"/>
      <c r="L183" s="141"/>
      <c r="M183" s="141"/>
      <c r="N183" s="141"/>
      <c r="O183" s="141"/>
      <c r="P183" s="141"/>
      <c r="Q183" s="141"/>
      <c r="R183" s="1171">
        <f>SUM(J183:Q183)</f>
        <v>0</v>
      </c>
    </row>
    <row r="184" spans="2:18" ht="36" hidden="1" customHeight="1">
      <c r="B184" s="1164"/>
      <c r="C184" s="1166"/>
      <c r="D184" s="1610" t="s">
        <v>2631</v>
      </c>
      <c r="E184" s="1610"/>
      <c r="F184" s="1610"/>
      <c r="G184" s="1610"/>
      <c r="H184" s="1610"/>
      <c r="I184" s="1610"/>
      <c r="J184" s="1165">
        <f>SUM(J185+J189)</f>
        <v>0</v>
      </c>
      <c r="K184" s="1165">
        <f t="shared" ref="K184:R184" si="94">SUM(K185+K189)</f>
        <v>0</v>
      </c>
      <c r="L184" s="1165">
        <f t="shared" si="94"/>
        <v>0</v>
      </c>
      <c r="M184" s="1165">
        <f t="shared" si="94"/>
        <v>0</v>
      </c>
      <c r="N184" s="1165">
        <f t="shared" si="94"/>
        <v>0</v>
      </c>
      <c r="O184" s="1165">
        <f>SUM(O185+O189)</f>
        <v>0</v>
      </c>
      <c r="P184" s="1165">
        <f t="shared" si="94"/>
        <v>0</v>
      </c>
      <c r="Q184" s="1165">
        <f t="shared" si="94"/>
        <v>0</v>
      </c>
      <c r="R184" s="1165">
        <f t="shared" si="94"/>
        <v>0</v>
      </c>
    </row>
    <row r="185" spans="2:18" hidden="1">
      <c r="B185" s="1164"/>
      <c r="C185" s="1166"/>
      <c r="D185" s="1166"/>
      <c r="E185" s="1204" t="s">
        <v>2632</v>
      </c>
      <c r="F185" s="1183"/>
      <c r="G185" s="1184"/>
      <c r="H185" s="1185"/>
      <c r="I185" s="1186"/>
      <c r="J185" s="1165">
        <f>SUM(J186:J188)</f>
        <v>0</v>
      </c>
      <c r="K185" s="1165">
        <f t="shared" ref="K185:R185" si="95">SUM(K186:K188)</f>
        <v>0</v>
      </c>
      <c r="L185" s="1165">
        <f t="shared" si="95"/>
        <v>0</v>
      </c>
      <c r="M185" s="1165">
        <f t="shared" si="95"/>
        <v>0</v>
      </c>
      <c r="N185" s="1165">
        <f t="shared" si="95"/>
        <v>0</v>
      </c>
      <c r="O185" s="1165">
        <f t="shared" si="95"/>
        <v>0</v>
      </c>
      <c r="P185" s="1165">
        <f t="shared" si="95"/>
        <v>0</v>
      </c>
      <c r="Q185" s="1165">
        <f t="shared" si="95"/>
        <v>0</v>
      </c>
      <c r="R185" s="1165">
        <f t="shared" si="95"/>
        <v>0</v>
      </c>
    </row>
    <row r="186" spans="2:18" ht="21" hidden="1" customHeight="1">
      <c r="B186" s="234"/>
      <c r="C186" s="235"/>
      <c r="D186" s="235"/>
      <c r="E186" s="236"/>
      <c r="F186" s="215">
        <v>102</v>
      </c>
      <c r="G186" s="192"/>
      <c r="H186" s="192"/>
      <c r="I186" s="1170"/>
      <c r="J186" s="139"/>
      <c r="K186" s="139"/>
      <c r="L186" s="139"/>
      <c r="M186" s="139"/>
      <c r="N186" s="139"/>
      <c r="O186" s="139"/>
      <c r="P186" s="139"/>
      <c r="Q186" s="139"/>
      <c r="R186" s="1171">
        <f t="shared" ref="R186:R187" si="96">SUM(J186:Q186)</f>
        <v>0</v>
      </c>
    </row>
    <row r="187" spans="2:18" ht="21" hidden="1" customHeight="1">
      <c r="B187" s="217"/>
      <c r="D187" s="219"/>
      <c r="E187" s="220"/>
      <c r="F187" s="215">
        <v>103</v>
      </c>
      <c r="G187" s="192"/>
      <c r="H187" s="139"/>
      <c r="I187" s="196"/>
      <c r="J187" s="141"/>
      <c r="K187" s="141"/>
      <c r="L187" s="141"/>
      <c r="M187" s="141"/>
      <c r="N187" s="141"/>
      <c r="O187" s="141"/>
      <c r="P187" s="141"/>
      <c r="Q187" s="141"/>
      <c r="R187" s="1171">
        <f t="shared" si="96"/>
        <v>0</v>
      </c>
    </row>
    <row r="188" spans="2:18" ht="21" hidden="1" customHeight="1">
      <c r="B188" s="217"/>
      <c r="D188" s="219"/>
      <c r="E188" s="220"/>
      <c r="F188" s="215">
        <v>104</v>
      </c>
      <c r="G188" s="192"/>
      <c r="H188" s="139"/>
      <c r="I188" s="196"/>
      <c r="J188" s="141"/>
      <c r="K188" s="141"/>
      <c r="L188" s="141"/>
      <c r="M188" s="141"/>
      <c r="N188" s="141"/>
      <c r="O188" s="141"/>
      <c r="P188" s="141"/>
      <c r="Q188" s="141"/>
      <c r="R188" s="1171">
        <f>SUM(J188:Q188)</f>
        <v>0</v>
      </c>
    </row>
    <row r="189" spans="2:18" hidden="1">
      <c r="B189" s="1164"/>
      <c r="C189" s="1166"/>
      <c r="D189" s="1166"/>
      <c r="E189" s="1204" t="s">
        <v>2633</v>
      </c>
      <c r="F189" s="1183"/>
      <c r="G189" s="1184"/>
      <c r="H189" s="1185"/>
      <c r="I189" s="1186"/>
      <c r="J189" s="1165">
        <f>SUM(J190:J192)</f>
        <v>0</v>
      </c>
      <c r="K189" s="1165">
        <f t="shared" ref="K189:Q189" si="97">SUM(K190:K192)</f>
        <v>0</v>
      </c>
      <c r="L189" s="1165">
        <f t="shared" si="97"/>
        <v>0</v>
      </c>
      <c r="M189" s="1165">
        <f t="shared" si="97"/>
        <v>0</v>
      </c>
      <c r="N189" s="1165">
        <f t="shared" si="97"/>
        <v>0</v>
      </c>
      <c r="O189" s="1165">
        <f t="shared" si="97"/>
        <v>0</v>
      </c>
      <c r="P189" s="1165">
        <f t="shared" si="97"/>
        <v>0</v>
      </c>
      <c r="Q189" s="1165">
        <f t="shared" si="97"/>
        <v>0</v>
      </c>
      <c r="R189" s="1165">
        <f>SUM(R190:R192)</f>
        <v>0</v>
      </c>
    </row>
    <row r="190" spans="2:18" ht="21" hidden="1" customHeight="1">
      <c r="B190" s="234"/>
      <c r="C190" s="235"/>
      <c r="D190" s="235"/>
      <c r="E190" s="236"/>
      <c r="F190" s="215">
        <v>105</v>
      </c>
      <c r="G190" s="192"/>
      <c r="H190" s="192"/>
      <c r="I190" s="1170"/>
      <c r="J190" s="139"/>
      <c r="K190" s="139"/>
      <c r="L190" s="139"/>
      <c r="M190" s="139"/>
      <c r="N190" s="139"/>
      <c r="O190" s="139"/>
      <c r="P190" s="139"/>
      <c r="Q190" s="139"/>
      <c r="R190" s="1171">
        <f t="shared" ref="R190:R191" si="98">SUM(J190:Q190)</f>
        <v>0</v>
      </c>
    </row>
    <row r="191" spans="2:18" ht="21" hidden="1" customHeight="1">
      <c r="B191" s="217"/>
      <c r="D191" s="219"/>
      <c r="E191" s="220"/>
      <c r="F191" s="215">
        <v>106</v>
      </c>
      <c r="G191" s="192"/>
      <c r="H191" s="139"/>
      <c r="I191" s="196"/>
      <c r="J191" s="141"/>
      <c r="K191" s="141"/>
      <c r="L191" s="141"/>
      <c r="M191" s="141"/>
      <c r="N191" s="141"/>
      <c r="O191" s="141"/>
      <c r="P191" s="141"/>
      <c r="Q191" s="141"/>
      <c r="R191" s="1171">
        <f t="shared" si="98"/>
        <v>0</v>
      </c>
    </row>
    <row r="192" spans="2:18" ht="21" hidden="1" customHeight="1">
      <c r="B192" s="217"/>
      <c r="D192" s="219"/>
      <c r="E192" s="220"/>
      <c r="F192" s="215">
        <v>107</v>
      </c>
      <c r="G192" s="192"/>
      <c r="H192" s="139"/>
      <c r="I192" s="196"/>
      <c r="J192" s="141"/>
      <c r="K192" s="141"/>
      <c r="L192" s="141"/>
      <c r="M192" s="141"/>
      <c r="N192" s="141"/>
      <c r="O192" s="141"/>
      <c r="P192" s="141"/>
      <c r="Q192" s="141"/>
      <c r="R192" s="1171">
        <f>SUM(J192:Q192)</f>
        <v>0</v>
      </c>
    </row>
    <row r="193" spans="2:18" s="1157" customFormat="1" ht="18.75" customHeight="1">
      <c r="B193" s="1208" t="s">
        <v>96</v>
      </c>
      <c r="C193" s="1209"/>
      <c r="D193" s="1210"/>
      <c r="E193" s="1210"/>
      <c r="F193" s="1210"/>
      <c r="G193" s="1211"/>
      <c r="H193" s="1210"/>
      <c r="I193" s="1210"/>
      <c r="J193" s="1399"/>
      <c r="K193" s="1399"/>
      <c r="L193" s="1399"/>
      <c r="M193" s="1399"/>
      <c r="N193" s="1399"/>
      <c r="O193" s="1399"/>
      <c r="P193" s="1399"/>
      <c r="Q193" s="1399"/>
      <c r="R193" s="1398"/>
    </row>
    <row r="194" spans="2:18" s="1157" customFormat="1" ht="16.5" customHeight="1">
      <c r="B194" s="1214" t="s">
        <v>2634</v>
      </c>
      <c r="C194" s="1215"/>
      <c r="D194" s="1215"/>
      <c r="E194" s="1215"/>
      <c r="F194" s="1215"/>
      <c r="G194" s="1215"/>
      <c r="H194" s="1215"/>
      <c r="I194" s="1215"/>
      <c r="J194" s="1216"/>
      <c r="K194" s="1216"/>
      <c r="L194" s="1216"/>
      <c r="M194" s="1216"/>
      <c r="N194" s="1216"/>
      <c r="O194" s="1216"/>
      <c r="P194" s="1216"/>
      <c r="Q194" s="1216"/>
      <c r="R194" s="1217"/>
    </row>
    <row r="195" spans="2:18" ht="17.25" customHeight="1">
      <c r="B195" s="1164"/>
      <c r="C195" s="1218" t="s">
        <v>2635</v>
      </c>
      <c r="D195" s="1218"/>
      <c r="E195" s="1218"/>
      <c r="F195" s="1218"/>
      <c r="G195" s="1218"/>
      <c r="H195" s="1218"/>
      <c r="I195" s="1218"/>
      <c r="J195" s="1219"/>
      <c r="K195" s="1219"/>
      <c r="L195" s="1219"/>
      <c r="M195" s="1219"/>
      <c r="N195" s="1219"/>
      <c r="O195" s="1219"/>
      <c r="P195" s="1219"/>
      <c r="Q195" s="1219"/>
      <c r="R195" s="1220"/>
    </row>
    <row r="196" spans="2:18" hidden="1">
      <c r="B196" s="1164"/>
      <c r="C196" s="1166"/>
      <c r="D196" s="1204" t="s">
        <v>2636</v>
      </c>
      <c r="E196" s="1212"/>
      <c r="F196" s="1183"/>
      <c r="G196" s="1184"/>
      <c r="H196" s="1185"/>
      <c r="I196" s="1186"/>
      <c r="J196" s="1165"/>
      <c r="K196" s="1165"/>
      <c r="L196" s="1165"/>
      <c r="M196" s="1165"/>
      <c r="N196" s="1165"/>
      <c r="O196" s="1165"/>
      <c r="P196" s="1165"/>
      <c r="Q196" s="1165"/>
      <c r="R196" s="1165"/>
    </row>
    <row r="197" spans="2:18" hidden="1">
      <c r="B197" s="1164"/>
      <c r="C197" s="1166"/>
      <c r="D197" s="1166"/>
      <c r="E197" s="1204" t="s">
        <v>2637</v>
      </c>
      <c r="F197" s="1221"/>
      <c r="G197" s="1218"/>
      <c r="H197" s="1222"/>
      <c r="I197" s="1222"/>
      <c r="J197" s="1165"/>
      <c r="K197" s="1165"/>
      <c r="L197" s="1165"/>
      <c r="M197" s="1165"/>
      <c r="N197" s="1165"/>
      <c r="O197" s="1165"/>
      <c r="P197" s="1165"/>
      <c r="Q197" s="1165"/>
      <c r="R197" s="1165"/>
    </row>
    <row r="198" spans="2:18" ht="24.75" hidden="1" customHeight="1">
      <c r="B198" s="234"/>
      <c r="C198" s="235"/>
      <c r="D198" s="235"/>
      <c r="E198" s="236"/>
      <c r="F198" s="215">
        <v>108</v>
      </c>
      <c r="G198" s="192"/>
      <c r="H198" s="192"/>
      <c r="I198" s="1170"/>
      <c r="J198" s="139"/>
      <c r="K198" s="139"/>
      <c r="L198" s="139"/>
      <c r="M198" s="139"/>
      <c r="N198" s="139"/>
      <c r="O198" s="139"/>
      <c r="P198" s="139"/>
      <c r="Q198" s="139"/>
      <c r="R198" s="1171"/>
    </row>
    <row r="199" spans="2:18" ht="24.75" hidden="1" customHeight="1">
      <c r="B199" s="217"/>
      <c r="D199" s="219"/>
      <c r="E199" s="220"/>
      <c r="F199" s="215">
        <v>109</v>
      </c>
      <c r="G199" s="192"/>
      <c r="H199" s="139"/>
      <c r="I199" s="196"/>
      <c r="J199" s="141"/>
      <c r="K199" s="141"/>
      <c r="L199" s="141"/>
      <c r="M199" s="141"/>
      <c r="N199" s="141"/>
      <c r="O199" s="141"/>
      <c r="P199" s="141"/>
      <c r="Q199" s="141"/>
      <c r="R199" s="1171"/>
    </row>
    <row r="200" spans="2:18" ht="25.5" hidden="1" customHeight="1">
      <c r="B200" s="217"/>
      <c r="D200" s="219"/>
      <c r="E200" s="220"/>
      <c r="F200" s="215">
        <v>110</v>
      </c>
      <c r="G200" s="192"/>
      <c r="H200" s="139"/>
      <c r="I200" s="196"/>
      <c r="J200" s="141"/>
      <c r="K200" s="141"/>
      <c r="L200" s="141"/>
      <c r="M200" s="141"/>
      <c r="N200" s="141"/>
      <c r="O200" s="141"/>
      <c r="P200" s="141"/>
      <c r="Q200" s="141"/>
      <c r="R200" s="1171"/>
    </row>
    <row r="201" spans="2:18" ht="24.75" hidden="1" customHeight="1">
      <c r="B201" s="217"/>
      <c r="D201" s="219"/>
      <c r="E201" s="220"/>
      <c r="F201" s="215">
        <v>111</v>
      </c>
      <c r="G201" s="192"/>
      <c r="H201" s="139"/>
      <c r="I201" s="196"/>
      <c r="J201" s="141"/>
      <c r="K201" s="141"/>
      <c r="L201" s="141"/>
      <c r="M201" s="141"/>
      <c r="N201" s="141"/>
      <c r="O201" s="141"/>
      <c r="P201" s="141"/>
      <c r="Q201" s="141"/>
      <c r="R201" s="1171"/>
    </row>
    <row r="202" spans="2:18" ht="25.5" hidden="1" customHeight="1">
      <c r="B202" s="221"/>
      <c r="C202" s="222"/>
      <c r="D202" s="223"/>
      <c r="E202" s="224"/>
      <c r="F202" s="215">
        <v>112</v>
      </c>
      <c r="G202" s="192"/>
      <c r="H202" s="139"/>
      <c r="I202" s="196"/>
      <c r="J202" s="141"/>
      <c r="K202" s="141"/>
      <c r="L202" s="141"/>
      <c r="M202" s="141"/>
      <c r="N202" s="141"/>
      <c r="O202" s="141"/>
      <c r="P202" s="141"/>
      <c r="Q202" s="141"/>
      <c r="R202" s="1171"/>
    </row>
    <row r="203" spans="2:18" ht="33" hidden="1" customHeight="1">
      <c r="B203" s="1164"/>
      <c r="C203" s="1166"/>
      <c r="D203" s="1610" t="s">
        <v>2638</v>
      </c>
      <c r="E203" s="1610"/>
      <c r="F203" s="1610"/>
      <c r="G203" s="1610"/>
      <c r="H203" s="1610"/>
      <c r="I203" s="1610"/>
      <c r="J203" s="1165"/>
      <c r="K203" s="1165"/>
      <c r="L203" s="1165"/>
      <c r="M203" s="1165"/>
      <c r="N203" s="1165"/>
      <c r="O203" s="1165"/>
      <c r="P203" s="1165"/>
      <c r="Q203" s="1165"/>
      <c r="R203" s="1165"/>
    </row>
    <row r="204" spans="2:18" ht="30.75" hidden="1" customHeight="1">
      <c r="B204" s="1164"/>
      <c r="C204" s="1166"/>
      <c r="D204" s="1166"/>
      <c r="E204" s="1611" t="s">
        <v>2639</v>
      </c>
      <c r="F204" s="1611"/>
      <c r="G204" s="1611"/>
      <c r="H204" s="1611"/>
      <c r="I204" s="1611"/>
      <c r="J204" s="1165"/>
      <c r="K204" s="1165"/>
      <c r="L204" s="1165"/>
      <c r="M204" s="1165"/>
      <c r="N204" s="1165"/>
      <c r="O204" s="1165"/>
      <c r="P204" s="1165"/>
      <c r="Q204" s="1165"/>
      <c r="R204" s="1165"/>
    </row>
    <row r="205" spans="2:18" ht="24.75" hidden="1" customHeight="1">
      <c r="B205" s="234"/>
      <c r="C205" s="235"/>
      <c r="D205" s="235"/>
      <c r="E205" s="236"/>
      <c r="F205" s="215">
        <v>113</v>
      </c>
      <c r="G205" s="192"/>
      <c r="H205" s="192"/>
      <c r="I205" s="1170"/>
      <c r="J205" s="139"/>
      <c r="K205" s="139"/>
      <c r="L205" s="139"/>
      <c r="M205" s="139"/>
      <c r="N205" s="139"/>
      <c r="O205" s="139"/>
      <c r="P205" s="139"/>
      <c r="Q205" s="139"/>
      <c r="R205" s="1171"/>
    </row>
    <row r="206" spans="2:18" ht="24.75" hidden="1" customHeight="1">
      <c r="B206" s="217"/>
      <c r="D206" s="219"/>
      <c r="E206" s="220"/>
      <c r="F206" s="215">
        <v>114</v>
      </c>
      <c r="G206" s="192"/>
      <c r="H206" s="139"/>
      <c r="I206" s="196"/>
      <c r="J206" s="141"/>
      <c r="K206" s="141"/>
      <c r="L206" s="141"/>
      <c r="M206" s="141"/>
      <c r="N206" s="141"/>
      <c r="O206" s="141"/>
      <c r="P206" s="141"/>
      <c r="Q206" s="141"/>
      <c r="R206" s="1171"/>
    </row>
    <row r="207" spans="2:18" ht="24.75" hidden="1" customHeight="1">
      <c r="B207" s="217"/>
      <c r="D207" s="219"/>
      <c r="E207" s="220"/>
      <c r="F207" s="215">
        <v>115</v>
      </c>
      <c r="G207" s="192"/>
      <c r="H207" s="139"/>
      <c r="I207" s="196"/>
      <c r="J207" s="141"/>
      <c r="K207" s="141"/>
      <c r="L207" s="141"/>
      <c r="M207" s="141"/>
      <c r="N207" s="141"/>
      <c r="O207" s="141"/>
      <c r="P207" s="141"/>
      <c r="Q207" s="141"/>
      <c r="R207" s="1171"/>
    </row>
    <row r="208" spans="2:18" hidden="1">
      <c r="B208" s="1164"/>
      <c r="C208" s="1166"/>
      <c r="D208" s="1166"/>
      <c r="E208" s="1612" t="s">
        <v>2640</v>
      </c>
      <c r="F208" s="1612"/>
      <c r="G208" s="1612"/>
      <c r="H208" s="1612"/>
      <c r="I208" s="1612"/>
      <c r="J208" s="1165"/>
      <c r="K208" s="1165"/>
      <c r="L208" s="1165"/>
      <c r="M208" s="1165"/>
      <c r="N208" s="1165"/>
      <c r="O208" s="1165"/>
      <c r="P208" s="1165"/>
      <c r="Q208" s="1165"/>
      <c r="R208" s="1165"/>
    </row>
    <row r="209" spans="2:18" ht="23.25" hidden="1" customHeight="1">
      <c r="B209" s="234"/>
      <c r="C209" s="235"/>
      <c r="D209" s="235"/>
      <c r="E209" s="236"/>
      <c r="F209" s="215">
        <v>116</v>
      </c>
      <c r="G209" s="192"/>
      <c r="H209" s="192"/>
      <c r="I209" s="1170"/>
      <c r="J209" s="139"/>
      <c r="K209" s="139"/>
      <c r="L209" s="139"/>
      <c r="M209" s="139"/>
      <c r="N209" s="139"/>
      <c r="O209" s="139"/>
      <c r="P209" s="139"/>
      <c r="Q209" s="139"/>
      <c r="R209" s="1171"/>
    </row>
    <row r="210" spans="2:18" ht="23.25" hidden="1" customHeight="1">
      <c r="B210" s="217"/>
      <c r="D210" s="219"/>
      <c r="E210" s="220"/>
      <c r="F210" s="215">
        <v>117</v>
      </c>
      <c r="G210" s="192"/>
      <c r="H210" s="139"/>
      <c r="I210" s="196"/>
      <c r="J210" s="141"/>
      <c r="K210" s="141"/>
      <c r="L210" s="141"/>
      <c r="M210" s="141"/>
      <c r="N210" s="141"/>
      <c r="O210" s="141"/>
      <c r="P210" s="141"/>
      <c r="Q210" s="141"/>
      <c r="R210" s="1171"/>
    </row>
    <row r="211" spans="2:18" ht="23.25" hidden="1" customHeight="1">
      <c r="B211" s="217"/>
      <c r="D211" s="219"/>
      <c r="E211" s="220"/>
      <c r="F211" s="215">
        <v>118</v>
      </c>
      <c r="G211" s="192"/>
      <c r="H211" s="139"/>
      <c r="I211" s="196"/>
      <c r="J211" s="141"/>
      <c r="K211" s="141"/>
      <c r="L211" s="141"/>
      <c r="M211" s="141"/>
      <c r="N211" s="141"/>
      <c r="O211" s="141"/>
      <c r="P211" s="141"/>
      <c r="Q211" s="141"/>
      <c r="R211" s="1171"/>
    </row>
    <row r="212" spans="2:18" hidden="1">
      <c r="B212" s="1164"/>
      <c r="C212" s="1166"/>
      <c r="D212" s="1166"/>
      <c r="E212" s="1204" t="s">
        <v>2641</v>
      </c>
      <c r="F212" s="1183"/>
      <c r="G212" s="1184"/>
      <c r="H212" s="1185"/>
      <c r="I212" s="1186"/>
      <c r="J212" s="1165"/>
      <c r="K212" s="1165"/>
      <c r="L212" s="1165"/>
      <c r="M212" s="1165"/>
      <c r="N212" s="1165"/>
      <c r="O212" s="1165"/>
      <c r="P212" s="1165"/>
      <c r="Q212" s="1165"/>
      <c r="R212" s="1165"/>
    </row>
    <row r="213" spans="2:18" ht="23.25" hidden="1" customHeight="1">
      <c r="B213" s="234"/>
      <c r="C213" s="235"/>
      <c r="D213" s="235"/>
      <c r="E213" s="236"/>
      <c r="F213" s="215">
        <v>119</v>
      </c>
      <c r="G213" s="192"/>
      <c r="H213" s="192"/>
      <c r="I213" s="1170"/>
      <c r="J213" s="139"/>
      <c r="K213" s="139"/>
      <c r="L213" s="139"/>
      <c r="M213" s="139"/>
      <c r="N213" s="139"/>
      <c r="O213" s="139"/>
      <c r="P213" s="139"/>
      <c r="Q213" s="139"/>
      <c r="R213" s="1171"/>
    </row>
    <row r="214" spans="2:18" ht="23.25" hidden="1" customHeight="1">
      <c r="B214" s="217"/>
      <c r="D214" s="219"/>
      <c r="E214" s="220"/>
      <c r="F214" s="215">
        <v>120</v>
      </c>
      <c r="G214" s="192"/>
      <c r="H214" s="139"/>
      <c r="I214" s="196"/>
      <c r="J214" s="141"/>
      <c r="K214" s="141"/>
      <c r="L214" s="141"/>
      <c r="M214" s="141"/>
      <c r="N214" s="141"/>
      <c r="O214" s="141"/>
      <c r="P214" s="141"/>
      <c r="Q214" s="141"/>
      <c r="R214" s="1171"/>
    </row>
    <row r="215" spans="2:18" ht="23.25" hidden="1" customHeight="1">
      <c r="B215" s="217"/>
      <c r="D215" s="219"/>
      <c r="E215" s="220"/>
      <c r="F215" s="215">
        <v>121</v>
      </c>
      <c r="G215" s="192"/>
      <c r="H215" s="139"/>
      <c r="I215" s="196"/>
      <c r="J215" s="141"/>
      <c r="K215" s="141"/>
      <c r="L215" s="141"/>
      <c r="M215" s="141"/>
      <c r="N215" s="141"/>
      <c r="O215" s="141"/>
      <c r="P215" s="141"/>
      <c r="Q215" s="141"/>
      <c r="R215" s="1171"/>
    </row>
    <row r="216" spans="2:18" hidden="1">
      <c r="B216" s="1164"/>
      <c r="C216" s="1166"/>
      <c r="D216" s="1166"/>
      <c r="E216" s="1204" t="s">
        <v>2642</v>
      </c>
      <c r="F216" s="1183"/>
      <c r="G216" s="1184"/>
      <c r="H216" s="1185"/>
      <c r="I216" s="1186"/>
      <c r="J216" s="1165"/>
      <c r="K216" s="1165"/>
      <c r="L216" s="1165"/>
      <c r="M216" s="1165"/>
      <c r="N216" s="1165"/>
      <c r="O216" s="1165"/>
      <c r="P216" s="1165"/>
      <c r="Q216" s="1165"/>
      <c r="R216" s="1165"/>
    </row>
    <row r="217" spans="2:18" ht="21.75" hidden="1" customHeight="1">
      <c r="B217" s="234"/>
      <c r="C217" s="235"/>
      <c r="D217" s="235"/>
      <c r="E217" s="236"/>
      <c r="F217" s="215">
        <v>122</v>
      </c>
      <c r="G217" s="192"/>
      <c r="H217" s="192"/>
      <c r="I217" s="1170"/>
      <c r="J217" s="139"/>
      <c r="K217" s="139"/>
      <c r="L217" s="139"/>
      <c r="M217" s="139"/>
      <c r="N217" s="139"/>
      <c r="O217" s="139"/>
      <c r="P217" s="139"/>
      <c r="Q217" s="139"/>
      <c r="R217" s="1171"/>
    </row>
    <row r="218" spans="2:18" ht="21.75" hidden="1" customHeight="1">
      <c r="B218" s="217"/>
      <c r="D218" s="219"/>
      <c r="E218" s="220"/>
      <c r="F218" s="215">
        <v>123</v>
      </c>
      <c r="G218" s="192"/>
      <c r="H218" s="139"/>
      <c r="I218" s="196"/>
      <c r="J218" s="141"/>
      <c r="K218" s="141"/>
      <c r="L218" s="141"/>
      <c r="M218" s="141"/>
      <c r="N218" s="141"/>
      <c r="O218" s="141"/>
      <c r="P218" s="141"/>
      <c r="Q218" s="141"/>
      <c r="R218" s="1171"/>
    </row>
    <row r="219" spans="2:18" ht="21.75" hidden="1" customHeight="1">
      <c r="B219" s="221"/>
      <c r="C219" s="222"/>
      <c r="D219" s="223"/>
      <c r="E219" s="224"/>
      <c r="F219" s="215">
        <v>124</v>
      </c>
      <c r="G219" s="192"/>
      <c r="H219" s="139"/>
      <c r="I219" s="196"/>
      <c r="J219" s="141"/>
      <c r="K219" s="141"/>
      <c r="L219" s="141"/>
      <c r="M219" s="141"/>
      <c r="N219" s="141"/>
      <c r="O219" s="141"/>
      <c r="P219" s="141"/>
      <c r="Q219" s="141"/>
      <c r="R219" s="1171"/>
    </row>
    <row r="220" spans="2:18" s="1227" customFormat="1" ht="16.5" customHeight="1">
      <c r="B220" s="1223"/>
      <c r="C220" s="1224"/>
      <c r="D220" s="1224"/>
      <c r="E220" s="1225">
        <v>197</v>
      </c>
      <c r="F220" s="1225" t="s">
        <v>1658</v>
      </c>
      <c r="G220" s="1226"/>
      <c r="H220" s="1225"/>
      <c r="I220" s="1225"/>
      <c r="J220" s="1216"/>
      <c r="K220" s="1216"/>
      <c r="L220" s="1216"/>
      <c r="M220" s="1216"/>
      <c r="N220" s="1216"/>
      <c r="O220" s="1216"/>
      <c r="P220" s="1216"/>
      <c r="Q220" s="1216"/>
      <c r="R220" s="1217"/>
    </row>
    <row r="221" spans="2:18" ht="15.75" customHeight="1">
      <c r="B221" s="1228"/>
      <c r="C221" s="1229"/>
      <c r="D221" s="1229"/>
      <c r="E221" s="1229"/>
      <c r="F221" s="1230">
        <v>19701</v>
      </c>
      <c r="G221" s="1231" t="s">
        <v>1778</v>
      </c>
      <c r="H221" s="1232" t="s">
        <v>256</v>
      </c>
      <c r="I221" s="1233" t="s">
        <v>2161</v>
      </c>
      <c r="J221" s="1234"/>
      <c r="K221" s="1234"/>
      <c r="L221" s="1234"/>
      <c r="M221" s="1234">
        <v>300000</v>
      </c>
      <c r="N221" s="1234"/>
      <c r="O221" s="1234"/>
      <c r="P221" s="1234"/>
      <c r="Q221" s="1234"/>
      <c r="R221" s="1235">
        <f>SUM(J221:Q221)</f>
        <v>300000</v>
      </c>
    </row>
    <row r="222" spans="2:18" ht="15.75" customHeight="1">
      <c r="B222" s="1236"/>
      <c r="C222" s="1237"/>
      <c r="D222" s="1237"/>
      <c r="E222" s="1237"/>
      <c r="F222" s="1238">
        <v>19702</v>
      </c>
      <c r="G222" s="1032" t="s">
        <v>1779</v>
      </c>
      <c r="H222" s="1239" t="s">
        <v>256</v>
      </c>
      <c r="I222" s="1239" t="s">
        <v>2161</v>
      </c>
      <c r="J222" s="1240"/>
      <c r="K222" s="1240"/>
      <c r="L222" s="1240"/>
      <c r="M222" s="1240">
        <v>50000</v>
      </c>
      <c r="N222" s="1240"/>
      <c r="O222" s="1240"/>
      <c r="P222" s="1240"/>
      <c r="Q222" s="1240"/>
      <c r="R222" s="1241">
        <f>SUM(J222:Q222)</f>
        <v>50000</v>
      </c>
    </row>
    <row r="223" spans="2:18" ht="15.75" customHeight="1">
      <c r="B223" s="1236"/>
      <c r="C223" s="1237"/>
      <c r="D223" s="1237"/>
      <c r="E223" s="1237"/>
      <c r="F223" s="1238">
        <v>19703</v>
      </c>
      <c r="G223" s="1032" t="s">
        <v>1780</v>
      </c>
      <c r="H223" s="1239" t="s">
        <v>256</v>
      </c>
      <c r="I223" s="1242" t="s">
        <v>2161</v>
      </c>
      <c r="J223" s="1240"/>
      <c r="K223" s="1240"/>
      <c r="L223" s="1240">
        <v>40000</v>
      </c>
      <c r="M223" s="1240"/>
      <c r="N223" s="1240"/>
      <c r="O223" s="1240"/>
      <c r="P223" s="1240"/>
      <c r="Q223" s="1240"/>
      <c r="R223" s="1241">
        <f>SUM(J223:Q223)</f>
        <v>40000</v>
      </c>
    </row>
    <row r="224" spans="2:18" ht="15.75" customHeight="1">
      <c r="B224" s="1236"/>
      <c r="C224" s="1237"/>
      <c r="D224" s="1237"/>
      <c r="E224" s="1237"/>
      <c r="F224" s="1238">
        <v>19704</v>
      </c>
      <c r="G224" s="1032" t="s">
        <v>253</v>
      </c>
      <c r="H224" s="1239" t="s">
        <v>256</v>
      </c>
      <c r="I224" s="1239" t="s">
        <v>2161</v>
      </c>
      <c r="J224" s="1240"/>
      <c r="K224" s="1240"/>
      <c r="L224" s="1240"/>
      <c r="M224" s="1240">
        <v>600000</v>
      </c>
      <c r="N224" s="1240"/>
      <c r="O224" s="1240"/>
      <c r="P224" s="1240"/>
      <c r="Q224" s="1240"/>
      <c r="R224" s="1241">
        <f t="shared" ref="R224:R230" si="99">SUM(J224:Q224)</f>
        <v>600000</v>
      </c>
    </row>
    <row r="225" spans="2:18" ht="15.75" customHeight="1">
      <c r="B225" s="1236"/>
      <c r="C225" s="1237"/>
      <c r="D225" s="1237"/>
      <c r="E225" s="1237"/>
      <c r="F225" s="1238">
        <v>19705</v>
      </c>
      <c r="G225" s="1032" t="s">
        <v>254</v>
      </c>
      <c r="H225" s="1239" t="s">
        <v>256</v>
      </c>
      <c r="I225" s="1239" t="s">
        <v>2161</v>
      </c>
      <c r="J225" s="1240"/>
      <c r="K225" s="1240"/>
      <c r="L225" s="1240">
        <v>1000000</v>
      </c>
      <c r="M225" s="1243"/>
      <c r="N225" s="1240"/>
      <c r="O225" s="1240"/>
      <c r="P225" s="1240"/>
      <c r="Q225" s="1240"/>
      <c r="R225" s="1241">
        <f>SUM(J225:Q225)</f>
        <v>1000000</v>
      </c>
    </row>
    <row r="226" spans="2:18" ht="30" customHeight="1">
      <c r="B226" s="1236"/>
      <c r="C226" s="1237"/>
      <c r="D226" s="1237"/>
      <c r="E226" s="1237"/>
      <c r="F226" s="1238">
        <v>19706</v>
      </c>
      <c r="G226" s="1032" t="s">
        <v>2644</v>
      </c>
      <c r="H226" s="1239" t="s">
        <v>256</v>
      </c>
      <c r="I226" s="1242" t="s">
        <v>2161</v>
      </c>
      <c r="J226" s="1240"/>
      <c r="K226" s="1240">
        <v>250000</v>
      </c>
      <c r="L226" s="1240">
        <v>50000</v>
      </c>
      <c r="M226" s="1240"/>
      <c r="N226" s="1240"/>
      <c r="O226" s="1240"/>
      <c r="P226" s="1240"/>
      <c r="Q226" s="1240"/>
      <c r="R226" s="1241">
        <f t="shared" si="99"/>
        <v>300000</v>
      </c>
    </row>
    <row r="227" spans="2:18" ht="15" customHeight="1">
      <c r="B227" s="1236"/>
      <c r="C227" s="1237"/>
      <c r="D227" s="1237"/>
      <c r="E227" s="1237"/>
      <c r="F227" s="1238">
        <v>19707</v>
      </c>
      <c r="G227" s="1032" t="s">
        <v>255</v>
      </c>
      <c r="H227" s="1239" t="s">
        <v>256</v>
      </c>
      <c r="I227" s="1239" t="s">
        <v>2161</v>
      </c>
      <c r="J227" s="1240"/>
      <c r="K227" s="1240"/>
      <c r="L227" s="1240">
        <v>1000000</v>
      </c>
      <c r="M227" s="1243"/>
      <c r="N227" s="1240"/>
      <c r="O227" s="1240"/>
      <c r="P227" s="1240"/>
      <c r="Q227" s="1240"/>
      <c r="R227" s="1241">
        <f t="shared" si="99"/>
        <v>1000000</v>
      </c>
    </row>
    <row r="228" spans="2:18" ht="15" customHeight="1">
      <c r="B228" s="1236"/>
      <c r="C228" s="1237"/>
      <c r="D228" s="1237"/>
      <c r="E228" s="1237"/>
      <c r="F228" s="1238">
        <v>19708</v>
      </c>
      <c r="G228" s="1032" t="s">
        <v>1776</v>
      </c>
      <c r="H228" s="1239"/>
      <c r="I228" s="1239" t="s">
        <v>2161</v>
      </c>
      <c r="J228" s="1244"/>
      <c r="K228" s="1244"/>
      <c r="L228" s="1244"/>
      <c r="M228" s="1244"/>
      <c r="N228" s="1244"/>
      <c r="O228" s="1244">
        <v>92528400</v>
      </c>
      <c r="P228" s="1244"/>
      <c r="Q228" s="1244"/>
      <c r="R228" s="1241">
        <f t="shared" si="99"/>
        <v>92528400</v>
      </c>
    </row>
    <row r="229" spans="2:18" ht="15" customHeight="1">
      <c r="B229" s="1236"/>
      <c r="C229" s="1237"/>
      <c r="D229" s="1237"/>
      <c r="E229" s="1237"/>
      <c r="F229" s="1238">
        <v>19709</v>
      </c>
      <c r="G229" s="1032" t="s">
        <v>1777</v>
      </c>
      <c r="H229" s="1239"/>
      <c r="I229" s="1239" t="s">
        <v>2161</v>
      </c>
      <c r="J229" s="1244"/>
      <c r="K229" s="1244"/>
      <c r="L229" s="1244"/>
      <c r="M229" s="1244"/>
      <c r="N229" s="1244"/>
      <c r="O229" s="1244">
        <v>12000000</v>
      </c>
      <c r="P229" s="1244"/>
      <c r="Q229" s="1244"/>
      <c r="R229" s="1241">
        <f t="shared" si="99"/>
        <v>12000000</v>
      </c>
    </row>
    <row r="230" spans="2:18" ht="15" customHeight="1">
      <c r="B230" s="1236"/>
      <c r="C230" s="1237"/>
      <c r="D230" s="1237"/>
      <c r="E230" s="1237"/>
      <c r="F230" s="1238">
        <v>19710</v>
      </c>
      <c r="G230" s="1356" t="s">
        <v>2322</v>
      </c>
      <c r="H230" s="1357"/>
      <c r="I230" s="1239" t="s">
        <v>2557</v>
      </c>
      <c r="J230" s="1358"/>
      <c r="K230" s="1359"/>
      <c r="L230" s="1244"/>
      <c r="M230" s="1359"/>
      <c r="N230" s="1359">
        <v>20734300</v>
      </c>
      <c r="O230" s="1244"/>
      <c r="P230" s="1358"/>
      <c r="Q230" s="1244"/>
      <c r="R230" s="1241">
        <f t="shared" si="99"/>
        <v>20734300</v>
      </c>
    </row>
    <row r="231" spans="2:18" s="584" customFormat="1" ht="15" customHeight="1">
      <c r="B231" s="609"/>
      <c r="C231" s="724"/>
      <c r="D231" s="724"/>
      <c r="E231" s="724"/>
      <c r="F231" s="1360" t="s">
        <v>2674</v>
      </c>
      <c r="G231" s="815" t="s">
        <v>1820</v>
      </c>
      <c r="H231" s="727"/>
      <c r="I231" s="728" t="s">
        <v>2167</v>
      </c>
      <c r="J231" s="729"/>
      <c r="K231" s="729"/>
      <c r="L231" s="730">
        <v>200000</v>
      </c>
      <c r="M231" s="730"/>
      <c r="N231" s="729"/>
      <c r="O231" s="1355">
        <v>800000</v>
      </c>
      <c r="P231" s="729"/>
      <c r="Q231" s="730"/>
      <c r="R231" s="731">
        <f>SUM(J231:Q231)</f>
        <v>1000000</v>
      </c>
    </row>
    <row r="232" spans="2:18" s="584" customFormat="1" ht="15" customHeight="1">
      <c r="B232" s="734"/>
      <c r="C232" s="735"/>
      <c r="D232" s="736"/>
      <c r="E232" s="736"/>
      <c r="F232" s="1361" t="s">
        <v>2675</v>
      </c>
      <c r="G232" s="765" t="s">
        <v>2348</v>
      </c>
      <c r="H232" s="718"/>
      <c r="I232" s="723" t="s">
        <v>2167</v>
      </c>
      <c r="J232" s="1044"/>
      <c r="K232" s="1044"/>
      <c r="L232" s="1044"/>
      <c r="M232" s="1044"/>
      <c r="N232" s="1044"/>
      <c r="O232" s="1044">
        <v>1500000</v>
      </c>
      <c r="P232" s="1044"/>
      <c r="Q232" s="1044"/>
      <c r="R232" s="722">
        <f>SUM(J232:Q232)</f>
        <v>1500000</v>
      </c>
    </row>
    <row r="233" spans="2:18" s="1251" customFormat="1" ht="16.5" customHeight="1">
      <c r="B233" s="1245"/>
      <c r="C233" s="1246"/>
      <c r="D233" s="1246"/>
      <c r="E233" s="1247">
        <v>199</v>
      </c>
      <c r="F233" s="1247" t="s">
        <v>1935</v>
      </c>
      <c r="G233" s="1248"/>
      <c r="H233" s="1247"/>
      <c r="I233" s="1247"/>
      <c r="J233" s="1249"/>
      <c r="K233" s="1249"/>
      <c r="L233" s="1249"/>
      <c r="M233" s="1249"/>
      <c r="N233" s="1249"/>
      <c r="O233" s="1249"/>
      <c r="P233" s="1249"/>
      <c r="Q233" s="1249"/>
      <c r="R233" s="1250"/>
    </row>
    <row r="234" spans="2:18" s="1259" customFormat="1" ht="15" customHeight="1">
      <c r="B234" s="1252"/>
      <c r="C234" s="1253"/>
      <c r="D234" s="1254"/>
      <c r="E234" s="1254"/>
      <c r="F234" s="1230">
        <v>19901</v>
      </c>
      <c r="G234" s="1255" t="s">
        <v>2322</v>
      </c>
      <c r="H234" s="1256"/>
      <c r="I234" s="1233" t="s">
        <v>2161</v>
      </c>
      <c r="J234" s="1257"/>
      <c r="K234" s="1257"/>
      <c r="L234" s="1257"/>
      <c r="M234" s="1257"/>
      <c r="N234" s="1257">
        <v>4000000</v>
      </c>
      <c r="O234" s="1257"/>
      <c r="P234" s="1257"/>
      <c r="Q234" s="1257"/>
      <c r="R234" s="1258">
        <f>SUM(K234:Q234)</f>
        <v>4000000</v>
      </c>
    </row>
    <row r="235" spans="2:18" ht="15" customHeight="1">
      <c r="B235" s="1236"/>
      <c r="C235" s="1237"/>
      <c r="D235" s="1237"/>
      <c r="E235" s="1237"/>
      <c r="F235" s="1238">
        <v>19902</v>
      </c>
      <c r="G235" s="1032" t="s">
        <v>253</v>
      </c>
      <c r="H235" s="1239" t="s">
        <v>256</v>
      </c>
      <c r="I235" s="1239" t="s">
        <v>2161</v>
      </c>
      <c r="J235" s="1240"/>
      <c r="K235" s="1240"/>
      <c r="L235" s="1240"/>
      <c r="M235" s="1240">
        <v>400000</v>
      </c>
      <c r="N235" s="1240"/>
      <c r="O235" s="1260"/>
      <c r="P235" s="1240"/>
      <c r="Q235" s="1240"/>
      <c r="R235" s="1241">
        <f t="shared" ref="R235" si="100">SUM(J235:Q235)</f>
        <v>400000</v>
      </c>
    </row>
    <row r="236" spans="2:18" s="1259" customFormat="1" ht="15" customHeight="1">
      <c r="B236" s="1261"/>
      <c r="C236" s="1262"/>
      <c r="D236" s="1263"/>
      <c r="E236" s="1263"/>
      <c r="F236" s="1238">
        <v>19903</v>
      </c>
      <c r="G236" s="1032" t="s">
        <v>2323</v>
      </c>
      <c r="H236" s="1264"/>
      <c r="I236" s="1239" t="s">
        <v>2161</v>
      </c>
      <c r="J236" s="1265"/>
      <c r="K236" s="1265"/>
      <c r="L236" s="1265"/>
      <c r="M236" s="1265"/>
      <c r="N236" s="1265"/>
      <c r="O236" s="1034">
        <v>301600</v>
      </c>
      <c r="P236" s="1265"/>
      <c r="Q236" s="1265"/>
      <c r="R236" s="1266">
        <f t="shared" ref="R236:R262" si="101">SUM(K236:Q236)</f>
        <v>301600</v>
      </c>
    </row>
    <row r="237" spans="2:18" s="1259" customFormat="1" ht="30" customHeight="1">
      <c r="B237" s="1267"/>
      <c r="C237" s="1268"/>
      <c r="D237" s="1269"/>
      <c r="E237" s="1269"/>
      <c r="F237" s="1270">
        <v>19904</v>
      </c>
      <c r="G237" s="1033" t="s">
        <v>2324</v>
      </c>
      <c r="H237" s="1271"/>
      <c r="I237" s="1272" t="s">
        <v>2161</v>
      </c>
      <c r="J237" s="1273"/>
      <c r="K237" s="1273"/>
      <c r="L237" s="1273"/>
      <c r="M237" s="1273"/>
      <c r="N237" s="1273"/>
      <c r="O237" s="1035">
        <v>442500</v>
      </c>
      <c r="P237" s="1273"/>
      <c r="Q237" s="1273"/>
      <c r="R237" s="1274">
        <f t="shared" si="101"/>
        <v>442500</v>
      </c>
    </row>
    <row r="238" spans="2:18" s="1259" customFormat="1" ht="15" customHeight="1">
      <c r="B238" s="1261"/>
      <c r="C238" s="1262"/>
      <c r="D238" s="1263"/>
      <c r="E238" s="1263"/>
      <c r="F238" s="1238">
        <v>19905</v>
      </c>
      <c r="G238" s="1032" t="s">
        <v>2325</v>
      </c>
      <c r="H238" s="1264"/>
      <c r="I238" s="1239" t="s">
        <v>2161</v>
      </c>
      <c r="J238" s="1265"/>
      <c r="K238" s="1265"/>
      <c r="L238" s="1265"/>
      <c r="M238" s="1265"/>
      <c r="N238" s="1265"/>
      <c r="O238" s="1034">
        <v>404000</v>
      </c>
      <c r="P238" s="1265"/>
      <c r="Q238" s="1265"/>
      <c r="R238" s="1266">
        <f t="shared" si="101"/>
        <v>404000</v>
      </c>
    </row>
    <row r="239" spans="2:18" s="1259" customFormat="1" ht="15.75" customHeight="1">
      <c r="B239" s="1332"/>
      <c r="C239" s="1333"/>
      <c r="D239" s="1334"/>
      <c r="E239" s="1334"/>
      <c r="F239" s="388">
        <v>19906</v>
      </c>
      <c r="G239" s="224" t="s">
        <v>2643</v>
      </c>
      <c r="H239" s="1335"/>
      <c r="I239" s="1297" t="s">
        <v>2161</v>
      </c>
      <c r="J239" s="1336"/>
      <c r="K239" s="1336"/>
      <c r="L239" s="1336"/>
      <c r="M239" s="1336"/>
      <c r="N239" s="1336"/>
      <c r="O239" s="1337">
        <v>128000</v>
      </c>
      <c r="P239" s="1336"/>
      <c r="Q239" s="1336"/>
      <c r="R239" s="1338">
        <f t="shared" si="101"/>
        <v>128000</v>
      </c>
    </row>
    <row r="240" spans="2:18" s="1259" customFormat="1" ht="17.25" customHeight="1">
      <c r="B240" s="1252"/>
      <c r="C240" s="1253"/>
      <c r="D240" s="1254"/>
      <c r="E240" s="1254"/>
      <c r="F240" s="1230">
        <v>19907</v>
      </c>
      <c r="G240" s="1231" t="s">
        <v>2346</v>
      </c>
      <c r="H240" s="1256"/>
      <c r="I240" s="1233" t="s">
        <v>2161</v>
      </c>
      <c r="J240" s="1257"/>
      <c r="K240" s="1257"/>
      <c r="L240" s="1257"/>
      <c r="M240" s="1257"/>
      <c r="N240" s="1257"/>
      <c r="O240" s="1331">
        <v>495000</v>
      </c>
      <c r="P240" s="1257"/>
      <c r="Q240" s="1257"/>
      <c r="R240" s="1258">
        <f t="shared" si="101"/>
        <v>495000</v>
      </c>
    </row>
    <row r="241" spans="2:18" s="1259" customFormat="1" ht="18" customHeight="1">
      <c r="B241" s="1267"/>
      <c r="C241" s="1268"/>
      <c r="D241" s="1269"/>
      <c r="E241" s="1269"/>
      <c r="F241" s="1270">
        <v>19908</v>
      </c>
      <c r="G241" s="1033" t="s">
        <v>2326</v>
      </c>
      <c r="H241" s="1271"/>
      <c r="I241" s="1272" t="s">
        <v>2161</v>
      </c>
      <c r="J241" s="1273"/>
      <c r="K241" s="1273"/>
      <c r="L241" s="1273"/>
      <c r="M241" s="1273"/>
      <c r="N241" s="1273"/>
      <c r="O241" s="1035">
        <v>180000</v>
      </c>
      <c r="P241" s="1273"/>
      <c r="Q241" s="1273"/>
      <c r="R241" s="1274">
        <f t="shared" si="101"/>
        <v>180000</v>
      </c>
    </row>
    <row r="242" spans="2:18" s="1259" customFormat="1" ht="30" customHeight="1">
      <c r="B242" s="1267"/>
      <c r="C242" s="1268"/>
      <c r="D242" s="1269"/>
      <c r="E242" s="1269"/>
      <c r="F242" s="1270">
        <v>19909</v>
      </c>
      <c r="G242" s="1033" t="s">
        <v>2327</v>
      </c>
      <c r="H242" s="1271"/>
      <c r="I242" s="1272" t="s">
        <v>2161</v>
      </c>
      <c r="J242" s="1273"/>
      <c r="K242" s="1273"/>
      <c r="L242" s="1273"/>
      <c r="M242" s="1273"/>
      <c r="N242" s="1273"/>
      <c r="O242" s="1035">
        <v>352000</v>
      </c>
      <c r="P242" s="1273"/>
      <c r="Q242" s="1273"/>
      <c r="R242" s="1274">
        <f t="shared" si="101"/>
        <v>352000</v>
      </c>
    </row>
    <row r="243" spans="2:18" s="1259" customFormat="1" ht="16.5" customHeight="1">
      <c r="B243" s="1267"/>
      <c r="C243" s="1268"/>
      <c r="D243" s="1269"/>
      <c r="E243" s="1269"/>
      <c r="F243" s="1270">
        <v>19910</v>
      </c>
      <c r="G243" s="1033" t="s">
        <v>2328</v>
      </c>
      <c r="H243" s="1271"/>
      <c r="I243" s="1272" t="s">
        <v>2161</v>
      </c>
      <c r="J243" s="1273"/>
      <c r="K243" s="1273"/>
      <c r="L243" s="1273"/>
      <c r="M243" s="1273"/>
      <c r="N243" s="1273"/>
      <c r="O243" s="1035">
        <v>225000</v>
      </c>
      <c r="P243" s="1273"/>
      <c r="Q243" s="1273"/>
      <c r="R243" s="1274">
        <f t="shared" si="101"/>
        <v>225000</v>
      </c>
    </row>
    <row r="244" spans="2:18" s="1259" customFormat="1" ht="16.5" customHeight="1">
      <c r="B244" s="1275"/>
      <c r="D244" s="1276"/>
      <c r="E244" s="1276"/>
      <c r="F244" s="1145">
        <v>19911</v>
      </c>
      <c r="G244" s="220" t="s">
        <v>2329</v>
      </c>
      <c r="H244" s="1277"/>
      <c r="I244" s="1242" t="s">
        <v>2161</v>
      </c>
      <c r="J244" s="1278"/>
      <c r="K244" s="1278"/>
      <c r="L244" s="1278"/>
      <c r="M244" s="1278"/>
      <c r="N244" s="1278"/>
      <c r="O244" s="1036">
        <v>1371700</v>
      </c>
      <c r="P244" s="1278"/>
      <c r="Q244" s="1278"/>
      <c r="R244" s="1279">
        <f t="shared" si="101"/>
        <v>1371700</v>
      </c>
    </row>
    <row r="245" spans="2:18" s="1259" customFormat="1" ht="16.5" customHeight="1">
      <c r="B245" s="1261"/>
      <c r="C245" s="1262"/>
      <c r="D245" s="1263"/>
      <c r="E245" s="1263"/>
      <c r="F245" s="1238">
        <v>19912</v>
      </c>
      <c r="G245" s="1032" t="s">
        <v>2330</v>
      </c>
      <c r="H245" s="1264"/>
      <c r="I245" s="1239" t="s">
        <v>2161</v>
      </c>
      <c r="J245" s="1265"/>
      <c r="K245" s="1265"/>
      <c r="L245" s="1265"/>
      <c r="M245" s="1265"/>
      <c r="N245" s="1265"/>
      <c r="O245" s="1034">
        <v>511800</v>
      </c>
      <c r="P245" s="1265"/>
      <c r="Q245" s="1265"/>
      <c r="R245" s="1266">
        <f t="shared" si="101"/>
        <v>511800</v>
      </c>
    </row>
    <row r="246" spans="2:18" s="1259" customFormat="1" ht="33" customHeight="1">
      <c r="B246" s="1261"/>
      <c r="C246" s="1268"/>
      <c r="D246" s="1269"/>
      <c r="E246" s="1269"/>
      <c r="F246" s="1270">
        <v>19913</v>
      </c>
      <c r="G246" s="1033" t="s">
        <v>2364</v>
      </c>
      <c r="H246" s="1277"/>
      <c r="I246" s="1242" t="s">
        <v>2161</v>
      </c>
      <c r="J246" s="1278"/>
      <c r="K246" s="1278"/>
      <c r="L246" s="1278"/>
      <c r="M246" s="1278"/>
      <c r="N246" s="1278"/>
      <c r="O246" s="1036">
        <v>228862</v>
      </c>
      <c r="P246" s="1278"/>
      <c r="Q246" s="1278"/>
      <c r="R246" s="1279">
        <f t="shared" si="101"/>
        <v>228862</v>
      </c>
    </row>
    <row r="247" spans="2:18" s="1259" customFormat="1" ht="16.5" customHeight="1">
      <c r="B247" s="1261"/>
      <c r="C247" s="1262"/>
      <c r="D247" s="1263"/>
      <c r="E247" s="1263"/>
      <c r="F247" s="1238">
        <v>19914</v>
      </c>
      <c r="G247" s="1033" t="s">
        <v>2331</v>
      </c>
      <c r="H247" s="1271"/>
      <c r="I247" s="1239" t="s">
        <v>2161</v>
      </c>
      <c r="J247" s="1280"/>
      <c r="K247" s="1281"/>
      <c r="L247" s="1265"/>
      <c r="M247" s="1265"/>
      <c r="N247" s="1265"/>
      <c r="O247" s="1034">
        <v>2442799.2999999998</v>
      </c>
      <c r="P247" s="1265"/>
      <c r="Q247" s="1265"/>
      <c r="R247" s="1266">
        <f t="shared" si="101"/>
        <v>2442799.2999999998</v>
      </c>
    </row>
    <row r="248" spans="2:18" s="1259" customFormat="1" ht="29.25" customHeight="1">
      <c r="B248" s="1261"/>
      <c r="C248" s="1262"/>
      <c r="D248" s="1263"/>
      <c r="E248" s="1263"/>
      <c r="F248" s="1238">
        <v>19915</v>
      </c>
      <c r="G248" s="1032" t="s">
        <v>2332</v>
      </c>
      <c r="H248" s="1277"/>
      <c r="I248" s="1242" t="s">
        <v>2161</v>
      </c>
      <c r="J248" s="1278"/>
      <c r="K248" s="1273"/>
      <c r="L248" s="1273"/>
      <c r="M248" s="1273"/>
      <c r="N248" s="1273"/>
      <c r="O248" s="1035">
        <v>339415</v>
      </c>
      <c r="P248" s="1273"/>
      <c r="Q248" s="1273"/>
      <c r="R248" s="1274">
        <f t="shared" si="101"/>
        <v>339415</v>
      </c>
    </row>
    <row r="249" spans="2:18" s="1259" customFormat="1" ht="15.75" customHeight="1">
      <c r="B249" s="1267"/>
      <c r="C249" s="1268"/>
      <c r="D249" s="1269"/>
      <c r="E249" s="1269"/>
      <c r="F249" s="1270">
        <v>19916</v>
      </c>
      <c r="G249" s="1033" t="s">
        <v>2333</v>
      </c>
      <c r="H249" s="1271"/>
      <c r="I249" s="1239" t="s">
        <v>2161</v>
      </c>
      <c r="J249" s="1273"/>
      <c r="K249" s="1273"/>
      <c r="L249" s="1273"/>
      <c r="M249" s="1273"/>
      <c r="N249" s="1273"/>
      <c r="O249" s="1035">
        <v>9200000</v>
      </c>
      <c r="P249" s="1273"/>
      <c r="Q249" s="1273"/>
      <c r="R249" s="1274">
        <f t="shared" si="101"/>
        <v>9200000</v>
      </c>
    </row>
    <row r="250" spans="2:18" s="1259" customFormat="1" ht="28.5" customHeight="1">
      <c r="B250" s="1267"/>
      <c r="C250" s="1268"/>
      <c r="D250" s="1269"/>
      <c r="E250" s="1269"/>
      <c r="F250" s="1238">
        <v>19917</v>
      </c>
      <c r="G250" s="220" t="s">
        <v>2334</v>
      </c>
      <c r="H250" s="1271"/>
      <c r="I250" s="1242" t="s">
        <v>2161</v>
      </c>
      <c r="J250" s="1273"/>
      <c r="K250" s="1273"/>
      <c r="L250" s="1273"/>
      <c r="M250" s="1273"/>
      <c r="N250" s="1273"/>
      <c r="O250" s="1034">
        <v>200000</v>
      </c>
      <c r="P250" s="1273"/>
      <c r="Q250" s="1273"/>
      <c r="R250" s="1279">
        <f t="shared" si="101"/>
        <v>200000</v>
      </c>
    </row>
    <row r="251" spans="2:18" s="1259" customFormat="1" ht="16.5" customHeight="1">
      <c r="B251" s="1261"/>
      <c r="C251" s="1262"/>
      <c r="D251" s="1263"/>
      <c r="E251" s="1263"/>
      <c r="F251" s="1238">
        <v>19918</v>
      </c>
      <c r="G251" s="1032" t="s">
        <v>2335</v>
      </c>
      <c r="H251" s="1264"/>
      <c r="I251" s="1239" t="s">
        <v>2161</v>
      </c>
      <c r="J251" s="1265"/>
      <c r="K251" s="1265"/>
      <c r="L251" s="1265"/>
      <c r="M251" s="1265"/>
      <c r="N251" s="1265"/>
      <c r="O251" s="1034">
        <v>21891926</v>
      </c>
      <c r="P251" s="1265"/>
      <c r="Q251" s="1265"/>
      <c r="R251" s="1266">
        <f t="shared" si="101"/>
        <v>21891926</v>
      </c>
    </row>
    <row r="252" spans="2:18" s="1259" customFormat="1" ht="16.5" customHeight="1">
      <c r="B252" s="1261"/>
      <c r="C252" s="1262"/>
      <c r="D252" s="1263"/>
      <c r="E252" s="1263"/>
      <c r="F252" s="1238">
        <v>19919</v>
      </c>
      <c r="G252" s="1032" t="s">
        <v>1949</v>
      </c>
      <c r="H252" s="1264"/>
      <c r="I252" s="1239" t="s">
        <v>2161</v>
      </c>
      <c r="J252" s="1265"/>
      <c r="K252" s="1265"/>
      <c r="L252" s="1265"/>
      <c r="M252" s="1265"/>
      <c r="N252" s="1265"/>
      <c r="O252" s="1034">
        <v>5058000</v>
      </c>
      <c r="P252" s="1265"/>
      <c r="Q252" s="1265"/>
      <c r="R252" s="1266">
        <f t="shared" si="101"/>
        <v>5058000</v>
      </c>
    </row>
    <row r="253" spans="2:18" s="1259" customFormat="1" ht="16.5" customHeight="1">
      <c r="B253" s="1267"/>
      <c r="C253" s="1268"/>
      <c r="D253" s="1269"/>
      <c r="E253" s="1269"/>
      <c r="F253" s="1270">
        <v>19920</v>
      </c>
      <c r="G253" s="1033" t="s">
        <v>2336</v>
      </c>
      <c r="H253" s="1271"/>
      <c r="I253" s="1272" t="s">
        <v>2161</v>
      </c>
      <c r="J253" s="1273"/>
      <c r="K253" s="1273"/>
      <c r="L253" s="1273"/>
      <c r="M253" s="1273"/>
      <c r="N253" s="1273"/>
      <c r="O253" s="1035">
        <v>344000</v>
      </c>
      <c r="P253" s="1273"/>
      <c r="Q253" s="1273"/>
      <c r="R253" s="1274">
        <f t="shared" si="101"/>
        <v>344000</v>
      </c>
    </row>
    <row r="254" spans="2:18" s="1259" customFormat="1" ht="16.5" customHeight="1">
      <c r="B254" s="1261"/>
      <c r="C254" s="1262"/>
      <c r="D254" s="1263"/>
      <c r="E254" s="1263"/>
      <c r="F254" s="1238">
        <v>19921</v>
      </c>
      <c r="G254" s="1032" t="s">
        <v>2337</v>
      </c>
      <c r="H254" s="1264"/>
      <c r="I254" s="1242" t="s">
        <v>2161</v>
      </c>
      <c r="J254" s="1265"/>
      <c r="K254" s="1265"/>
      <c r="L254" s="1265"/>
      <c r="M254" s="1265"/>
      <c r="N254" s="1265"/>
      <c r="O254" s="1036">
        <v>500310.47700000001</v>
      </c>
      <c r="P254" s="1265"/>
      <c r="Q254" s="1265"/>
      <c r="R254" s="1274">
        <f t="shared" si="101"/>
        <v>500310.47700000001</v>
      </c>
    </row>
    <row r="255" spans="2:18" s="1259" customFormat="1" ht="16.5" customHeight="1">
      <c r="B255" s="1261"/>
      <c r="C255" s="1262"/>
      <c r="D255" s="1263"/>
      <c r="E255" s="1263"/>
      <c r="F255" s="1238">
        <v>19922</v>
      </c>
      <c r="G255" s="1032" t="s">
        <v>2338</v>
      </c>
      <c r="H255" s="1264"/>
      <c r="I255" s="1239" t="s">
        <v>2161</v>
      </c>
      <c r="J255" s="1265"/>
      <c r="K255" s="1265"/>
      <c r="L255" s="1265"/>
      <c r="M255" s="1265"/>
      <c r="N255" s="1265"/>
      <c r="O255" s="1034">
        <v>544000</v>
      </c>
      <c r="P255" s="1265"/>
      <c r="Q255" s="1265"/>
      <c r="R255" s="1266">
        <f t="shared" si="101"/>
        <v>544000</v>
      </c>
    </row>
    <row r="256" spans="2:18" s="1259" customFormat="1" ht="30" customHeight="1">
      <c r="B256" s="1267"/>
      <c r="C256" s="1268"/>
      <c r="D256" s="1269"/>
      <c r="E256" s="1269"/>
      <c r="F256" s="1270">
        <v>19923</v>
      </c>
      <c r="G256" s="1033" t="s">
        <v>2339</v>
      </c>
      <c r="H256" s="1271"/>
      <c r="I256" s="1242" t="s">
        <v>2161</v>
      </c>
      <c r="J256" s="1273"/>
      <c r="K256" s="1273"/>
      <c r="L256" s="1273"/>
      <c r="M256" s="1273"/>
      <c r="N256" s="1273"/>
      <c r="O256" s="1036">
        <v>1210000</v>
      </c>
      <c r="P256" s="1273"/>
      <c r="Q256" s="1273"/>
      <c r="R256" s="1274">
        <f t="shared" si="101"/>
        <v>1210000</v>
      </c>
    </row>
    <row r="257" spans="2:18" s="1259" customFormat="1" ht="17.25" customHeight="1">
      <c r="B257" s="1261"/>
      <c r="C257" s="1262"/>
      <c r="D257" s="1263"/>
      <c r="E257" s="1263"/>
      <c r="F257" s="1238">
        <v>19924</v>
      </c>
      <c r="G257" s="1032" t="s">
        <v>2340</v>
      </c>
      <c r="H257" s="1264"/>
      <c r="I257" s="1282" t="s">
        <v>2161</v>
      </c>
      <c r="J257" s="1265"/>
      <c r="K257" s="1265"/>
      <c r="L257" s="1265"/>
      <c r="M257" s="1265"/>
      <c r="N257" s="1034">
        <v>1358000.41</v>
      </c>
      <c r="O257" s="1283"/>
      <c r="P257" s="1265"/>
      <c r="Q257" s="1265"/>
      <c r="R257" s="1266">
        <f>SUM(K257:Q257)</f>
        <v>1358000.41</v>
      </c>
    </row>
    <row r="258" spans="2:18" s="1259" customFormat="1" ht="30" customHeight="1">
      <c r="B258" s="1261"/>
      <c r="C258" s="1262"/>
      <c r="D258" s="1263"/>
      <c r="E258" s="1263"/>
      <c r="F258" s="1238">
        <v>19925</v>
      </c>
      <c r="G258" s="1037" t="s">
        <v>2341</v>
      </c>
      <c r="H258" s="1264"/>
      <c r="I258" s="1239" t="s">
        <v>2161</v>
      </c>
      <c r="J258" s="1265"/>
      <c r="K258" s="1265"/>
      <c r="L258" s="1265"/>
      <c r="M258" s="1265"/>
      <c r="N258" s="1036">
        <v>138500</v>
      </c>
      <c r="P258" s="1265"/>
      <c r="Q258" s="1265"/>
      <c r="R258" s="1266">
        <f t="shared" si="101"/>
        <v>138500</v>
      </c>
    </row>
    <row r="259" spans="2:18" s="1259" customFormat="1" ht="16.5" customHeight="1">
      <c r="B259" s="1275"/>
      <c r="C259" s="1262"/>
      <c r="D259" s="1263"/>
      <c r="E259" s="1263"/>
      <c r="F259" s="1238">
        <v>19926</v>
      </c>
      <c r="G259" s="220" t="s">
        <v>2342</v>
      </c>
      <c r="H259" s="1264"/>
      <c r="I259" s="1239" t="s">
        <v>2161</v>
      </c>
      <c r="J259" s="1265"/>
      <c r="K259" s="1265"/>
      <c r="L259" s="1265"/>
      <c r="M259" s="1034">
        <v>1200000</v>
      </c>
      <c r="N259" s="1265"/>
      <c r="O259" s="1284"/>
      <c r="P259" s="1265"/>
      <c r="Q259" s="1265"/>
      <c r="R259" s="1266">
        <f t="shared" si="101"/>
        <v>1200000</v>
      </c>
    </row>
    <row r="260" spans="2:18" s="1259" customFormat="1" ht="16.5" customHeight="1">
      <c r="B260" s="1261"/>
      <c r="C260" s="1262"/>
      <c r="D260" s="1263"/>
      <c r="E260" s="1263"/>
      <c r="F260" s="1238">
        <v>19927</v>
      </c>
      <c r="G260" s="1032" t="s">
        <v>2343</v>
      </c>
      <c r="H260" s="1264"/>
      <c r="I260" s="1239" t="s">
        <v>2161</v>
      </c>
      <c r="J260" s="1265"/>
      <c r="K260" s="1265"/>
      <c r="L260" s="1265"/>
      <c r="M260" s="1034">
        <v>247000</v>
      </c>
      <c r="N260" s="1265"/>
      <c r="O260" s="1283"/>
      <c r="P260" s="1265"/>
      <c r="Q260" s="1265"/>
      <c r="R260" s="1266">
        <f t="shared" si="101"/>
        <v>247000</v>
      </c>
    </row>
    <row r="261" spans="2:18" s="1259" customFormat="1" ht="16.5" customHeight="1">
      <c r="B261" s="1267"/>
      <c r="C261" s="1268"/>
      <c r="D261" s="1269"/>
      <c r="E261" s="1269"/>
      <c r="F261" s="1238">
        <v>19928</v>
      </c>
      <c r="G261" s="220" t="s">
        <v>2344</v>
      </c>
      <c r="H261" s="1271"/>
      <c r="I261" s="1272" t="s">
        <v>2161</v>
      </c>
      <c r="J261" s="1273"/>
      <c r="K261" s="1273"/>
      <c r="L261" s="1273"/>
      <c r="M261" s="1273"/>
      <c r="N261" s="1035">
        <v>481500</v>
      </c>
      <c r="O261" s="1285"/>
      <c r="P261" s="1273"/>
      <c r="Q261" s="1273"/>
      <c r="R261" s="1279">
        <f t="shared" si="101"/>
        <v>481500</v>
      </c>
    </row>
    <row r="262" spans="2:18" s="1259" customFormat="1" ht="16.5" customHeight="1">
      <c r="B262" s="1261"/>
      <c r="C262" s="1262"/>
      <c r="D262" s="1263"/>
      <c r="E262" s="1263"/>
      <c r="F262" s="1238">
        <v>19929</v>
      </c>
      <c r="G262" s="1032" t="s">
        <v>2345</v>
      </c>
      <c r="H262" s="1264"/>
      <c r="I262" s="1239" t="s">
        <v>2161</v>
      </c>
      <c r="J262" s="1265"/>
      <c r="K262" s="1265"/>
      <c r="L262" s="1265"/>
      <c r="M262" s="1265"/>
      <c r="N262" s="1034">
        <v>195000</v>
      </c>
      <c r="O262" s="1262"/>
      <c r="P262" s="1265"/>
      <c r="Q262" s="1265"/>
      <c r="R262" s="1266">
        <f t="shared" si="101"/>
        <v>195000</v>
      </c>
    </row>
    <row r="263" spans="2:18" s="218" customFormat="1" ht="16.5" customHeight="1">
      <c r="B263" s="1286"/>
      <c r="C263" s="1287"/>
      <c r="D263" s="1288"/>
      <c r="E263" s="1288"/>
      <c r="F263" s="1238">
        <v>19930</v>
      </c>
      <c r="G263" s="1289" t="s">
        <v>1950</v>
      </c>
      <c r="H263" s="1290"/>
      <c r="I263" s="1291" t="s">
        <v>2167</v>
      </c>
      <c r="J263" s="1292"/>
      <c r="K263" s="1293"/>
      <c r="L263" s="1293"/>
      <c r="M263" s="1293"/>
      <c r="N263" s="1294"/>
      <c r="O263" s="1295">
        <v>14706500</v>
      </c>
      <c r="P263" s="1240"/>
      <c r="Q263" s="1294"/>
      <c r="R263" s="1296">
        <f>SUM(J263:Q263)</f>
        <v>14706500</v>
      </c>
    </row>
    <row r="264" spans="2:18" s="218" customFormat="1" ht="16.5" customHeight="1">
      <c r="B264" s="1236"/>
      <c r="C264" s="1237"/>
      <c r="D264" s="1356"/>
      <c r="E264" s="1356"/>
      <c r="F264" s="1363" t="s">
        <v>2646</v>
      </c>
      <c r="G264" s="1364" t="s">
        <v>1951</v>
      </c>
      <c r="H264" s="1357"/>
      <c r="I264" s="1365" t="s">
        <v>2167</v>
      </c>
      <c r="J264" s="1358"/>
      <c r="K264" s="1240"/>
      <c r="L264" s="1240"/>
      <c r="M264" s="1240"/>
      <c r="N264" s="1243"/>
      <c r="O264" s="1366">
        <v>6595100</v>
      </c>
      <c r="P264" s="1240"/>
      <c r="Q264" s="1243"/>
      <c r="R264" s="1241">
        <f>SUM(J264:Q264)</f>
        <v>6595100</v>
      </c>
    </row>
    <row r="265" spans="2:18" s="218" customFormat="1" ht="15" customHeight="1">
      <c r="B265" s="221"/>
      <c r="C265" s="222"/>
      <c r="D265" s="223"/>
      <c r="E265" s="223"/>
      <c r="F265" s="1369" t="s">
        <v>2647</v>
      </c>
      <c r="G265" s="1370" t="s">
        <v>2555</v>
      </c>
      <c r="H265" s="1371"/>
      <c r="I265" s="1297" t="s">
        <v>2161</v>
      </c>
      <c r="J265" s="1372"/>
      <c r="K265" s="1373"/>
      <c r="L265" s="1373"/>
      <c r="M265" s="1374">
        <v>115650</v>
      </c>
      <c r="N265" s="1373"/>
      <c r="O265" s="1375"/>
      <c r="P265" s="1373"/>
      <c r="Q265" s="1373"/>
      <c r="R265" s="1376">
        <f t="shared" ref="R265:R266" si="102">SUM(J265:Q265)</f>
        <v>115650</v>
      </c>
    </row>
    <row r="266" spans="2:18" s="218" customFormat="1" ht="29.25" customHeight="1">
      <c r="B266" s="1286"/>
      <c r="C266" s="1287"/>
      <c r="D266" s="1288"/>
      <c r="E266" s="1288"/>
      <c r="F266" s="1339" t="s">
        <v>2648</v>
      </c>
      <c r="G266" s="1367" t="s">
        <v>2556</v>
      </c>
      <c r="H266" s="1290"/>
      <c r="I266" s="1272" t="s">
        <v>2161</v>
      </c>
      <c r="J266" s="1330"/>
      <c r="K266" s="1293"/>
      <c r="L266" s="1293"/>
      <c r="M266" s="1368"/>
      <c r="N266" s="1293"/>
      <c r="O266" s="1293">
        <v>155900</v>
      </c>
      <c r="P266" s="1293"/>
      <c r="Q266" s="1293"/>
      <c r="R266" s="1296">
        <f t="shared" si="102"/>
        <v>155900</v>
      </c>
    </row>
    <row r="267" spans="2:18" s="20" customFormat="1" ht="16.5" customHeight="1">
      <c r="B267" s="58"/>
      <c r="C267" s="59"/>
      <c r="D267" s="53"/>
      <c r="E267" s="53"/>
      <c r="F267" s="1362" t="s">
        <v>2676</v>
      </c>
      <c r="G267" s="19" t="s">
        <v>2353</v>
      </c>
      <c r="H267" s="134"/>
      <c r="I267" s="153" t="s">
        <v>2167</v>
      </c>
      <c r="J267" s="821"/>
      <c r="K267" s="821"/>
      <c r="L267" s="821"/>
      <c r="M267" s="821"/>
      <c r="N267" s="821"/>
      <c r="O267" s="821">
        <v>500000</v>
      </c>
      <c r="P267" s="821"/>
      <c r="Q267" s="821"/>
      <c r="R267" s="471">
        <f>SUM(J267:Q267)</f>
        <v>500000</v>
      </c>
    </row>
    <row r="268" spans="2:18" ht="3" customHeight="1"/>
    <row r="269" spans="2:18" s="1161" customFormat="1" ht="18.75" customHeight="1">
      <c r="B269" s="1606" t="s">
        <v>1660</v>
      </c>
      <c r="C269" s="1606"/>
      <c r="D269" s="1606"/>
      <c r="E269" s="1606"/>
      <c r="F269" s="1606"/>
      <c r="G269" s="1606"/>
      <c r="H269" s="1299"/>
      <c r="I269" s="1146"/>
      <c r="J269" s="1150"/>
      <c r="K269" s="1300"/>
      <c r="L269" s="1300"/>
      <c r="M269" s="1300"/>
      <c r="N269" s="1300"/>
      <c r="O269" s="1300"/>
      <c r="P269" s="1300"/>
      <c r="Q269" s="1300"/>
      <c r="R269" s="1301"/>
    </row>
    <row r="270" spans="2:18" ht="29.25" customHeight="1">
      <c r="B270" s="1607" t="s">
        <v>1682</v>
      </c>
      <c r="C270" s="1607"/>
      <c r="D270" s="1607"/>
      <c r="E270" s="1607"/>
      <c r="F270" s="1608" t="s">
        <v>1661</v>
      </c>
      <c r="G270" s="1608"/>
      <c r="H270" s="1609"/>
      <c r="I270" s="1603" t="s">
        <v>9</v>
      </c>
      <c r="J270" s="1603"/>
      <c r="K270" s="1603"/>
      <c r="L270" s="1603"/>
      <c r="M270" s="1589" t="s">
        <v>1662</v>
      </c>
      <c r="N270" s="1583"/>
      <c r="O270" s="1589" t="s">
        <v>1663</v>
      </c>
      <c r="P270" s="1584"/>
      <c r="Q270" s="1583" t="s">
        <v>1952</v>
      </c>
      <c r="R270" s="1584"/>
    </row>
    <row r="271" spans="2:18" ht="15" customHeight="1">
      <c r="B271" s="1587" t="s">
        <v>2438</v>
      </c>
      <c r="C271" s="1600"/>
      <c r="D271" s="1600"/>
      <c r="E271" s="1588"/>
      <c r="F271" s="1601" t="s">
        <v>1664</v>
      </c>
      <c r="G271" s="1602"/>
      <c r="H271" s="1299"/>
      <c r="I271" s="1604"/>
      <c r="J271" s="1605"/>
      <c r="K271" s="1605"/>
      <c r="L271" s="1605"/>
      <c r="M271" s="1590"/>
      <c r="N271" s="1592"/>
      <c r="O271" s="1590"/>
      <c r="P271" s="1591"/>
      <c r="Q271" s="1587"/>
      <c r="R271" s="1588"/>
    </row>
    <row r="272" spans="2:18" ht="15.75" customHeight="1">
      <c r="B272" s="1302"/>
      <c r="C272" s="1303"/>
      <c r="D272" s="1303"/>
      <c r="E272" s="1303"/>
      <c r="F272" s="1304"/>
      <c r="G272" s="1305" t="s">
        <v>1781</v>
      </c>
      <c r="H272" s="1299"/>
      <c r="I272" s="216"/>
      <c r="J272" s="1306"/>
      <c r="K272" s="1306"/>
      <c r="L272" s="1306">
        <f>SUM(N272+P272+R272)</f>
        <v>390000</v>
      </c>
      <c r="M272" s="1307"/>
      <c r="N272" s="1308">
        <v>300000</v>
      </c>
      <c r="O272" s="216"/>
      <c r="P272" s="1308">
        <v>90000</v>
      </c>
      <c r="Q272" s="217"/>
      <c r="R272" s="240"/>
    </row>
    <row r="273" spans="2:18" ht="15.75" customHeight="1">
      <c r="B273" s="1302"/>
      <c r="C273" s="1303"/>
      <c r="D273" s="1303"/>
      <c r="E273" s="1303"/>
      <c r="F273" s="1304"/>
      <c r="G273" s="1305" t="s">
        <v>1782</v>
      </c>
      <c r="H273" s="1299"/>
      <c r="I273" s="216"/>
      <c r="J273" s="1306"/>
      <c r="K273" s="1306"/>
      <c r="L273" s="1306">
        <f t="shared" ref="L273:L290" si="103">SUM(N273+P273+R273)</f>
        <v>0</v>
      </c>
      <c r="M273" s="1307"/>
      <c r="N273" s="1308"/>
      <c r="O273" s="216"/>
      <c r="P273" s="1308"/>
      <c r="Q273" s="217"/>
      <c r="R273" s="240"/>
    </row>
    <row r="274" spans="2:18" ht="15.75" customHeight="1">
      <c r="B274" s="1302"/>
      <c r="C274" s="1303"/>
      <c r="D274" s="1303"/>
      <c r="E274" s="1303"/>
      <c r="F274" s="1304"/>
      <c r="G274" s="1309" t="s">
        <v>1783</v>
      </c>
      <c r="H274" s="219"/>
      <c r="I274" s="216"/>
      <c r="J274" s="1306"/>
      <c r="K274" s="1306"/>
      <c r="L274" s="1306">
        <f t="shared" ref="L274:L281" si="104">SUM(N274+P274+R274)</f>
        <v>1000000</v>
      </c>
      <c r="M274" s="1307"/>
      <c r="N274" s="1308">
        <v>400000</v>
      </c>
      <c r="O274" s="216"/>
      <c r="P274" s="1308">
        <v>200000</v>
      </c>
      <c r="Q274" s="1310"/>
      <c r="R274" s="1311">
        <f>M235</f>
        <v>400000</v>
      </c>
    </row>
    <row r="275" spans="2:18" ht="15.75" customHeight="1">
      <c r="B275" s="1302"/>
      <c r="C275" s="1303"/>
      <c r="D275" s="1303"/>
      <c r="E275" s="1303"/>
      <c r="F275" s="1304"/>
      <c r="G275" s="1309" t="s">
        <v>1784</v>
      </c>
      <c r="H275" s="219"/>
      <c r="I275" s="216"/>
      <c r="J275" s="1306"/>
      <c r="K275" s="1306"/>
      <c r="L275" s="1306">
        <f t="shared" si="104"/>
        <v>1000000</v>
      </c>
      <c r="M275" s="1307"/>
      <c r="N275" s="1308">
        <v>724800</v>
      </c>
      <c r="O275" s="216"/>
      <c r="P275" s="1308">
        <v>275200</v>
      </c>
      <c r="Q275" s="217"/>
      <c r="R275" s="240"/>
    </row>
    <row r="276" spans="2:18" ht="15.75" customHeight="1">
      <c r="B276" s="1302"/>
      <c r="C276" s="1303"/>
      <c r="D276" s="1303"/>
      <c r="E276" s="1303"/>
      <c r="F276" s="1304"/>
      <c r="G276" s="1309" t="s">
        <v>2645</v>
      </c>
      <c r="H276" s="219"/>
      <c r="I276" s="216"/>
      <c r="J276" s="1306"/>
      <c r="K276" s="1306"/>
      <c r="L276" s="1306">
        <f t="shared" si="104"/>
        <v>300000</v>
      </c>
      <c r="M276" s="1307"/>
      <c r="N276" s="1308">
        <v>180000</v>
      </c>
      <c r="O276" s="216"/>
      <c r="P276" s="1308">
        <v>120000</v>
      </c>
      <c r="Q276" s="217"/>
      <c r="R276" s="240"/>
    </row>
    <row r="277" spans="2:18" ht="15.75" customHeight="1">
      <c r="B277" s="1302"/>
      <c r="C277" s="1303"/>
      <c r="D277" s="1303"/>
      <c r="E277" s="1303"/>
      <c r="F277" s="1304"/>
      <c r="G277" s="1309" t="s">
        <v>1785</v>
      </c>
      <c r="H277" s="219"/>
      <c r="I277" s="216"/>
      <c r="J277" s="1306"/>
      <c r="K277" s="1306"/>
      <c r="L277" s="1306">
        <f t="shared" si="104"/>
        <v>1000000</v>
      </c>
      <c r="M277" s="1307"/>
      <c r="N277" s="1308">
        <v>700000</v>
      </c>
      <c r="O277" s="216"/>
      <c r="P277" s="1308">
        <v>300000</v>
      </c>
      <c r="Q277" s="217"/>
      <c r="R277" s="240"/>
    </row>
    <row r="278" spans="2:18" ht="15.75" customHeight="1">
      <c r="B278" s="1302"/>
      <c r="C278" s="1303"/>
      <c r="D278" s="1303"/>
      <c r="E278" s="1303"/>
      <c r="F278" s="1304"/>
      <c r="G278" s="220" t="s">
        <v>2361</v>
      </c>
      <c r="H278" s="219"/>
      <c r="I278" s="1312"/>
      <c r="J278" s="1313"/>
      <c r="K278" s="1313"/>
      <c r="L278" s="1306">
        <f t="shared" si="104"/>
        <v>1200000</v>
      </c>
      <c r="M278" s="1312"/>
      <c r="N278" s="1314"/>
      <c r="O278" s="1313"/>
      <c r="P278" s="1314"/>
      <c r="Q278" s="1302"/>
      <c r="R278" s="1315">
        <f>M259</f>
        <v>1200000</v>
      </c>
    </row>
    <row r="279" spans="2:18" ht="15.75" customHeight="1">
      <c r="B279" s="1302"/>
      <c r="C279" s="1303"/>
      <c r="D279" s="1303"/>
      <c r="E279" s="1303"/>
      <c r="F279" s="1304"/>
      <c r="G279" s="220" t="s">
        <v>2362</v>
      </c>
      <c r="H279" s="219"/>
      <c r="I279" s="1312"/>
      <c r="J279" s="1313"/>
      <c r="K279" s="1313"/>
      <c r="L279" s="1306">
        <f t="shared" si="104"/>
        <v>247000</v>
      </c>
      <c r="M279" s="1312"/>
      <c r="N279" s="1313"/>
      <c r="O279" s="1312"/>
      <c r="P279" s="1314"/>
      <c r="Q279" s="1302"/>
      <c r="R279" s="1315">
        <f>M260</f>
        <v>247000</v>
      </c>
    </row>
    <row r="280" spans="2:18" ht="15.75" customHeight="1">
      <c r="B280" s="1302"/>
      <c r="C280" s="1303"/>
      <c r="D280" s="1303"/>
      <c r="E280" s="1303"/>
      <c r="F280" s="1304"/>
      <c r="G280" s="220" t="s">
        <v>2558</v>
      </c>
      <c r="H280" s="219"/>
      <c r="I280" s="1312"/>
      <c r="J280" s="1313"/>
      <c r="K280" s="1313"/>
      <c r="L280" s="1306">
        <f t="shared" si="104"/>
        <v>115650</v>
      </c>
      <c r="M280" s="1312"/>
      <c r="N280" s="1313"/>
      <c r="O280" s="1312"/>
      <c r="P280" s="1314"/>
      <c r="Q280" s="1302"/>
      <c r="R280" s="1315">
        <v>115650</v>
      </c>
    </row>
    <row r="281" spans="2:18" ht="15.75" customHeight="1">
      <c r="B281" s="1302"/>
      <c r="C281" s="1303"/>
      <c r="D281" s="1303"/>
      <c r="E281" s="1303"/>
      <c r="F281" s="1304"/>
      <c r="G281" s="220" t="s">
        <v>2677</v>
      </c>
      <c r="H281" s="219"/>
      <c r="I281" s="1312"/>
      <c r="J281" s="1313"/>
      <c r="K281" s="1313"/>
      <c r="L281" s="1306">
        <f t="shared" si="104"/>
        <v>200000</v>
      </c>
      <c r="M281" s="1312"/>
      <c r="N281" s="1313"/>
      <c r="O281" s="1312"/>
      <c r="P281" s="1314">
        <v>200000</v>
      </c>
      <c r="Q281" s="1302"/>
      <c r="R281" s="1315"/>
    </row>
    <row r="282" spans="2:18" ht="16.5" customHeight="1">
      <c r="B282" s="1302"/>
      <c r="C282" s="1303"/>
      <c r="D282" s="1303"/>
      <c r="E282" s="1303"/>
      <c r="F282" s="1316" t="s">
        <v>2354</v>
      </c>
      <c r="G282" s="1317"/>
      <c r="H282" s="1299"/>
      <c r="I282" s="1318"/>
      <c r="J282" s="1300"/>
      <c r="K282" s="1300"/>
      <c r="L282" s="1308"/>
      <c r="M282" s="1306"/>
      <c r="N282" s="1306"/>
      <c r="O282" s="1307"/>
      <c r="P282" s="1308"/>
      <c r="Q282" s="217"/>
      <c r="R282" s="240"/>
    </row>
    <row r="283" spans="2:18" ht="15" customHeight="1">
      <c r="B283" s="1302"/>
      <c r="C283" s="1303"/>
      <c r="D283" s="1303"/>
      <c r="E283" s="1303"/>
      <c r="F283" s="1304"/>
      <c r="G283" s="1309" t="s">
        <v>1786</v>
      </c>
      <c r="H283" s="1299"/>
      <c r="I283" s="216"/>
      <c r="J283" s="1306"/>
      <c r="K283" s="1306"/>
      <c r="L283" s="1308">
        <f>SUM(N283+P283+R283)</f>
        <v>92528400</v>
      </c>
      <c r="M283" s="1310"/>
      <c r="N283" s="1306">
        <f>R228</f>
        <v>92528400</v>
      </c>
      <c r="O283" s="1307"/>
      <c r="P283" s="1308"/>
      <c r="Q283" s="217"/>
      <c r="R283" s="240"/>
    </row>
    <row r="284" spans="2:18" ht="15" customHeight="1">
      <c r="B284" s="217"/>
      <c r="F284" s="217"/>
      <c r="G284" s="1309" t="s">
        <v>1787</v>
      </c>
      <c r="H284" s="1319"/>
      <c r="I284" s="216"/>
      <c r="J284" s="1306"/>
      <c r="K284" s="1306"/>
      <c r="L284" s="1308">
        <f>SUM(N284+P284+R284)</f>
        <v>12000000</v>
      </c>
      <c r="M284" s="216"/>
      <c r="N284" s="1306">
        <f>R229</f>
        <v>12000000</v>
      </c>
      <c r="O284" s="1307"/>
      <c r="P284" s="1308"/>
      <c r="Q284" s="217"/>
      <c r="R284" s="240"/>
    </row>
    <row r="285" spans="2:18" ht="15" customHeight="1">
      <c r="B285" s="1302"/>
      <c r="C285" s="1303"/>
      <c r="D285" s="1303"/>
      <c r="E285" s="1303"/>
      <c r="F285" s="1304"/>
      <c r="G285" s="1319" t="s">
        <v>2355</v>
      </c>
      <c r="H285" s="1299"/>
      <c r="I285" s="1307"/>
      <c r="J285" s="1320"/>
      <c r="K285" s="1306"/>
      <c r="L285" s="1306"/>
      <c r="M285" s="1307"/>
      <c r="N285" s="1308"/>
      <c r="O285" s="1307"/>
      <c r="P285" s="1308"/>
      <c r="Q285" s="1321"/>
      <c r="R285" s="1322"/>
    </row>
    <row r="286" spans="2:18" ht="15.75" customHeight="1">
      <c r="B286" s="1302"/>
      <c r="C286" s="1303"/>
      <c r="D286" s="1303"/>
      <c r="E286" s="1303"/>
      <c r="F286" s="1304"/>
      <c r="G286" s="1319" t="s">
        <v>2356</v>
      </c>
      <c r="H286" s="1299"/>
      <c r="I286" s="1312"/>
      <c r="J286" s="1323"/>
      <c r="K286" s="1313"/>
      <c r="L286" s="1306">
        <f>SUM(N286+P286+R286)</f>
        <v>24734300</v>
      </c>
      <c r="M286" s="1312"/>
      <c r="N286" s="1313">
        <v>20734300</v>
      </c>
      <c r="O286" s="1312"/>
      <c r="P286" s="1314"/>
      <c r="Q286" s="1324"/>
      <c r="R286" s="1325">
        <f>N234</f>
        <v>4000000</v>
      </c>
    </row>
    <row r="287" spans="2:18" ht="15" customHeight="1">
      <c r="B287" s="1302"/>
      <c r="C287" s="1303"/>
      <c r="D287" s="1303"/>
      <c r="E287" s="1303"/>
      <c r="F287" s="1304"/>
      <c r="G287" s="1319" t="s">
        <v>2357</v>
      </c>
      <c r="H287" s="1299"/>
      <c r="I287" s="1312"/>
      <c r="J287" s="1323"/>
      <c r="K287" s="1313"/>
      <c r="L287" s="1306">
        <f>SUM(N287+P287+R287)</f>
        <v>1358000.41</v>
      </c>
      <c r="M287" s="1312"/>
      <c r="N287" s="1313"/>
      <c r="O287" s="1312"/>
      <c r="P287" s="1314"/>
      <c r="Q287" s="1324"/>
      <c r="R287" s="1325">
        <f>N257</f>
        <v>1358000.41</v>
      </c>
    </row>
    <row r="288" spans="2:18" ht="15" customHeight="1">
      <c r="B288" s="1302"/>
      <c r="C288" s="1303"/>
      <c r="D288" s="1303"/>
      <c r="E288" s="1303"/>
      <c r="F288" s="1304"/>
      <c r="G288" s="1319" t="s">
        <v>2358</v>
      </c>
      <c r="H288" s="1299"/>
      <c r="I288" s="1312"/>
      <c r="J288" s="1313"/>
      <c r="K288" s="1313"/>
      <c r="L288" s="1306">
        <f t="shared" si="103"/>
        <v>138500</v>
      </c>
      <c r="M288" s="1312"/>
      <c r="N288" s="1313"/>
      <c r="O288" s="1312"/>
      <c r="P288" s="1314"/>
      <c r="Q288" s="1324"/>
      <c r="R288" s="1325">
        <f>N258</f>
        <v>138500</v>
      </c>
    </row>
    <row r="289" spans="2:18" ht="15" customHeight="1">
      <c r="B289" s="1302"/>
      <c r="C289" s="1303"/>
      <c r="D289" s="1303"/>
      <c r="E289" s="1303"/>
      <c r="F289" s="1304"/>
      <c r="G289" s="220" t="s">
        <v>2359</v>
      </c>
      <c r="H289" s="1299"/>
      <c r="I289" s="1312"/>
      <c r="J289" s="1313"/>
      <c r="K289" s="1313"/>
      <c r="L289" s="1306">
        <f t="shared" si="103"/>
        <v>481500</v>
      </c>
      <c r="M289" s="1312"/>
      <c r="N289" s="1313"/>
      <c r="O289" s="1312"/>
      <c r="P289" s="1314"/>
      <c r="Q289" s="1324"/>
      <c r="R289" s="1325">
        <f>N261</f>
        <v>481500</v>
      </c>
    </row>
    <row r="290" spans="2:18" ht="15" customHeight="1">
      <c r="B290" s="1302"/>
      <c r="C290" s="1303"/>
      <c r="D290" s="1303"/>
      <c r="E290" s="1303"/>
      <c r="F290" s="1304"/>
      <c r="G290" s="220" t="s">
        <v>2360</v>
      </c>
      <c r="H290" s="1299"/>
      <c r="I290" s="1312"/>
      <c r="J290" s="1313"/>
      <c r="K290" s="1313"/>
      <c r="L290" s="1306">
        <f t="shared" si="103"/>
        <v>195000</v>
      </c>
      <c r="M290" s="1312"/>
      <c r="N290" s="1313"/>
      <c r="O290" s="1312"/>
      <c r="P290" s="1314"/>
      <c r="Q290" s="1324"/>
      <c r="R290" s="1325">
        <f>N262</f>
        <v>195000</v>
      </c>
    </row>
    <row r="291" spans="2:18" ht="15" customHeight="1">
      <c r="B291" s="1302"/>
      <c r="C291" s="1303"/>
      <c r="D291" s="1303"/>
      <c r="E291" s="1303"/>
      <c r="F291" s="1304"/>
      <c r="G291" s="223" t="s">
        <v>2363</v>
      </c>
      <c r="H291" s="1299"/>
      <c r="I291" s="1312"/>
      <c r="J291" s="1313"/>
      <c r="K291" s="1313"/>
      <c r="L291" s="1306">
        <f>SUM(N291+P291+R291)</f>
        <v>70628413</v>
      </c>
      <c r="M291" s="1312"/>
      <c r="N291" s="1313"/>
      <c r="O291" s="1312"/>
      <c r="P291" s="1314">
        <v>2300000</v>
      </c>
      <c r="Q291" s="1324"/>
      <c r="R291" s="1326">
        <v>68328413</v>
      </c>
    </row>
    <row r="292" spans="2:18" ht="17.25" customHeight="1">
      <c r="B292" s="1327"/>
      <c r="C292" s="1328"/>
      <c r="D292" s="1328"/>
      <c r="E292" s="1328"/>
      <c r="F292" s="1594" t="s">
        <v>1669</v>
      </c>
      <c r="G292" s="1595"/>
      <c r="H292" s="1596"/>
      <c r="I292" s="1597">
        <f>SUM(L272:L291)</f>
        <v>207516763.41</v>
      </c>
      <c r="J292" s="1597"/>
      <c r="K292" s="1597"/>
      <c r="L292" s="1597"/>
      <c r="M292" s="1597">
        <v>127567500</v>
      </c>
      <c r="N292" s="1598"/>
      <c r="O292" s="1599">
        <f>SUM(P272:P291)</f>
        <v>3485200</v>
      </c>
      <c r="P292" s="1599"/>
      <c r="Q292" s="1585">
        <f>SUM(Q271:R291)</f>
        <v>76464063.409999996</v>
      </c>
      <c r="R292" s="1586"/>
    </row>
    <row r="293" spans="2:18" ht="8.25" customHeight="1">
      <c r="F293" s="1329"/>
      <c r="H293" s="219"/>
      <c r="J293" s="1148"/>
      <c r="K293" s="1306"/>
      <c r="L293" s="1306"/>
      <c r="M293" s="1306"/>
      <c r="N293" s="1306"/>
      <c r="O293" s="1306"/>
      <c r="P293" s="1306"/>
      <c r="Q293" s="1306"/>
      <c r="R293" s="1306"/>
    </row>
    <row r="294" spans="2:18" ht="15" customHeight="1">
      <c r="B294" s="1143" t="s">
        <v>1670</v>
      </c>
      <c r="E294" s="216"/>
      <c r="F294" s="1593" t="s">
        <v>2560</v>
      </c>
      <c r="G294" s="1593"/>
      <c r="H294" s="1593"/>
      <c r="I294" s="1593"/>
      <c r="J294" s="1593"/>
      <c r="K294" s="1593"/>
      <c r="L294" s="1593"/>
      <c r="M294" s="1593"/>
      <c r="N294" s="1593"/>
      <c r="O294" s="1593"/>
      <c r="P294" s="1593"/>
      <c r="Q294" s="1593"/>
      <c r="R294" s="1593"/>
    </row>
    <row r="295" spans="2:18" ht="15" customHeight="1">
      <c r="F295" s="1593" t="s">
        <v>2559</v>
      </c>
      <c r="G295" s="1593"/>
      <c r="H295" s="1593"/>
      <c r="I295" s="1593"/>
      <c r="J295" s="1593"/>
      <c r="K295" s="1593"/>
      <c r="L295" s="1593"/>
      <c r="M295" s="1593"/>
      <c r="N295" s="1593"/>
      <c r="O295" s="1593"/>
      <c r="P295" s="1593"/>
      <c r="Q295" s="1593"/>
      <c r="R295" s="1593"/>
    </row>
    <row r="296" spans="2:18" ht="15" customHeight="1">
      <c r="F296" s="1593" t="s">
        <v>2561</v>
      </c>
      <c r="G296" s="1593"/>
      <c r="H296" s="1593"/>
      <c r="I296" s="1593"/>
      <c r="J296" s="1593"/>
      <c r="K296" s="1593"/>
      <c r="L296" s="1593"/>
      <c r="M296" s="1593"/>
      <c r="N296" s="1593"/>
      <c r="O296" s="1593"/>
      <c r="P296" s="1593"/>
      <c r="Q296" s="1593"/>
      <c r="R296" s="1593"/>
    </row>
    <row r="297" spans="2:18" ht="15" customHeight="1">
      <c r="F297" s="1593" t="s">
        <v>2562</v>
      </c>
      <c r="G297" s="1593"/>
      <c r="H297" s="1593"/>
      <c r="I297" s="1593"/>
      <c r="J297" s="1593"/>
      <c r="K297" s="1593"/>
      <c r="L297" s="1593"/>
      <c r="M297" s="1593"/>
      <c r="N297" s="1593"/>
      <c r="O297" s="1593"/>
      <c r="P297" s="1593"/>
      <c r="Q297" s="1593"/>
      <c r="R297" s="1593"/>
    </row>
  </sheetData>
  <mergeCells count="92">
    <mergeCell ref="F297:R297"/>
    <mergeCell ref="B31:I31"/>
    <mergeCell ref="B1:R1"/>
    <mergeCell ref="B7:G7"/>
    <mergeCell ref="B8:G8"/>
    <mergeCell ref="B9:I9"/>
    <mergeCell ref="B10:I10"/>
    <mergeCell ref="C11:I11"/>
    <mergeCell ref="D12:I12"/>
    <mergeCell ref="E13:I13"/>
    <mergeCell ref="D17:I17"/>
    <mergeCell ref="E18:I18"/>
    <mergeCell ref="B30:I30"/>
    <mergeCell ref="P2:R2"/>
    <mergeCell ref="E63:I63"/>
    <mergeCell ref="C32:I32"/>
    <mergeCell ref="D33:I33"/>
    <mergeCell ref="E34:I34"/>
    <mergeCell ref="D46:I46"/>
    <mergeCell ref="E47:I47"/>
    <mergeCell ref="C51:I51"/>
    <mergeCell ref="D52:I52"/>
    <mergeCell ref="E53:I53"/>
    <mergeCell ref="D57:I57"/>
    <mergeCell ref="E58:I58"/>
    <mergeCell ref="D62:I62"/>
    <mergeCell ref="D97:I97"/>
    <mergeCell ref="E67:I67"/>
    <mergeCell ref="B72:I72"/>
    <mergeCell ref="C73:I73"/>
    <mergeCell ref="D74:I74"/>
    <mergeCell ref="D81:I81"/>
    <mergeCell ref="E82:I82"/>
    <mergeCell ref="B89:I89"/>
    <mergeCell ref="B90:I90"/>
    <mergeCell ref="C91:I91"/>
    <mergeCell ref="D92:I92"/>
    <mergeCell ref="E93:I93"/>
    <mergeCell ref="E155:I155"/>
    <mergeCell ref="B124:I124"/>
    <mergeCell ref="E98:I98"/>
    <mergeCell ref="D102:I102"/>
    <mergeCell ref="E103:I103"/>
    <mergeCell ref="B107:I107"/>
    <mergeCell ref="B108:I108"/>
    <mergeCell ref="C109:I109"/>
    <mergeCell ref="D110:I110"/>
    <mergeCell ref="E111:I111"/>
    <mergeCell ref="E115:I115"/>
    <mergeCell ref="D119:I119"/>
    <mergeCell ref="E120:I120"/>
    <mergeCell ref="E145:I145"/>
    <mergeCell ref="B151:I151"/>
    <mergeCell ref="B152:I152"/>
    <mergeCell ref="C153:I153"/>
    <mergeCell ref="D154:I154"/>
    <mergeCell ref="B125:I125"/>
    <mergeCell ref="C126:I126"/>
    <mergeCell ref="D127:I127"/>
    <mergeCell ref="E128:I128"/>
    <mergeCell ref="D132:I132"/>
    <mergeCell ref="D184:I184"/>
    <mergeCell ref="D203:I203"/>
    <mergeCell ref="E204:I204"/>
    <mergeCell ref="E208:I208"/>
    <mergeCell ref="E159:I159"/>
    <mergeCell ref="E167:I167"/>
    <mergeCell ref="D171:I171"/>
    <mergeCell ref="B177:I177"/>
    <mergeCell ref="C178:I178"/>
    <mergeCell ref="E180:I180"/>
    <mergeCell ref="B271:E271"/>
    <mergeCell ref="F271:G271"/>
    <mergeCell ref="I270:L270"/>
    <mergeCell ref="I271:L271"/>
    <mergeCell ref="B269:G269"/>
    <mergeCell ref="B270:E270"/>
    <mergeCell ref="F270:H270"/>
    <mergeCell ref="F295:R295"/>
    <mergeCell ref="F296:R296"/>
    <mergeCell ref="F294:R294"/>
    <mergeCell ref="F292:H292"/>
    <mergeCell ref="I292:L292"/>
    <mergeCell ref="M292:N292"/>
    <mergeCell ref="O292:P292"/>
    <mergeCell ref="Q270:R270"/>
    <mergeCell ref="Q292:R292"/>
    <mergeCell ref="Q271:R271"/>
    <mergeCell ref="M270:N270"/>
    <mergeCell ref="O270:P270"/>
    <mergeCell ref="O271:P271"/>
    <mergeCell ref="M271:N271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499984740745262"/>
  </sheetPr>
  <dimension ref="B1:R351"/>
  <sheetViews>
    <sheetView zoomScaleNormal="100" workbookViewId="0">
      <pane ySplit="4" topLeftCell="A157" activePane="bottomLeft" state="frozen"/>
      <selection activeCell="M25" sqref="M25"/>
      <selection pane="bottomLeft" activeCell="L66" sqref="L66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9.5703125" style="6" customWidth="1"/>
    <col min="9" max="9" width="8.5703125" style="6" customWidth="1"/>
    <col min="10" max="11" width="7.7109375" style="74" customWidth="1"/>
    <col min="12" max="12" width="8.7109375" style="74" customWidth="1"/>
    <col min="13" max="13" width="8.5703125" style="74" customWidth="1"/>
    <col min="14" max="17" width="7.7109375" style="74" customWidth="1"/>
    <col min="18" max="18" width="9" style="74" customWidth="1"/>
    <col min="19" max="16384" width="9" style="7"/>
  </cols>
  <sheetData>
    <row r="1" spans="2:18" s="1" customFormat="1" ht="24">
      <c r="B1" s="1407" t="s">
        <v>316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165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>
      <c r="B4" s="1431" t="s">
        <v>877</v>
      </c>
      <c r="C4" s="1432"/>
      <c r="D4" s="1432"/>
      <c r="E4" s="1432"/>
      <c r="F4" s="1432"/>
      <c r="G4" s="1433"/>
      <c r="H4" s="166"/>
      <c r="I4" s="167"/>
      <c r="J4" s="168">
        <f t="shared" ref="J4:R4" si="0">SUM(J5+J104+J157+J168+J193+J207+J234+J263+J289)</f>
        <v>0</v>
      </c>
      <c r="K4" s="168">
        <f t="shared" si="0"/>
        <v>823700</v>
      </c>
      <c r="L4" s="168">
        <f t="shared" si="0"/>
        <v>2376817</v>
      </c>
      <c r="M4" s="168">
        <f t="shared" si="0"/>
        <v>4762328</v>
      </c>
      <c r="N4" s="168">
        <f t="shared" si="0"/>
        <v>827455</v>
      </c>
      <c r="O4" s="168">
        <f t="shared" si="0"/>
        <v>0</v>
      </c>
      <c r="P4" s="168">
        <f t="shared" si="0"/>
        <v>364000</v>
      </c>
      <c r="Q4" s="168">
        <f t="shared" si="0"/>
        <v>0</v>
      </c>
      <c r="R4" s="168">
        <f t="shared" si="0"/>
        <v>9154300</v>
      </c>
    </row>
    <row r="5" spans="2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169">
        <f>SUM(J6)</f>
        <v>0</v>
      </c>
      <c r="K5" s="169">
        <f t="shared" ref="K5:R6" si="1">SUM(K6)</f>
        <v>675500</v>
      </c>
      <c r="L5" s="169">
        <f t="shared" si="1"/>
        <v>1079140</v>
      </c>
      <c r="M5" s="169">
        <f t="shared" si="1"/>
        <v>1333320</v>
      </c>
      <c r="N5" s="169">
        <f t="shared" si="1"/>
        <v>0</v>
      </c>
      <c r="O5" s="169">
        <f t="shared" si="1"/>
        <v>0</v>
      </c>
      <c r="P5" s="169">
        <f t="shared" si="1"/>
        <v>0</v>
      </c>
      <c r="Q5" s="169">
        <f t="shared" si="1"/>
        <v>0</v>
      </c>
      <c r="R5" s="169">
        <f t="shared" si="1"/>
        <v>3087960</v>
      </c>
    </row>
    <row r="6" spans="2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82">
        <f>SUM(J7)</f>
        <v>0</v>
      </c>
      <c r="K6" s="82">
        <f t="shared" si="1"/>
        <v>675500</v>
      </c>
      <c r="L6" s="82">
        <f t="shared" si="1"/>
        <v>1079140</v>
      </c>
      <c r="M6" s="82">
        <f t="shared" si="1"/>
        <v>1333320</v>
      </c>
      <c r="N6" s="82">
        <f t="shared" si="1"/>
        <v>0</v>
      </c>
      <c r="O6" s="82">
        <f t="shared" si="1"/>
        <v>0</v>
      </c>
      <c r="P6" s="82">
        <f t="shared" si="1"/>
        <v>0</v>
      </c>
      <c r="Q6" s="82">
        <f t="shared" si="1"/>
        <v>0</v>
      </c>
      <c r="R6" s="82">
        <f t="shared" si="1"/>
        <v>3087960</v>
      </c>
    </row>
    <row r="7" spans="2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 t="shared" ref="J7:R7" si="2">SUM(J8+J20)</f>
        <v>0</v>
      </c>
      <c r="K7" s="69">
        <f t="shared" si="2"/>
        <v>675500</v>
      </c>
      <c r="L7" s="69">
        <f t="shared" si="2"/>
        <v>1079140</v>
      </c>
      <c r="M7" s="69">
        <f t="shared" si="2"/>
        <v>1333320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3087960</v>
      </c>
    </row>
    <row r="8" spans="2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20400</v>
      </c>
      <c r="L8" s="70">
        <f t="shared" si="3"/>
        <v>153640</v>
      </c>
      <c r="M8" s="70">
        <f t="shared" si="3"/>
        <v>96460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270500</v>
      </c>
    </row>
    <row r="9" spans="2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SUM(J10:J19)</f>
        <v>0</v>
      </c>
      <c r="K9" s="70">
        <f t="shared" ref="K9:R9" si="4">SUM(K10:K19)</f>
        <v>20400</v>
      </c>
      <c r="L9" s="70">
        <f t="shared" si="4"/>
        <v>153640</v>
      </c>
      <c r="M9" s="70">
        <f t="shared" si="4"/>
        <v>96460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270500</v>
      </c>
    </row>
    <row r="10" spans="2:18" ht="54">
      <c r="B10" s="32"/>
      <c r="C10" s="33"/>
      <c r="D10" s="33"/>
      <c r="E10" s="34"/>
      <c r="F10" s="25">
        <v>1</v>
      </c>
      <c r="G10" s="14" t="s">
        <v>317</v>
      </c>
      <c r="H10" s="15" t="s">
        <v>303</v>
      </c>
      <c r="I10" s="170" t="s">
        <v>318</v>
      </c>
      <c r="J10" s="161"/>
      <c r="K10" s="161">
        <v>9600</v>
      </c>
      <c r="L10" s="161">
        <v>104040</v>
      </c>
      <c r="M10" s="161">
        <v>6360</v>
      </c>
      <c r="N10" s="161"/>
      <c r="O10" s="161"/>
      <c r="P10" s="161"/>
      <c r="Q10" s="161"/>
      <c r="R10" s="79">
        <f t="shared" ref="R10:R19" si="5">SUM(K10:Q10)</f>
        <v>120000</v>
      </c>
    </row>
    <row r="11" spans="2:18" ht="72">
      <c r="B11" s="48"/>
      <c r="C11" s="49"/>
      <c r="D11" s="49"/>
      <c r="E11" s="50"/>
      <c r="F11" s="25">
        <v>2</v>
      </c>
      <c r="G11" s="14" t="s">
        <v>319</v>
      </c>
      <c r="H11" s="15" t="s">
        <v>303</v>
      </c>
      <c r="I11" s="170" t="s">
        <v>318</v>
      </c>
      <c r="J11" s="161"/>
      <c r="K11" s="161">
        <v>7200</v>
      </c>
      <c r="L11" s="161">
        <v>40000</v>
      </c>
      <c r="M11" s="161">
        <v>2800</v>
      </c>
      <c r="N11" s="161"/>
      <c r="O11" s="161"/>
      <c r="P11" s="161"/>
      <c r="Q11" s="161"/>
      <c r="R11" s="79">
        <f t="shared" si="5"/>
        <v>50000</v>
      </c>
    </row>
    <row r="12" spans="2:18" ht="32.25" customHeight="1">
      <c r="B12" s="48"/>
      <c r="C12" s="49"/>
      <c r="D12" s="49"/>
      <c r="E12" s="50"/>
      <c r="F12" s="25">
        <v>3</v>
      </c>
      <c r="G12" s="14" t="s">
        <v>320</v>
      </c>
      <c r="H12" s="170" t="s">
        <v>321</v>
      </c>
      <c r="I12" s="171" t="s">
        <v>322</v>
      </c>
      <c r="J12" s="161"/>
      <c r="K12" s="161">
        <v>3600</v>
      </c>
      <c r="L12" s="161">
        <v>6000</v>
      </c>
      <c r="M12" s="161">
        <v>2400</v>
      </c>
      <c r="N12" s="161"/>
      <c r="O12" s="161"/>
      <c r="P12" s="161"/>
      <c r="Q12" s="161"/>
      <c r="R12" s="79">
        <f t="shared" si="5"/>
        <v>12000</v>
      </c>
    </row>
    <row r="13" spans="2:18" ht="90">
      <c r="B13" s="48"/>
      <c r="C13" s="49"/>
      <c r="D13" s="49"/>
      <c r="E13" s="50"/>
      <c r="F13" s="25">
        <v>4</v>
      </c>
      <c r="G13" s="14" t="s">
        <v>323</v>
      </c>
      <c r="H13" s="15" t="s">
        <v>324</v>
      </c>
      <c r="I13" s="171" t="s">
        <v>325</v>
      </c>
      <c r="J13" s="161"/>
      <c r="K13" s="161"/>
      <c r="L13" s="161"/>
      <c r="M13" s="161">
        <v>8500</v>
      </c>
      <c r="N13" s="161"/>
      <c r="O13" s="161"/>
      <c r="P13" s="161"/>
      <c r="Q13" s="161"/>
      <c r="R13" s="79">
        <f t="shared" si="5"/>
        <v>8500</v>
      </c>
    </row>
    <row r="14" spans="2:18" ht="72">
      <c r="B14" s="48"/>
      <c r="C14" s="49"/>
      <c r="D14" s="49"/>
      <c r="E14" s="50"/>
      <c r="F14" s="25">
        <v>5</v>
      </c>
      <c r="G14" s="14" t="s">
        <v>326</v>
      </c>
      <c r="H14" s="15" t="s">
        <v>327</v>
      </c>
      <c r="I14" s="171" t="s">
        <v>328</v>
      </c>
      <c r="J14" s="161"/>
      <c r="K14" s="161"/>
      <c r="L14" s="161">
        <v>3600</v>
      </c>
      <c r="M14" s="161">
        <v>11400</v>
      </c>
      <c r="N14" s="161"/>
      <c r="O14" s="161"/>
      <c r="P14" s="161"/>
      <c r="Q14" s="161"/>
      <c r="R14" s="79">
        <f t="shared" si="5"/>
        <v>15000</v>
      </c>
    </row>
    <row r="15" spans="2:18" ht="90">
      <c r="B15" s="17"/>
      <c r="C15" s="18"/>
      <c r="D15" s="18"/>
      <c r="E15" s="66"/>
      <c r="F15" s="25">
        <v>6</v>
      </c>
      <c r="G15" s="14" t="s">
        <v>329</v>
      </c>
      <c r="H15" s="15" t="s">
        <v>330</v>
      </c>
      <c r="I15" s="15" t="s">
        <v>331</v>
      </c>
      <c r="J15" s="161"/>
      <c r="K15" s="161"/>
      <c r="L15" s="161"/>
      <c r="M15" s="161">
        <v>10000</v>
      </c>
      <c r="N15" s="161"/>
      <c r="O15" s="161"/>
      <c r="P15" s="161"/>
      <c r="Q15" s="161"/>
      <c r="R15" s="79">
        <f t="shared" si="5"/>
        <v>10000</v>
      </c>
    </row>
    <row r="16" spans="2:18" ht="126">
      <c r="B16" s="48"/>
      <c r="C16" s="49"/>
      <c r="D16" s="49"/>
      <c r="E16" s="50"/>
      <c r="F16" s="126">
        <v>7</v>
      </c>
      <c r="G16" s="19" t="s">
        <v>332</v>
      </c>
      <c r="H16" s="152" t="s">
        <v>333</v>
      </c>
      <c r="I16" s="171" t="s">
        <v>300</v>
      </c>
      <c r="J16" s="161"/>
      <c r="K16" s="161"/>
      <c r="L16" s="161"/>
      <c r="M16" s="161">
        <v>5000</v>
      </c>
      <c r="N16" s="161"/>
      <c r="O16" s="161"/>
      <c r="P16" s="161"/>
      <c r="Q16" s="161"/>
      <c r="R16" s="79">
        <f t="shared" si="5"/>
        <v>5000</v>
      </c>
    </row>
    <row r="17" spans="2:18" ht="90">
      <c r="B17" s="48"/>
      <c r="C17" s="49"/>
      <c r="D17" s="49"/>
      <c r="E17" s="50"/>
      <c r="F17" s="25">
        <v>8</v>
      </c>
      <c r="G17" s="14" t="s">
        <v>334</v>
      </c>
      <c r="H17" s="15" t="s">
        <v>335</v>
      </c>
      <c r="I17" s="15" t="s">
        <v>336</v>
      </c>
      <c r="J17" s="161"/>
      <c r="K17" s="161"/>
      <c r="L17" s="161"/>
      <c r="M17" s="161">
        <v>10000</v>
      </c>
      <c r="N17" s="161"/>
      <c r="O17" s="161"/>
      <c r="P17" s="161"/>
      <c r="Q17" s="161"/>
      <c r="R17" s="79">
        <f t="shared" si="5"/>
        <v>10000</v>
      </c>
    </row>
    <row r="18" spans="2:18" ht="49.5" customHeight="1">
      <c r="B18" s="48"/>
      <c r="C18" s="49"/>
      <c r="D18" s="49"/>
      <c r="E18" s="50"/>
      <c r="F18" s="25">
        <v>9</v>
      </c>
      <c r="G18" s="14" t="s">
        <v>337</v>
      </c>
      <c r="H18" s="15" t="s">
        <v>338</v>
      </c>
      <c r="I18" s="170" t="s">
        <v>318</v>
      </c>
      <c r="J18" s="161"/>
      <c r="K18" s="161"/>
      <c r="L18" s="161"/>
      <c r="M18" s="161">
        <v>30000</v>
      </c>
      <c r="N18" s="161"/>
      <c r="O18" s="161"/>
      <c r="P18" s="161"/>
      <c r="Q18" s="161"/>
      <c r="R18" s="79">
        <f t="shared" si="5"/>
        <v>30000</v>
      </c>
    </row>
    <row r="19" spans="2:18" ht="108">
      <c r="B19" s="24"/>
      <c r="D19" s="21"/>
      <c r="E19" s="26"/>
      <c r="F19" s="25">
        <v>10</v>
      </c>
      <c r="G19" s="14" t="s">
        <v>339</v>
      </c>
      <c r="H19" s="15" t="s">
        <v>340</v>
      </c>
      <c r="I19" s="170" t="s">
        <v>318</v>
      </c>
      <c r="J19" s="161"/>
      <c r="K19" s="161"/>
      <c r="L19" s="161"/>
      <c r="M19" s="161">
        <v>10000</v>
      </c>
      <c r="N19" s="161"/>
      <c r="O19" s="161"/>
      <c r="P19" s="161"/>
      <c r="Q19" s="161"/>
      <c r="R19" s="79">
        <f t="shared" si="5"/>
        <v>10000</v>
      </c>
    </row>
    <row r="20" spans="2:18" s="37" customFormat="1" ht="51" customHeight="1">
      <c r="B20" s="36"/>
      <c r="C20" s="39"/>
      <c r="D20" s="1401" t="s">
        <v>76</v>
      </c>
      <c r="E20" s="1401"/>
      <c r="F20" s="1401"/>
      <c r="G20" s="1401"/>
      <c r="H20" s="1401"/>
      <c r="I20" s="1401"/>
      <c r="J20" s="101">
        <f t="shared" ref="J20:R20" si="6">SUM(J21+J32)</f>
        <v>0</v>
      </c>
      <c r="K20" s="101">
        <f t="shared" si="6"/>
        <v>655100</v>
      </c>
      <c r="L20" s="101">
        <f t="shared" si="6"/>
        <v>925500</v>
      </c>
      <c r="M20" s="101">
        <f t="shared" si="6"/>
        <v>1236860</v>
      </c>
      <c r="N20" s="101">
        <f t="shared" si="6"/>
        <v>0</v>
      </c>
      <c r="O20" s="101">
        <f t="shared" si="6"/>
        <v>0</v>
      </c>
      <c r="P20" s="101">
        <f t="shared" si="6"/>
        <v>0</v>
      </c>
      <c r="Q20" s="101">
        <f t="shared" si="6"/>
        <v>0</v>
      </c>
      <c r="R20" s="101">
        <f t="shared" si="6"/>
        <v>2817460</v>
      </c>
    </row>
    <row r="21" spans="2:18" ht="35.25" customHeight="1">
      <c r="B21" s="56"/>
      <c r="C21" s="57"/>
      <c r="D21" s="57"/>
      <c r="E21" s="1424" t="s">
        <v>14</v>
      </c>
      <c r="F21" s="1424"/>
      <c r="G21" s="1401"/>
      <c r="H21" s="1401"/>
      <c r="I21" s="1401"/>
      <c r="J21" s="73">
        <f>SUM(J22:J31)</f>
        <v>0</v>
      </c>
      <c r="K21" s="73">
        <f t="shared" ref="K21:R21" si="7">SUM(K22:K31)</f>
        <v>76700</v>
      </c>
      <c r="L21" s="73">
        <f t="shared" si="7"/>
        <v>229440</v>
      </c>
      <c r="M21" s="73">
        <f t="shared" si="7"/>
        <v>328060</v>
      </c>
      <c r="N21" s="73">
        <f t="shared" si="7"/>
        <v>0</v>
      </c>
      <c r="O21" s="73">
        <f t="shared" si="7"/>
        <v>0</v>
      </c>
      <c r="P21" s="73">
        <f t="shared" si="7"/>
        <v>0</v>
      </c>
      <c r="Q21" s="73">
        <f t="shared" si="7"/>
        <v>0</v>
      </c>
      <c r="R21" s="73">
        <f t="shared" si="7"/>
        <v>634200</v>
      </c>
    </row>
    <row r="22" spans="2:18" ht="144">
      <c r="B22" s="32"/>
      <c r="C22" s="33"/>
      <c r="D22" s="33"/>
      <c r="E22" s="34"/>
      <c r="F22" s="25">
        <v>11</v>
      </c>
      <c r="G22" s="14" t="s">
        <v>341</v>
      </c>
      <c r="H22" s="170" t="s">
        <v>342</v>
      </c>
      <c r="I22" s="15" t="s">
        <v>343</v>
      </c>
      <c r="J22" s="161"/>
      <c r="K22" s="161"/>
      <c r="L22" s="161"/>
      <c r="M22" s="161">
        <v>10000</v>
      </c>
      <c r="N22" s="161"/>
      <c r="O22" s="161"/>
      <c r="P22" s="161"/>
      <c r="Q22" s="161"/>
      <c r="R22" s="79">
        <f t="shared" ref="R22:R30" si="8">SUM(K22:Q22)</f>
        <v>10000</v>
      </c>
    </row>
    <row r="23" spans="2:18" ht="144">
      <c r="B23" s="48"/>
      <c r="C23" s="49"/>
      <c r="D23" s="49"/>
      <c r="E23" s="50"/>
      <c r="F23" s="124">
        <v>12</v>
      </c>
      <c r="G23" s="151" t="s">
        <v>344</v>
      </c>
      <c r="H23" s="170" t="s">
        <v>342</v>
      </c>
      <c r="I23" s="170" t="s">
        <v>345</v>
      </c>
      <c r="J23" s="161"/>
      <c r="K23" s="161"/>
      <c r="L23" s="161"/>
      <c r="M23" s="161">
        <v>10000</v>
      </c>
      <c r="N23" s="161"/>
      <c r="O23" s="161"/>
      <c r="P23" s="161"/>
      <c r="Q23" s="161"/>
      <c r="R23" s="79">
        <f t="shared" si="8"/>
        <v>10000</v>
      </c>
    </row>
    <row r="24" spans="2:18" ht="49.5" customHeight="1">
      <c r="B24" s="17"/>
      <c r="C24" s="18"/>
      <c r="D24" s="18"/>
      <c r="E24" s="66"/>
      <c r="F24" s="25">
        <v>13</v>
      </c>
      <c r="G24" s="14" t="s">
        <v>346</v>
      </c>
      <c r="H24" s="15" t="s">
        <v>347</v>
      </c>
      <c r="I24" s="15" t="s">
        <v>348</v>
      </c>
      <c r="J24" s="161"/>
      <c r="K24" s="161">
        <v>14400</v>
      </c>
      <c r="L24" s="161">
        <v>49600</v>
      </c>
      <c r="M24" s="161">
        <v>132000</v>
      </c>
      <c r="N24" s="161"/>
      <c r="O24" s="161"/>
      <c r="P24" s="161"/>
      <c r="Q24" s="161"/>
      <c r="R24" s="79">
        <f t="shared" si="8"/>
        <v>196000</v>
      </c>
    </row>
    <row r="25" spans="2:18" ht="50.25" customHeight="1">
      <c r="B25" s="48"/>
      <c r="C25" s="49"/>
      <c r="D25" s="49"/>
      <c r="E25" s="50"/>
      <c r="F25" s="126">
        <v>14</v>
      </c>
      <c r="G25" s="19" t="s">
        <v>349</v>
      </c>
      <c r="H25" s="152" t="s">
        <v>350</v>
      </c>
      <c r="I25" s="152" t="s">
        <v>351</v>
      </c>
      <c r="J25" s="161"/>
      <c r="K25" s="161"/>
      <c r="L25" s="161">
        <v>40000</v>
      </c>
      <c r="M25" s="161">
        <v>73200</v>
      </c>
      <c r="N25" s="161"/>
      <c r="O25" s="161"/>
      <c r="P25" s="161"/>
      <c r="Q25" s="161"/>
      <c r="R25" s="79">
        <f t="shared" si="8"/>
        <v>113200</v>
      </c>
    </row>
    <row r="26" spans="2:18" ht="144">
      <c r="B26" s="48"/>
      <c r="C26" s="49"/>
      <c r="D26" s="49"/>
      <c r="E26" s="50"/>
      <c r="F26" s="25">
        <v>15</v>
      </c>
      <c r="G26" s="14" t="s">
        <v>352</v>
      </c>
      <c r="H26" s="15" t="s">
        <v>353</v>
      </c>
      <c r="I26" s="171" t="s">
        <v>354</v>
      </c>
      <c r="J26" s="161"/>
      <c r="K26" s="161">
        <v>8400</v>
      </c>
      <c r="L26" s="161">
        <v>8000</v>
      </c>
      <c r="M26" s="161">
        <v>13600</v>
      </c>
      <c r="N26" s="161"/>
      <c r="O26" s="161"/>
      <c r="P26" s="161"/>
      <c r="Q26" s="161"/>
      <c r="R26" s="79">
        <f t="shared" si="8"/>
        <v>30000</v>
      </c>
    </row>
    <row r="27" spans="2:18" ht="144">
      <c r="B27" s="48"/>
      <c r="C27" s="49"/>
      <c r="D27" s="49"/>
      <c r="E27" s="50"/>
      <c r="F27" s="25">
        <v>16</v>
      </c>
      <c r="G27" s="14" t="s">
        <v>355</v>
      </c>
      <c r="H27" s="15" t="s">
        <v>353</v>
      </c>
      <c r="I27" s="171" t="s">
        <v>354</v>
      </c>
      <c r="J27" s="161"/>
      <c r="K27" s="161">
        <v>5600</v>
      </c>
      <c r="L27" s="161">
        <v>9000</v>
      </c>
      <c r="M27" s="161">
        <v>10400</v>
      </c>
      <c r="N27" s="161"/>
      <c r="O27" s="161"/>
      <c r="P27" s="161"/>
      <c r="Q27" s="161"/>
      <c r="R27" s="79">
        <f t="shared" si="8"/>
        <v>25000</v>
      </c>
    </row>
    <row r="28" spans="2:18" ht="144">
      <c r="B28" s="48"/>
      <c r="C28" s="49"/>
      <c r="D28" s="49"/>
      <c r="E28" s="50"/>
      <c r="F28" s="25">
        <v>17</v>
      </c>
      <c r="G28" s="14" t="s">
        <v>356</v>
      </c>
      <c r="H28" s="15" t="s">
        <v>357</v>
      </c>
      <c r="I28" s="171" t="s">
        <v>354</v>
      </c>
      <c r="J28" s="161"/>
      <c r="K28" s="161">
        <v>19500</v>
      </c>
      <c r="L28" s="161">
        <v>24000</v>
      </c>
      <c r="M28" s="161">
        <v>26500</v>
      </c>
      <c r="N28" s="161"/>
      <c r="O28" s="161"/>
      <c r="P28" s="161"/>
      <c r="Q28" s="161"/>
      <c r="R28" s="79">
        <f t="shared" si="8"/>
        <v>70000</v>
      </c>
    </row>
    <row r="29" spans="2:18" ht="108">
      <c r="B29" s="24"/>
      <c r="D29" s="21"/>
      <c r="E29" s="26"/>
      <c r="F29" s="25">
        <v>18</v>
      </c>
      <c r="G29" s="14" t="s">
        <v>358</v>
      </c>
      <c r="H29" s="15" t="s">
        <v>340</v>
      </c>
      <c r="I29" s="171" t="s">
        <v>359</v>
      </c>
      <c r="J29" s="161"/>
      <c r="K29" s="161">
        <v>9600</v>
      </c>
      <c r="L29" s="161">
        <v>7040</v>
      </c>
      <c r="M29" s="161">
        <v>3360</v>
      </c>
      <c r="N29" s="161"/>
      <c r="O29" s="161"/>
      <c r="P29" s="161"/>
      <c r="Q29" s="161"/>
      <c r="R29" s="79">
        <f t="shared" si="8"/>
        <v>20000</v>
      </c>
    </row>
    <row r="30" spans="2:18" ht="108">
      <c r="B30" s="24"/>
      <c r="D30" s="21"/>
      <c r="E30" s="26"/>
      <c r="F30" s="25">
        <v>19</v>
      </c>
      <c r="G30" s="14" t="s">
        <v>360</v>
      </c>
      <c r="H30" s="15" t="s">
        <v>340</v>
      </c>
      <c r="I30" s="15" t="s">
        <v>361</v>
      </c>
      <c r="J30" s="161"/>
      <c r="K30" s="161">
        <v>19200</v>
      </c>
      <c r="L30" s="161">
        <v>13800</v>
      </c>
      <c r="M30" s="161">
        <v>7000</v>
      </c>
      <c r="N30" s="161"/>
      <c r="O30" s="161"/>
      <c r="P30" s="161"/>
      <c r="Q30" s="161"/>
      <c r="R30" s="79">
        <f t="shared" si="8"/>
        <v>40000</v>
      </c>
    </row>
    <row r="31" spans="2:18" ht="79.5" customHeight="1">
      <c r="B31" s="17"/>
      <c r="C31" s="18"/>
      <c r="D31" s="18"/>
      <c r="E31" s="66"/>
      <c r="F31" s="25">
        <v>20</v>
      </c>
      <c r="G31" s="14" t="s">
        <v>362</v>
      </c>
      <c r="H31" s="15" t="s">
        <v>363</v>
      </c>
      <c r="I31" s="15" t="s">
        <v>364</v>
      </c>
      <c r="J31" s="161"/>
      <c r="K31" s="161"/>
      <c r="L31" s="161">
        <v>78000</v>
      </c>
      <c r="M31" s="161">
        <v>42000</v>
      </c>
      <c r="N31" s="161"/>
      <c r="O31" s="161"/>
      <c r="P31" s="161"/>
      <c r="Q31" s="161"/>
      <c r="R31" s="79">
        <f>SUM(K31:Q31)</f>
        <v>120000</v>
      </c>
    </row>
    <row r="32" spans="2:18" s="37" customFormat="1" ht="21" customHeight="1">
      <c r="B32" s="36"/>
      <c r="C32" s="39"/>
      <c r="D32" s="39"/>
      <c r="E32" s="172" t="s">
        <v>15</v>
      </c>
      <c r="F32" s="173"/>
      <c r="G32" s="173"/>
      <c r="H32" s="13"/>
      <c r="I32" s="100"/>
      <c r="J32" s="73">
        <f>SUM(J33:J99)</f>
        <v>0</v>
      </c>
      <c r="K32" s="73">
        <f>SUM(K33:K99)</f>
        <v>578400</v>
      </c>
      <c r="L32" s="73">
        <f t="shared" ref="L32:R32" si="9">SUM(L33:L99)</f>
        <v>696060</v>
      </c>
      <c r="M32" s="73">
        <f t="shared" si="9"/>
        <v>908800</v>
      </c>
      <c r="N32" s="73">
        <f t="shared" si="9"/>
        <v>0</v>
      </c>
      <c r="O32" s="73">
        <f t="shared" si="9"/>
        <v>0</v>
      </c>
      <c r="P32" s="73">
        <f t="shared" si="9"/>
        <v>0</v>
      </c>
      <c r="Q32" s="73">
        <f t="shared" si="9"/>
        <v>0</v>
      </c>
      <c r="R32" s="73">
        <f t="shared" si="9"/>
        <v>2183260</v>
      </c>
    </row>
    <row r="33" spans="2:18" ht="90">
      <c r="B33" s="32"/>
      <c r="C33" s="33"/>
      <c r="D33" s="33"/>
      <c r="E33" s="34"/>
      <c r="F33" s="25">
        <v>21</v>
      </c>
      <c r="G33" s="14" t="s">
        <v>365</v>
      </c>
      <c r="H33" s="15" t="s">
        <v>366</v>
      </c>
      <c r="I33" s="16" t="s">
        <v>109</v>
      </c>
      <c r="J33" s="161"/>
      <c r="K33" s="161">
        <v>121000</v>
      </c>
      <c r="L33" s="161">
        <v>10000</v>
      </c>
      <c r="M33" s="161">
        <v>10000</v>
      </c>
      <c r="N33" s="161"/>
      <c r="O33" s="161"/>
      <c r="P33" s="161"/>
      <c r="Q33" s="161"/>
      <c r="R33" s="79">
        <f t="shared" ref="R33:R90" si="10">SUM(K33:Q33)</f>
        <v>141000</v>
      </c>
    </row>
    <row r="34" spans="2:18" ht="108">
      <c r="B34" s="48"/>
      <c r="C34" s="49"/>
      <c r="D34" s="49"/>
      <c r="E34" s="50"/>
      <c r="F34" s="25">
        <v>22</v>
      </c>
      <c r="G34" s="14" t="s">
        <v>367</v>
      </c>
      <c r="H34" s="15" t="s">
        <v>363</v>
      </c>
      <c r="I34" s="16" t="s">
        <v>109</v>
      </c>
      <c r="J34" s="161"/>
      <c r="K34" s="161">
        <v>314000</v>
      </c>
      <c r="L34" s="161">
        <v>72000</v>
      </c>
      <c r="M34" s="161">
        <v>34000</v>
      </c>
      <c r="N34" s="161"/>
      <c r="O34" s="161"/>
      <c r="P34" s="161"/>
      <c r="Q34" s="161"/>
      <c r="R34" s="79">
        <f t="shared" si="10"/>
        <v>420000</v>
      </c>
    </row>
    <row r="35" spans="2:18" ht="108">
      <c r="B35" s="48"/>
      <c r="C35" s="49"/>
      <c r="D35" s="49"/>
      <c r="E35" s="50"/>
      <c r="F35" s="25">
        <v>23</v>
      </c>
      <c r="G35" s="14" t="s">
        <v>368</v>
      </c>
      <c r="H35" s="15" t="s">
        <v>363</v>
      </c>
      <c r="I35" s="15" t="s">
        <v>369</v>
      </c>
      <c r="J35" s="161"/>
      <c r="K35" s="161"/>
      <c r="L35" s="161">
        <v>36000</v>
      </c>
      <c r="M35" s="161">
        <v>19000</v>
      </c>
      <c r="N35" s="161"/>
      <c r="O35" s="161"/>
      <c r="P35" s="161"/>
      <c r="Q35" s="161"/>
      <c r="R35" s="79">
        <f t="shared" si="10"/>
        <v>55000</v>
      </c>
    </row>
    <row r="36" spans="2:18" ht="108">
      <c r="B36" s="48"/>
      <c r="C36" s="49"/>
      <c r="D36" s="49"/>
      <c r="E36" s="50"/>
      <c r="F36" s="25">
        <v>24</v>
      </c>
      <c r="G36" s="14" t="s">
        <v>370</v>
      </c>
      <c r="H36" s="15" t="s">
        <v>363</v>
      </c>
      <c r="I36" s="15" t="s">
        <v>371</v>
      </c>
      <c r="J36" s="161"/>
      <c r="K36" s="161"/>
      <c r="L36" s="161">
        <v>10000</v>
      </c>
      <c r="M36" s="161">
        <v>10000</v>
      </c>
      <c r="N36" s="161"/>
      <c r="O36" s="161"/>
      <c r="P36" s="161"/>
      <c r="Q36" s="161"/>
      <c r="R36" s="79">
        <f t="shared" si="10"/>
        <v>20000</v>
      </c>
    </row>
    <row r="37" spans="2:18" ht="108">
      <c r="B37" s="48"/>
      <c r="C37" s="49"/>
      <c r="D37" s="49"/>
      <c r="E37" s="50"/>
      <c r="F37" s="25">
        <v>25</v>
      </c>
      <c r="G37" s="14" t="s">
        <v>372</v>
      </c>
      <c r="H37" s="15" t="s">
        <v>363</v>
      </c>
      <c r="I37" s="15" t="s">
        <v>373</v>
      </c>
      <c r="J37" s="161"/>
      <c r="K37" s="161"/>
      <c r="L37" s="161">
        <v>8280</v>
      </c>
      <c r="M37" s="161">
        <v>11720</v>
      </c>
      <c r="N37" s="161"/>
      <c r="O37" s="161"/>
      <c r="P37" s="161"/>
      <c r="Q37" s="161"/>
      <c r="R37" s="79">
        <f t="shared" si="10"/>
        <v>20000</v>
      </c>
    </row>
    <row r="38" spans="2:18" ht="90">
      <c r="B38" s="48"/>
      <c r="C38" s="49"/>
      <c r="D38" s="49"/>
      <c r="E38" s="50"/>
      <c r="F38" s="25">
        <v>26</v>
      </c>
      <c r="G38" s="14" t="s">
        <v>374</v>
      </c>
      <c r="H38" s="15" t="s">
        <v>375</v>
      </c>
      <c r="I38" s="171" t="s">
        <v>376</v>
      </c>
      <c r="J38" s="161"/>
      <c r="K38" s="161">
        <v>9600</v>
      </c>
      <c r="L38" s="161">
        <v>20000</v>
      </c>
      <c r="M38" s="161">
        <v>10400</v>
      </c>
      <c r="N38" s="161"/>
      <c r="O38" s="161"/>
      <c r="P38" s="161"/>
      <c r="Q38" s="161"/>
      <c r="R38" s="79">
        <f t="shared" si="10"/>
        <v>40000</v>
      </c>
    </row>
    <row r="39" spans="2:18" ht="90">
      <c r="B39" s="48"/>
      <c r="C39" s="49"/>
      <c r="D39" s="49"/>
      <c r="E39" s="50"/>
      <c r="F39" s="25">
        <v>27</v>
      </c>
      <c r="G39" s="14" t="s">
        <v>377</v>
      </c>
      <c r="H39" s="15" t="s">
        <v>375</v>
      </c>
      <c r="I39" s="15" t="s">
        <v>378</v>
      </c>
      <c r="J39" s="161"/>
      <c r="K39" s="161"/>
      <c r="L39" s="161"/>
      <c r="M39" s="161">
        <v>20000</v>
      </c>
      <c r="N39" s="161"/>
      <c r="O39" s="161"/>
      <c r="P39" s="161"/>
      <c r="Q39" s="161"/>
      <c r="R39" s="79">
        <f t="shared" si="10"/>
        <v>20000</v>
      </c>
    </row>
    <row r="40" spans="2:18" ht="34.5" customHeight="1">
      <c r="B40" s="48"/>
      <c r="C40" s="49"/>
      <c r="D40" s="49"/>
      <c r="E40" s="50"/>
      <c r="F40" s="25">
        <v>28</v>
      </c>
      <c r="G40" s="14" t="s">
        <v>379</v>
      </c>
      <c r="H40" s="15" t="s">
        <v>321</v>
      </c>
      <c r="I40" s="15" t="s">
        <v>380</v>
      </c>
      <c r="J40" s="161"/>
      <c r="K40" s="161">
        <v>19200</v>
      </c>
      <c r="L40" s="161">
        <v>25000</v>
      </c>
      <c r="M40" s="161">
        <v>5800</v>
      </c>
      <c r="N40" s="161"/>
      <c r="O40" s="161"/>
      <c r="P40" s="161"/>
      <c r="Q40" s="161"/>
      <c r="R40" s="79">
        <f t="shared" si="10"/>
        <v>50000</v>
      </c>
    </row>
    <row r="41" spans="2:18" ht="90">
      <c r="B41" s="48"/>
      <c r="C41" s="49"/>
      <c r="D41" s="49"/>
      <c r="E41" s="50"/>
      <c r="F41" s="25">
        <v>29</v>
      </c>
      <c r="G41" s="14" t="s">
        <v>381</v>
      </c>
      <c r="H41" s="15" t="s">
        <v>382</v>
      </c>
      <c r="I41" s="15" t="s">
        <v>383</v>
      </c>
      <c r="J41" s="161"/>
      <c r="K41" s="161">
        <v>16800</v>
      </c>
      <c r="L41" s="161">
        <v>30000</v>
      </c>
      <c r="M41" s="161">
        <v>3200</v>
      </c>
      <c r="N41" s="161"/>
      <c r="O41" s="161"/>
      <c r="P41" s="161"/>
      <c r="Q41" s="161"/>
      <c r="R41" s="79">
        <f t="shared" si="10"/>
        <v>50000</v>
      </c>
    </row>
    <row r="42" spans="2:18" ht="54">
      <c r="B42" s="17"/>
      <c r="C42" s="18"/>
      <c r="D42" s="18"/>
      <c r="E42" s="66"/>
      <c r="F42" s="25">
        <v>30</v>
      </c>
      <c r="G42" s="14" t="s">
        <v>384</v>
      </c>
      <c r="H42" s="15" t="s">
        <v>385</v>
      </c>
      <c r="I42" s="15" t="s">
        <v>386</v>
      </c>
      <c r="J42" s="161"/>
      <c r="K42" s="161"/>
      <c r="L42" s="161">
        <v>15000</v>
      </c>
      <c r="M42" s="161"/>
      <c r="N42" s="161"/>
      <c r="O42" s="161"/>
      <c r="P42" s="161"/>
      <c r="Q42" s="161"/>
      <c r="R42" s="79">
        <f t="shared" si="10"/>
        <v>15000</v>
      </c>
    </row>
    <row r="43" spans="2:18" ht="72">
      <c r="B43" s="48"/>
      <c r="C43" s="49"/>
      <c r="D43" s="49"/>
      <c r="E43" s="50"/>
      <c r="F43" s="126">
        <v>31</v>
      </c>
      <c r="G43" s="19" t="s">
        <v>387</v>
      </c>
      <c r="H43" s="15" t="s">
        <v>385</v>
      </c>
      <c r="I43" s="15" t="s">
        <v>388</v>
      </c>
      <c r="J43" s="161"/>
      <c r="K43" s="161"/>
      <c r="L43" s="161">
        <v>10000</v>
      </c>
      <c r="M43" s="161"/>
      <c r="N43" s="161"/>
      <c r="O43" s="161"/>
      <c r="P43" s="161"/>
      <c r="Q43" s="161"/>
      <c r="R43" s="79">
        <f t="shared" si="10"/>
        <v>10000</v>
      </c>
    </row>
    <row r="44" spans="2:18" ht="72">
      <c r="B44" s="48"/>
      <c r="C44" s="49"/>
      <c r="D44" s="49"/>
      <c r="E44" s="50"/>
      <c r="F44" s="25">
        <v>32</v>
      </c>
      <c r="G44" s="14" t="s">
        <v>389</v>
      </c>
      <c r="H44" s="15" t="s">
        <v>385</v>
      </c>
      <c r="I44" s="15" t="s">
        <v>390</v>
      </c>
      <c r="J44" s="161"/>
      <c r="K44" s="161"/>
      <c r="L44" s="161">
        <v>10000</v>
      </c>
      <c r="M44" s="161"/>
      <c r="N44" s="161"/>
      <c r="O44" s="161"/>
      <c r="P44" s="161"/>
      <c r="Q44" s="161"/>
      <c r="R44" s="79">
        <f t="shared" si="10"/>
        <v>10000</v>
      </c>
    </row>
    <row r="45" spans="2:18" ht="72">
      <c r="B45" s="48"/>
      <c r="C45" s="49"/>
      <c r="D45" s="49"/>
      <c r="E45" s="50"/>
      <c r="F45" s="25">
        <v>33</v>
      </c>
      <c r="G45" s="14" t="s">
        <v>391</v>
      </c>
      <c r="H45" s="15" t="s">
        <v>385</v>
      </c>
      <c r="I45" s="15" t="s">
        <v>392</v>
      </c>
      <c r="J45" s="161"/>
      <c r="K45" s="161"/>
      <c r="L45" s="161">
        <v>5000</v>
      </c>
      <c r="M45" s="161"/>
      <c r="N45" s="161"/>
      <c r="O45" s="161"/>
      <c r="P45" s="161"/>
      <c r="Q45" s="161"/>
      <c r="R45" s="79">
        <f t="shared" si="10"/>
        <v>5000</v>
      </c>
    </row>
    <row r="46" spans="2:18" ht="72">
      <c r="B46" s="48"/>
      <c r="C46" s="49"/>
      <c r="D46" s="49"/>
      <c r="E46" s="50"/>
      <c r="F46" s="25">
        <v>34</v>
      </c>
      <c r="G46" s="14" t="s">
        <v>393</v>
      </c>
      <c r="H46" s="15" t="s">
        <v>385</v>
      </c>
      <c r="I46" s="15" t="s">
        <v>394</v>
      </c>
      <c r="J46" s="161"/>
      <c r="K46" s="161"/>
      <c r="L46" s="161">
        <v>30000</v>
      </c>
      <c r="M46" s="161"/>
      <c r="N46" s="161"/>
      <c r="O46" s="161"/>
      <c r="P46" s="161"/>
      <c r="Q46" s="161"/>
      <c r="R46" s="79">
        <f t="shared" si="10"/>
        <v>30000</v>
      </c>
    </row>
    <row r="47" spans="2:18" ht="72">
      <c r="B47" s="48"/>
      <c r="C47" s="49"/>
      <c r="D47" s="49"/>
      <c r="E47" s="50"/>
      <c r="F47" s="25">
        <v>35</v>
      </c>
      <c r="G47" s="14" t="s">
        <v>395</v>
      </c>
      <c r="H47" s="15" t="s">
        <v>385</v>
      </c>
      <c r="I47" s="15" t="s">
        <v>396</v>
      </c>
      <c r="J47" s="161"/>
      <c r="K47" s="161"/>
      <c r="L47" s="161">
        <v>20000</v>
      </c>
      <c r="M47" s="161"/>
      <c r="N47" s="161"/>
      <c r="O47" s="161"/>
      <c r="P47" s="161"/>
      <c r="Q47" s="161"/>
      <c r="R47" s="79">
        <f t="shared" si="10"/>
        <v>20000</v>
      </c>
    </row>
    <row r="48" spans="2:18" ht="54">
      <c r="B48" s="48"/>
      <c r="C48" s="49"/>
      <c r="D48" s="49"/>
      <c r="E48" s="50"/>
      <c r="F48" s="25">
        <v>36</v>
      </c>
      <c r="G48" s="14" t="s">
        <v>397</v>
      </c>
      <c r="H48" s="15" t="s">
        <v>385</v>
      </c>
      <c r="I48" s="15" t="s">
        <v>398</v>
      </c>
      <c r="J48" s="161"/>
      <c r="K48" s="161"/>
      <c r="L48" s="161">
        <v>5000</v>
      </c>
      <c r="M48" s="161"/>
      <c r="N48" s="161"/>
      <c r="O48" s="161"/>
      <c r="P48" s="161"/>
      <c r="Q48" s="161"/>
      <c r="R48" s="79">
        <f t="shared" si="10"/>
        <v>5000</v>
      </c>
    </row>
    <row r="49" spans="2:18" ht="90">
      <c r="B49" s="48"/>
      <c r="C49" s="49"/>
      <c r="D49" s="49"/>
      <c r="E49" s="50"/>
      <c r="F49" s="25">
        <v>37</v>
      </c>
      <c r="G49" s="14" t="s">
        <v>399</v>
      </c>
      <c r="H49" s="15" t="s">
        <v>400</v>
      </c>
      <c r="I49" s="15" t="s">
        <v>401</v>
      </c>
      <c r="J49" s="161"/>
      <c r="K49" s="161"/>
      <c r="L49" s="161">
        <v>8000</v>
      </c>
      <c r="M49" s="161">
        <v>12080</v>
      </c>
      <c r="N49" s="161"/>
      <c r="O49" s="161"/>
      <c r="P49" s="161"/>
      <c r="Q49" s="161"/>
      <c r="R49" s="79">
        <f t="shared" si="10"/>
        <v>20080</v>
      </c>
    </row>
    <row r="50" spans="2:18" ht="90">
      <c r="B50" s="48"/>
      <c r="C50" s="49"/>
      <c r="D50" s="49"/>
      <c r="E50" s="50"/>
      <c r="F50" s="25">
        <v>38</v>
      </c>
      <c r="G50" s="14" t="s">
        <v>402</v>
      </c>
      <c r="H50" s="15" t="s">
        <v>400</v>
      </c>
      <c r="I50" s="15" t="s">
        <v>403</v>
      </c>
      <c r="J50" s="161"/>
      <c r="K50" s="161"/>
      <c r="L50" s="161">
        <v>6000</v>
      </c>
      <c r="M50" s="161">
        <v>30000</v>
      </c>
      <c r="N50" s="161"/>
      <c r="O50" s="161"/>
      <c r="P50" s="161"/>
      <c r="Q50" s="161"/>
      <c r="R50" s="79">
        <f t="shared" si="10"/>
        <v>36000</v>
      </c>
    </row>
    <row r="51" spans="2:18" ht="90">
      <c r="B51" s="48"/>
      <c r="C51" s="49"/>
      <c r="D51" s="49"/>
      <c r="E51" s="50"/>
      <c r="F51" s="25">
        <v>39</v>
      </c>
      <c r="G51" s="14" t="s">
        <v>404</v>
      </c>
      <c r="H51" s="15" t="s">
        <v>400</v>
      </c>
      <c r="I51" s="15" t="s">
        <v>405</v>
      </c>
      <c r="J51" s="161"/>
      <c r="K51" s="161"/>
      <c r="L51" s="161">
        <v>20000</v>
      </c>
      <c r="M51" s="161">
        <v>28000</v>
      </c>
      <c r="N51" s="161"/>
      <c r="O51" s="161"/>
      <c r="P51" s="161"/>
      <c r="Q51" s="161"/>
      <c r="R51" s="79">
        <f t="shared" si="10"/>
        <v>48000</v>
      </c>
    </row>
    <row r="52" spans="2:18" ht="90">
      <c r="B52" s="48"/>
      <c r="C52" s="49"/>
      <c r="D52" s="49"/>
      <c r="E52" s="50"/>
      <c r="F52" s="25">
        <v>40</v>
      </c>
      <c r="G52" s="14" t="s">
        <v>406</v>
      </c>
      <c r="H52" s="15" t="s">
        <v>400</v>
      </c>
      <c r="I52" s="15" t="s">
        <v>407</v>
      </c>
      <c r="J52" s="161"/>
      <c r="K52" s="161"/>
      <c r="L52" s="161"/>
      <c r="M52" s="161">
        <v>13000</v>
      </c>
      <c r="N52" s="161"/>
      <c r="O52" s="161"/>
      <c r="P52" s="161"/>
      <c r="Q52" s="161"/>
      <c r="R52" s="79">
        <f t="shared" si="10"/>
        <v>13000</v>
      </c>
    </row>
    <row r="53" spans="2:18" ht="32.25" customHeight="1">
      <c r="B53" s="48"/>
      <c r="C53" s="49"/>
      <c r="D53" s="49"/>
      <c r="E53" s="50"/>
      <c r="F53" s="25">
        <v>41</v>
      </c>
      <c r="G53" s="14" t="s">
        <v>408</v>
      </c>
      <c r="H53" s="15" t="s">
        <v>324</v>
      </c>
      <c r="I53" s="16" t="s">
        <v>109</v>
      </c>
      <c r="J53" s="161"/>
      <c r="K53" s="161"/>
      <c r="L53" s="161">
        <v>8000</v>
      </c>
      <c r="M53" s="161">
        <v>40000</v>
      </c>
      <c r="N53" s="161"/>
      <c r="O53" s="161"/>
      <c r="P53" s="161"/>
      <c r="Q53" s="161"/>
      <c r="R53" s="79">
        <f t="shared" si="10"/>
        <v>48000</v>
      </c>
    </row>
    <row r="54" spans="2:18" ht="90">
      <c r="B54" s="17"/>
      <c r="C54" s="18"/>
      <c r="D54" s="18"/>
      <c r="E54" s="66"/>
      <c r="F54" s="25">
        <v>42</v>
      </c>
      <c r="G54" s="14" t="s">
        <v>409</v>
      </c>
      <c r="H54" s="15" t="s">
        <v>335</v>
      </c>
      <c r="I54" s="15" t="s">
        <v>336</v>
      </c>
      <c r="J54" s="161"/>
      <c r="K54" s="161"/>
      <c r="L54" s="161">
        <v>10000</v>
      </c>
      <c r="M54" s="161">
        <v>30000</v>
      </c>
      <c r="N54" s="161"/>
      <c r="O54" s="161"/>
      <c r="P54" s="161"/>
      <c r="Q54" s="161"/>
      <c r="R54" s="79">
        <f t="shared" si="10"/>
        <v>40000</v>
      </c>
    </row>
    <row r="55" spans="2:18" ht="108">
      <c r="B55" s="48"/>
      <c r="C55" s="49"/>
      <c r="D55" s="49"/>
      <c r="E55" s="50"/>
      <c r="F55" s="126">
        <v>43</v>
      </c>
      <c r="G55" s="19" t="s">
        <v>410</v>
      </c>
      <c r="H55" s="15" t="s">
        <v>335</v>
      </c>
      <c r="I55" s="15" t="s">
        <v>411</v>
      </c>
      <c r="J55" s="161"/>
      <c r="K55" s="161"/>
      <c r="L55" s="161">
        <v>50000</v>
      </c>
      <c r="M55" s="161"/>
      <c r="N55" s="161"/>
      <c r="O55" s="161"/>
      <c r="P55" s="161"/>
      <c r="Q55" s="161"/>
      <c r="R55" s="79">
        <f t="shared" si="10"/>
        <v>50000</v>
      </c>
    </row>
    <row r="56" spans="2:18" ht="72">
      <c r="B56" s="48"/>
      <c r="C56" s="49"/>
      <c r="D56" s="49"/>
      <c r="E56" s="50"/>
      <c r="F56" s="25">
        <v>44</v>
      </c>
      <c r="G56" s="14" t="s">
        <v>412</v>
      </c>
      <c r="H56" s="15" t="s">
        <v>335</v>
      </c>
      <c r="I56" s="15" t="s">
        <v>413</v>
      </c>
      <c r="J56" s="161"/>
      <c r="K56" s="161"/>
      <c r="L56" s="161"/>
      <c r="M56" s="161">
        <v>20000</v>
      </c>
      <c r="N56" s="161"/>
      <c r="O56" s="161"/>
      <c r="P56" s="161"/>
      <c r="Q56" s="161"/>
      <c r="R56" s="79">
        <f t="shared" si="10"/>
        <v>20000</v>
      </c>
    </row>
    <row r="57" spans="2:18" ht="108">
      <c r="B57" s="48"/>
      <c r="C57" s="49"/>
      <c r="D57" s="49"/>
      <c r="E57" s="50"/>
      <c r="F57" s="25">
        <v>45</v>
      </c>
      <c r="G57" s="14" t="s">
        <v>414</v>
      </c>
      <c r="H57" s="15" t="s">
        <v>415</v>
      </c>
      <c r="I57" s="15" t="s">
        <v>416</v>
      </c>
      <c r="J57" s="161"/>
      <c r="K57" s="161">
        <v>3600</v>
      </c>
      <c r="L57" s="161">
        <v>11000</v>
      </c>
      <c r="M57" s="161">
        <v>20400</v>
      </c>
      <c r="N57" s="161"/>
      <c r="O57" s="161"/>
      <c r="P57" s="161"/>
      <c r="Q57" s="161"/>
      <c r="R57" s="79">
        <f t="shared" si="10"/>
        <v>35000</v>
      </c>
    </row>
    <row r="58" spans="2:18" ht="54">
      <c r="B58" s="48"/>
      <c r="C58" s="49"/>
      <c r="D58" s="49"/>
      <c r="E58" s="50"/>
      <c r="F58" s="25">
        <v>46</v>
      </c>
      <c r="G58" s="14" t="s">
        <v>417</v>
      </c>
      <c r="H58" s="15" t="s">
        <v>418</v>
      </c>
      <c r="I58" s="171" t="s">
        <v>419</v>
      </c>
      <c r="J58" s="161"/>
      <c r="K58" s="161"/>
      <c r="L58" s="161"/>
      <c r="M58" s="161">
        <v>20000</v>
      </c>
      <c r="N58" s="161"/>
      <c r="O58" s="161"/>
      <c r="P58" s="161"/>
      <c r="Q58" s="161"/>
      <c r="R58" s="79">
        <f t="shared" si="10"/>
        <v>20000</v>
      </c>
    </row>
    <row r="59" spans="2:18" ht="54">
      <c r="B59" s="48"/>
      <c r="C59" s="49"/>
      <c r="D59" s="49"/>
      <c r="E59" s="50"/>
      <c r="F59" s="25">
        <v>47</v>
      </c>
      <c r="G59" s="14" t="s">
        <v>420</v>
      </c>
      <c r="H59" s="15" t="s">
        <v>418</v>
      </c>
      <c r="I59" s="171" t="s">
        <v>421</v>
      </c>
      <c r="J59" s="161"/>
      <c r="K59" s="161"/>
      <c r="L59" s="161"/>
      <c r="M59" s="161">
        <v>8000</v>
      </c>
      <c r="N59" s="161"/>
      <c r="O59" s="161"/>
      <c r="P59" s="161"/>
      <c r="Q59" s="161"/>
      <c r="R59" s="79">
        <f t="shared" si="10"/>
        <v>8000</v>
      </c>
    </row>
    <row r="60" spans="2:18" ht="72">
      <c r="B60" s="48"/>
      <c r="C60" s="49"/>
      <c r="D60" s="49"/>
      <c r="E60" s="50"/>
      <c r="F60" s="25">
        <v>48</v>
      </c>
      <c r="G60" s="14" t="s">
        <v>422</v>
      </c>
      <c r="H60" s="15" t="s">
        <v>418</v>
      </c>
      <c r="I60" s="171" t="s">
        <v>423</v>
      </c>
      <c r="J60" s="161"/>
      <c r="K60" s="161"/>
      <c r="L60" s="161"/>
      <c r="M60" s="161">
        <v>40000</v>
      </c>
      <c r="N60" s="161"/>
      <c r="O60" s="161"/>
      <c r="P60" s="161"/>
      <c r="Q60" s="161"/>
      <c r="R60" s="79">
        <f t="shared" si="10"/>
        <v>40000</v>
      </c>
    </row>
    <row r="61" spans="2:18" ht="54">
      <c r="B61" s="48"/>
      <c r="C61" s="49"/>
      <c r="D61" s="49"/>
      <c r="E61" s="50"/>
      <c r="F61" s="25">
        <v>49</v>
      </c>
      <c r="G61" s="14" t="s">
        <v>424</v>
      </c>
      <c r="H61" s="15" t="s">
        <v>418</v>
      </c>
      <c r="I61" s="171" t="s">
        <v>425</v>
      </c>
      <c r="J61" s="161"/>
      <c r="K61" s="161"/>
      <c r="L61" s="161"/>
      <c r="M61" s="161">
        <v>4000</v>
      </c>
      <c r="N61" s="161"/>
      <c r="O61" s="161"/>
      <c r="P61" s="161"/>
      <c r="Q61" s="161"/>
      <c r="R61" s="79">
        <f t="shared" si="10"/>
        <v>4000</v>
      </c>
    </row>
    <row r="62" spans="2:18" ht="54">
      <c r="B62" s="48"/>
      <c r="C62" s="49"/>
      <c r="D62" s="49"/>
      <c r="E62" s="50"/>
      <c r="F62" s="25">
        <v>50</v>
      </c>
      <c r="G62" s="14" t="s">
        <v>426</v>
      </c>
      <c r="H62" s="15" t="s">
        <v>418</v>
      </c>
      <c r="I62" s="171" t="s">
        <v>421</v>
      </c>
      <c r="J62" s="161"/>
      <c r="K62" s="161"/>
      <c r="L62" s="161"/>
      <c r="M62" s="161">
        <v>25000</v>
      </c>
      <c r="N62" s="161"/>
      <c r="O62" s="161"/>
      <c r="P62" s="161"/>
      <c r="Q62" s="161"/>
      <c r="R62" s="79">
        <f t="shared" si="10"/>
        <v>25000</v>
      </c>
    </row>
    <row r="63" spans="2:18" ht="54">
      <c r="B63" s="48"/>
      <c r="C63" s="49"/>
      <c r="D63" s="49"/>
      <c r="E63" s="50"/>
      <c r="F63" s="25">
        <v>51</v>
      </c>
      <c r="G63" s="14" t="s">
        <v>427</v>
      </c>
      <c r="H63" s="15" t="s">
        <v>418</v>
      </c>
      <c r="I63" s="171" t="s">
        <v>428</v>
      </c>
      <c r="J63" s="161"/>
      <c r="K63" s="161"/>
      <c r="L63" s="161"/>
      <c r="M63" s="161">
        <v>20000</v>
      </c>
      <c r="N63" s="161"/>
      <c r="O63" s="161"/>
      <c r="P63" s="161"/>
      <c r="Q63" s="161"/>
      <c r="R63" s="79">
        <f t="shared" si="10"/>
        <v>20000</v>
      </c>
    </row>
    <row r="64" spans="2:18" ht="72">
      <c r="B64" s="48"/>
      <c r="C64" s="49"/>
      <c r="D64" s="49"/>
      <c r="E64" s="50"/>
      <c r="F64" s="25">
        <v>52</v>
      </c>
      <c r="G64" s="14" t="s">
        <v>429</v>
      </c>
      <c r="H64" s="15" t="s">
        <v>330</v>
      </c>
      <c r="I64" s="15" t="s">
        <v>430</v>
      </c>
      <c r="J64" s="161"/>
      <c r="K64" s="161"/>
      <c r="L64" s="161"/>
      <c r="M64" s="161">
        <v>12000</v>
      </c>
      <c r="N64" s="161"/>
      <c r="O64" s="161"/>
      <c r="P64" s="161"/>
      <c r="Q64" s="161"/>
      <c r="R64" s="79">
        <f t="shared" si="10"/>
        <v>12000</v>
      </c>
    </row>
    <row r="65" spans="2:18" ht="72">
      <c r="B65" s="48"/>
      <c r="C65" s="49"/>
      <c r="D65" s="49"/>
      <c r="E65" s="50"/>
      <c r="F65" s="25">
        <v>53</v>
      </c>
      <c r="G65" s="14" t="s">
        <v>431</v>
      </c>
      <c r="H65" s="15" t="s">
        <v>330</v>
      </c>
      <c r="I65" s="15" t="s">
        <v>432</v>
      </c>
      <c r="J65" s="161"/>
      <c r="K65" s="161"/>
      <c r="L65" s="161">
        <v>4680</v>
      </c>
      <c r="M65" s="161">
        <v>7320</v>
      </c>
      <c r="N65" s="161"/>
      <c r="O65" s="161"/>
      <c r="P65" s="161"/>
      <c r="Q65" s="161"/>
      <c r="R65" s="79">
        <f t="shared" si="10"/>
        <v>12000</v>
      </c>
    </row>
    <row r="66" spans="2:18" ht="126">
      <c r="B66" s="17"/>
      <c r="C66" s="18"/>
      <c r="D66" s="18"/>
      <c r="E66" s="66"/>
      <c r="F66" s="25">
        <v>54</v>
      </c>
      <c r="G66" s="14" t="s">
        <v>433</v>
      </c>
      <c r="H66" s="15" t="s">
        <v>333</v>
      </c>
      <c r="I66" s="171" t="s">
        <v>434</v>
      </c>
      <c r="J66" s="161"/>
      <c r="K66" s="161"/>
      <c r="L66" s="161"/>
      <c r="M66" s="161">
        <v>6000</v>
      </c>
      <c r="N66" s="161"/>
      <c r="O66" s="161"/>
      <c r="P66" s="161"/>
      <c r="Q66" s="161"/>
      <c r="R66" s="79">
        <f t="shared" si="10"/>
        <v>6000</v>
      </c>
    </row>
    <row r="67" spans="2:18" ht="126">
      <c r="B67" s="48"/>
      <c r="C67" s="49"/>
      <c r="D67" s="49"/>
      <c r="E67" s="50"/>
      <c r="F67" s="126">
        <v>55</v>
      </c>
      <c r="G67" s="19" t="s">
        <v>435</v>
      </c>
      <c r="H67" s="15" t="s">
        <v>333</v>
      </c>
      <c r="I67" s="15" t="s">
        <v>436</v>
      </c>
      <c r="J67" s="161"/>
      <c r="K67" s="161"/>
      <c r="L67" s="161"/>
      <c r="M67" s="161">
        <v>74000</v>
      </c>
      <c r="N67" s="161"/>
      <c r="O67" s="161"/>
      <c r="P67" s="161"/>
      <c r="Q67" s="161"/>
      <c r="R67" s="79">
        <f t="shared" si="10"/>
        <v>74000</v>
      </c>
    </row>
    <row r="68" spans="2:18" ht="126">
      <c r="B68" s="48"/>
      <c r="C68" s="49"/>
      <c r="D68" s="49"/>
      <c r="E68" s="50"/>
      <c r="F68" s="25">
        <v>56</v>
      </c>
      <c r="G68" s="14" t="s">
        <v>437</v>
      </c>
      <c r="H68" s="15" t="s">
        <v>333</v>
      </c>
      <c r="I68" s="171" t="s">
        <v>438</v>
      </c>
      <c r="J68" s="161"/>
      <c r="K68" s="161"/>
      <c r="L68" s="161"/>
      <c r="M68" s="161">
        <v>20000</v>
      </c>
      <c r="N68" s="161"/>
      <c r="O68" s="161"/>
      <c r="P68" s="161"/>
      <c r="Q68" s="161"/>
      <c r="R68" s="79">
        <f t="shared" si="10"/>
        <v>20000</v>
      </c>
    </row>
    <row r="69" spans="2:18" ht="126">
      <c r="B69" s="48"/>
      <c r="C69" s="49"/>
      <c r="D69" s="49"/>
      <c r="E69" s="50"/>
      <c r="F69" s="25">
        <v>57</v>
      </c>
      <c r="G69" s="14" t="s">
        <v>439</v>
      </c>
      <c r="H69" s="15" t="s">
        <v>333</v>
      </c>
      <c r="I69" s="15" t="s">
        <v>440</v>
      </c>
      <c r="J69" s="161"/>
      <c r="K69" s="161"/>
      <c r="L69" s="161"/>
      <c r="M69" s="161">
        <v>8000</v>
      </c>
      <c r="N69" s="161"/>
      <c r="O69" s="161"/>
      <c r="P69" s="161"/>
      <c r="Q69" s="161"/>
      <c r="R69" s="79">
        <f t="shared" si="10"/>
        <v>8000</v>
      </c>
    </row>
    <row r="70" spans="2:18" ht="126">
      <c r="B70" s="48"/>
      <c r="C70" s="49"/>
      <c r="D70" s="49"/>
      <c r="E70" s="50"/>
      <c r="F70" s="25">
        <v>58</v>
      </c>
      <c r="G70" s="14" t="s">
        <v>441</v>
      </c>
      <c r="H70" s="15" t="s">
        <v>333</v>
      </c>
      <c r="I70" s="171" t="s">
        <v>442</v>
      </c>
      <c r="J70" s="161"/>
      <c r="K70" s="161"/>
      <c r="L70" s="161">
        <v>15360</v>
      </c>
      <c r="M70" s="161">
        <v>4640</v>
      </c>
      <c r="N70" s="161"/>
      <c r="O70" s="161"/>
      <c r="P70" s="161"/>
      <c r="Q70" s="161"/>
      <c r="R70" s="79">
        <f t="shared" si="10"/>
        <v>20000</v>
      </c>
    </row>
    <row r="71" spans="2:18" ht="126">
      <c r="B71" s="48"/>
      <c r="C71" s="49"/>
      <c r="D71" s="49"/>
      <c r="E71" s="50"/>
      <c r="F71" s="25">
        <v>59</v>
      </c>
      <c r="G71" s="14" t="s">
        <v>443</v>
      </c>
      <c r="H71" s="15" t="s">
        <v>333</v>
      </c>
      <c r="I71" s="15" t="s">
        <v>444</v>
      </c>
      <c r="J71" s="161"/>
      <c r="K71" s="161"/>
      <c r="L71" s="161"/>
      <c r="M71" s="161">
        <v>5000</v>
      </c>
      <c r="N71" s="161"/>
      <c r="O71" s="161"/>
      <c r="P71" s="161"/>
      <c r="Q71" s="161"/>
      <c r="R71" s="79">
        <f t="shared" si="10"/>
        <v>5000</v>
      </c>
    </row>
    <row r="72" spans="2:18" ht="126">
      <c r="B72" s="48"/>
      <c r="C72" s="49"/>
      <c r="D72" s="49"/>
      <c r="E72" s="50"/>
      <c r="F72" s="25">
        <v>60</v>
      </c>
      <c r="G72" s="14" t="s">
        <v>445</v>
      </c>
      <c r="H72" s="15" t="s">
        <v>333</v>
      </c>
      <c r="I72" s="15" t="s">
        <v>446</v>
      </c>
      <c r="J72" s="161"/>
      <c r="K72" s="161"/>
      <c r="L72" s="161">
        <v>10000</v>
      </c>
      <c r="M72" s="161">
        <v>40000</v>
      </c>
      <c r="N72" s="161"/>
      <c r="O72" s="161"/>
      <c r="P72" s="161"/>
      <c r="Q72" s="161"/>
      <c r="R72" s="79">
        <f t="shared" si="10"/>
        <v>50000</v>
      </c>
    </row>
    <row r="73" spans="2:18" ht="54">
      <c r="B73" s="48"/>
      <c r="C73" s="49"/>
      <c r="D73" s="49"/>
      <c r="E73" s="50"/>
      <c r="F73" s="25">
        <v>61</v>
      </c>
      <c r="G73" s="14" t="s">
        <v>447</v>
      </c>
      <c r="H73" s="15" t="s">
        <v>448</v>
      </c>
      <c r="I73" s="15" t="s">
        <v>449</v>
      </c>
      <c r="J73" s="161"/>
      <c r="K73" s="161">
        <v>16800</v>
      </c>
      <c r="L73" s="161"/>
      <c r="M73" s="161">
        <v>33200</v>
      </c>
      <c r="N73" s="161"/>
      <c r="O73" s="161"/>
      <c r="P73" s="161"/>
      <c r="Q73" s="161"/>
      <c r="R73" s="79">
        <f t="shared" si="10"/>
        <v>50000</v>
      </c>
    </row>
    <row r="74" spans="2:18" ht="54">
      <c r="B74" s="48"/>
      <c r="C74" s="49"/>
      <c r="D74" s="49"/>
      <c r="E74" s="50"/>
      <c r="F74" s="25">
        <v>62</v>
      </c>
      <c r="G74" s="14" t="s">
        <v>450</v>
      </c>
      <c r="H74" s="15" t="s">
        <v>451</v>
      </c>
      <c r="I74" s="15" t="s">
        <v>452</v>
      </c>
      <c r="J74" s="161"/>
      <c r="K74" s="161"/>
      <c r="L74" s="161">
        <v>2500</v>
      </c>
      <c r="M74" s="161">
        <v>2500</v>
      </c>
      <c r="N74" s="161"/>
      <c r="O74" s="161"/>
      <c r="P74" s="161"/>
      <c r="Q74" s="161"/>
      <c r="R74" s="79">
        <f t="shared" si="10"/>
        <v>5000</v>
      </c>
    </row>
    <row r="75" spans="2:18" ht="54">
      <c r="B75" s="17"/>
      <c r="C75" s="18"/>
      <c r="D75" s="18"/>
      <c r="E75" s="66"/>
      <c r="F75" s="25">
        <v>63</v>
      </c>
      <c r="G75" s="14" t="s">
        <v>453</v>
      </c>
      <c r="H75" s="15" t="s">
        <v>451</v>
      </c>
      <c r="I75" s="15" t="s">
        <v>311</v>
      </c>
      <c r="J75" s="161"/>
      <c r="K75" s="161">
        <v>30000</v>
      </c>
      <c r="L75" s="161">
        <v>5000</v>
      </c>
      <c r="M75" s="161">
        <v>5000</v>
      </c>
      <c r="N75" s="161"/>
      <c r="O75" s="161"/>
      <c r="P75" s="161"/>
      <c r="Q75" s="161"/>
      <c r="R75" s="79">
        <f t="shared" si="10"/>
        <v>40000</v>
      </c>
    </row>
    <row r="76" spans="2:18" ht="54">
      <c r="B76" s="48"/>
      <c r="C76" s="49"/>
      <c r="D76" s="49"/>
      <c r="E76" s="50"/>
      <c r="F76" s="126">
        <v>64</v>
      </c>
      <c r="G76" s="19" t="s">
        <v>454</v>
      </c>
      <c r="H76" s="15" t="s">
        <v>451</v>
      </c>
      <c r="I76" s="15" t="s">
        <v>455</v>
      </c>
      <c r="J76" s="161"/>
      <c r="K76" s="161"/>
      <c r="L76" s="161">
        <v>7500</v>
      </c>
      <c r="M76" s="161">
        <v>7500</v>
      </c>
      <c r="N76" s="161"/>
      <c r="O76" s="161"/>
      <c r="P76" s="161"/>
      <c r="Q76" s="161"/>
      <c r="R76" s="79">
        <f t="shared" si="10"/>
        <v>15000</v>
      </c>
    </row>
    <row r="77" spans="2:18" ht="54">
      <c r="B77" s="48"/>
      <c r="C77" s="49"/>
      <c r="D77" s="49"/>
      <c r="E77" s="50"/>
      <c r="F77" s="25">
        <v>65</v>
      </c>
      <c r="G77" s="14" t="s">
        <v>456</v>
      </c>
      <c r="H77" s="15" t="s">
        <v>330</v>
      </c>
      <c r="I77" s="15" t="s">
        <v>457</v>
      </c>
      <c r="J77" s="161"/>
      <c r="K77" s="161"/>
      <c r="L77" s="161"/>
      <c r="M77" s="161">
        <v>20000</v>
      </c>
      <c r="N77" s="161"/>
      <c r="O77" s="161"/>
      <c r="P77" s="161"/>
      <c r="Q77" s="161"/>
      <c r="R77" s="79">
        <f t="shared" si="10"/>
        <v>20000</v>
      </c>
    </row>
    <row r="78" spans="2:18" ht="72">
      <c r="B78" s="48"/>
      <c r="C78" s="49"/>
      <c r="D78" s="49"/>
      <c r="E78" s="50"/>
      <c r="F78" s="25">
        <v>66</v>
      </c>
      <c r="G78" s="14" t="s">
        <v>458</v>
      </c>
      <c r="H78" s="15" t="s">
        <v>415</v>
      </c>
      <c r="I78" s="171" t="s">
        <v>459</v>
      </c>
      <c r="J78" s="161"/>
      <c r="K78" s="161">
        <v>3600</v>
      </c>
      <c r="L78" s="161"/>
      <c r="M78" s="161">
        <v>3400</v>
      </c>
      <c r="N78" s="161"/>
      <c r="O78" s="161"/>
      <c r="P78" s="161"/>
      <c r="Q78" s="161"/>
      <c r="R78" s="79">
        <f t="shared" si="10"/>
        <v>7000</v>
      </c>
    </row>
    <row r="79" spans="2:18" ht="54">
      <c r="B79" s="48"/>
      <c r="C79" s="49"/>
      <c r="D79" s="49"/>
      <c r="E79" s="50"/>
      <c r="F79" s="25">
        <v>67</v>
      </c>
      <c r="G79" s="14" t="s">
        <v>460</v>
      </c>
      <c r="H79" s="15" t="s">
        <v>327</v>
      </c>
      <c r="I79" s="15" t="s">
        <v>461</v>
      </c>
      <c r="J79" s="161"/>
      <c r="K79" s="161">
        <v>9600</v>
      </c>
      <c r="L79" s="161">
        <v>25400</v>
      </c>
      <c r="M79" s="161"/>
      <c r="N79" s="161"/>
      <c r="O79" s="161"/>
      <c r="P79" s="161"/>
      <c r="Q79" s="161"/>
      <c r="R79" s="79">
        <f t="shared" si="10"/>
        <v>35000</v>
      </c>
    </row>
    <row r="80" spans="2:18" ht="54">
      <c r="B80" s="48"/>
      <c r="C80" s="49"/>
      <c r="D80" s="49"/>
      <c r="E80" s="50"/>
      <c r="F80" s="25">
        <v>68</v>
      </c>
      <c r="G80" s="14" t="s">
        <v>462</v>
      </c>
      <c r="H80" s="15" t="s">
        <v>327</v>
      </c>
      <c r="I80" s="15" t="s">
        <v>463</v>
      </c>
      <c r="J80" s="161"/>
      <c r="K80" s="161">
        <v>9600</v>
      </c>
      <c r="L80" s="161">
        <v>25400</v>
      </c>
      <c r="M80" s="161"/>
      <c r="N80" s="161"/>
      <c r="O80" s="161"/>
      <c r="P80" s="161"/>
      <c r="Q80" s="161"/>
      <c r="R80" s="79">
        <f t="shared" si="10"/>
        <v>35000</v>
      </c>
    </row>
    <row r="81" spans="2:18" ht="54">
      <c r="B81" s="48"/>
      <c r="C81" s="49"/>
      <c r="D81" s="49"/>
      <c r="E81" s="50"/>
      <c r="F81" s="25">
        <v>69</v>
      </c>
      <c r="G81" s="14" t="s">
        <v>464</v>
      </c>
      <c r="H81" s="15" t="s">
        <v>327</v>
      </c>
      <c r="I81" s="15" t="s">
        <v>465</v>
      </c>
      <c r="J81" s="161"/>
      <c r="K81" s="161"/>
      <c r="L81" s="161"/>
      <c r="M81" s="161">
        <v>40000</v>
      </c>
      <c r="N81" s="161"/>
      <c r="O81" s="161"/>
      <c r="P81" s="161"/>
      <c r="Q81" s="161"/>
      <c r="R81" s="79">
        <f t="shared" si="10"/>
        <v>40000</v>
      </c>
    </row>
    <row r="82" spans="2:18" ht="32.25" customHeight="1">
      <c r="B82" s="48"/>
      <c r="C82" s="49"/>
      <c r="D82" s="49"/>
      <c r="E82" s="50"/>
      <c r="F82" s="25">
        <v>70</v>
      </c>
      <c r="G82" s="14" t="s">
        <v>466</v>
      </c>
      <c r="H82" s="15" t="s">
        <v>327</v>
      </c>
      <c r="I82" s="171" t="s">
        <v>467</v>
      </c>
      <c r="J82" s="161"/>
      <c r="K82" s="161"/>
      <c r="L82" s="161">
        <v>43600</v>
      </c>
      <c r="M82" s="161">
        <v>6400</v>
      </c>
      <c r="N82" s="161"/>
      <c r="O82" s="161"/>
      <c r="P82" s="161"/>
      <c r="Q82" s="161"/>
      <c r="R82" s="79">
        <f t="shared" si="10"/>
        <v>50000</v>
      </c>
    </row>
    <row r="83" spans="2:18" ht="108">
      <c r="B83" s="48"/>
      <c r="C83" s="49"/>
      <c r="D83" s="49"/>
      <c r="E83" s="50"/>
      <c r="F83" s="25">
        <v>71</v>
      </c>
      <c r="G83" s="14" t="s">
        <v>468</v>
      </c>
      <c r="H83" s="15" t="s">
        <v>469</v>
      </c>
      <c r="I83" s="171" t="s">
        <v>470</v>
      </c>
      <c r="J83" s="161"/>
      <c r="K83" s="161"/>
      <c r="L83" s="161"/>
      <c r="M83" s="161">
        <v>6940</v>
      </c>
      <c r="N83" s="161"/>
      <c r="O83" s="161"/>
      <c r="P83" s="161"/>
      <c r="Q83" s="161"/>
      <c r="R83" s="79">
        <f t="shared" si="10"/>
        <v>6940</v>
      </c>
    </row>
    <row r="84" spans="2:18" ht="54">
      <c r="B84" s="48"/>
      <c r="C84" s="49"/>
      <c r="D84" s="49"/>
      <c r="E84" s="50"/>
      <c r="F84" s="25">
        <v>72</v>
      </c>
      <c r="G84" s="14" t="s">
        <v>471</v>
      </c>
      <c r="H84" s="15" t="s">
        <v>385</v>
      </c>
      <c r="I84" s="15" t="s">
        <v>472</v>
      </c>
      <c r="J84" s="161"/>
      <c r="K84" s="161"/>
      <c r="L84" s="161">
        <v>31240</v>
      </c>
      <c r="M84" s="161"/>
      <c r="N84" s="161"/>
      <c r="O84" s="161"/>
      <c r="P84" s="161"/>
      <c r="Q84" s="161"/>
      <c r="R84" s="79">
        <f t="shared" si="10"/>
        <v>31240</v>
      </c>
    </row>
    <row r="85" spans="2:18" ht="72">
      <c r="B85" s="48"/>
      <c r="C85" s="49"/>
      <c r="D85" s="49"/>
      <c r="E85" s="50"/>
      <c r="F85" s="25">
        <v>73</v>
      </c>
      <c r="G85" s="14" t="s">
        <v>473</v>
      </c>
      <c r="H85" s="15" t="s">
        <v>324</v>
      </c>
      <c r="I85" s="16" t="s">
        <v>109</v>
      </c>
      <c r="J85" s="161"/>
      <c r="K85" s="161"/>
      <c r="L85" s="161">
        <v>4000</v>
      </c>
      <c r="M85" s="161">
        <v>20000</v>
      </c>
      <c r="N85" s="161"/>
      <c r="O85" s="161"/>
      <c r="P85" s="161"/>
      <c r="Q85" s="161"/>
      <c r="R85" s="79">
        <f t="shared" si="10"/>
        <v>24000</v>
      </c>
    </row>
    <row r="86" spans="2:18" ht="144">
      <c r="B86" s="48"/>
      <c r="C86" s="49"/>
      <c r="D86" s="49"/>
      <c r="E86" s="50"/>
      <c r="F86" s="25">
        <v>74</v>
      </c>
      <c r="G86" s="19" t="s">
        <v>474</v>
      </c>
      <c r="H86" s="15" t="s">
        <v>415</v>
      </c>
      <c r="I86" s="15" t="s">
        <v>475</v>
      </c>
      <c r="J86" s="174"/>
      <c r="K86" s="174"/>
      <c r="L86" s="175">
        <v>20000</v>
      </c>
      <c r="M86" s="174">
        <v>36000</v>
      </c>
      <c r="N86" s="174"/>
      <c r="O86" s="174"/>
      <c r="P86" s="174"/>
      <c r="Q86" s="174"/>
      <c r="R86" s="176">
        <f t="shared" si="10"/>
        <v>56000</v>
      </c>
    </row>
    <row r="87" spans="2:18" ht="90">
      <c r="B87" s="48"/>
      <c r="C87" s="49"/>
      <c r="D87" s="49"/>
      <c r="E87" s="50"/>
      <c r="F87" s="25">
        <v>75</v>
      </c>
      <c r="G87" s="14" t="s">
        <v>476</v>
      </c>
      <c r="H87" s="15" t="s">
        <v>477</v>
      </c>
      <c r="I87" s="15" t="s">
        <v>478</v>
      </c>
      <c r="J87" s="161"/>
      <c r="K87" s="161"/>
      <c r="L87" s="161"/>
      <c r="M87" s="161">
        <v>5000</v>
      </c>
      <c r="N87" s="161"/>
      <c r="O87" s="161"/>
      <c r="P87" s="161"/>
      <c r="Q87" s="161"/>
      <c r="R87" s="79">
        <f t="shared" si="10"/>
        <v>5000</v>
      </c>
    </row>
    <row r="88" spans="2:18" ht="54">
      <c r="B88" s="17"/>
      <c r="C88" s="18"/>
      <c r="D88" s="18"/>
      <c r="E88" s="66"/>
      <c r="F88" s="25">
        <v>76</v>
      </c>
      <c r="G88" s="14" t="s">
        <v>479</v>
      </c>
      <c r="H88" s="15" t="s">
        <v>477</v>
      </c>
      <c r="I88" s="15" t="s">
        <v>480</v>
      </c>
      <c r="J88" s="161"/>
      <c r="K88" s="161"/>
      <c r="L88" s="161"/>
      <c r="M88" s="161">
        <v>10000</v>
      </c>
      <c r="N88" s="161"/>
      <c r="O88" s="161"/>
      <c r="P88" s="161"/>
      <c r="Q88" s="161"/>
      <c r="R88" s="79">
        <f t="shared" si="10"/>
        <v>10000</v>
      </c>
    </row>
    <row r="89" spans="2:18" ht="80.25" customHeight="1">
      <c r="B89" s="48"/>
      <c r="C89" s="49"/>
      <c r="D89" s="49"/>
      <c r="E89" s="50"/>
      <c r="F89" s="126">
        <v>77</v>
      </c>
      <c r="G89" s="26" t="s">
        <v>481</v>
      </c>
      <c r="H89" s="170" t="s">
        <v>482</v>
      </c>
      <c r="I89" s="171" t="s">
        <v>483</v>
      </c>
      <c r="J89" s="177"/>
      <c r="K89" s="177"/>
      <c r="L89" s="177"/>
      <c r="M89" s="178">
        <v>23000</v>
      </c>
      <c r="N89" s="177"/>
      <c r="O89" s="177"/>
      <c r="P89" s="177"/>
      <c r="Q89" s="177"/>
      <c r="R89" s="176">
        <f t="shared" si="10"/>
        <v>23000</v>
      </c>
    </row>
    <row r="90" spans="2:18" ht="78.75" customHeight="1">
      <c r="B90" s="48"/>
      <c r="C90" s="49"/>
      <c r="D90" s="49"/>
      <c r="E90" s="50"/>
      <c r="F90" s="25">
        <v>78</v>
      </c>
      <c r="G90" s="14" t="s">
        <v>484</v>
      </c>
      <c r="H90" s="15" t="s">
        <v>482</v>
      </c>
      <c r="I90" s="179" t="s">
        <v>485</v>
      </c>
      <c r="J90" s="161"/>
      <c r="K90" s="161"/>
      <c r="L90" s="161"/>
      <c r="M90" s="161">
        <v>20000</v>
      </c>
      <c r="N90" s="161"/>
      <c r="O90" s="161"/>
      <c r="P90" s="161"/>
      <c r="Q90" s="161"/>
      <c r="R90" s="79">
        <f t="shared" si="10"/>
        <v>20000</v>
      </c>
    </row>
    <row r="91" spans="2:18" ht="72">
      <c r="B91" s="48"/>
      <c r="C91" s="49"/>
      <c r="D91" s="49"/>
      <c r="E91" s="50"/>
      <c r="F91" s="25">
        <v>79</v>
      </c>
      <c r="G91" s="14" t="s">
        <v>486</v>
      </c>
      <c r="H91" s="15" t="s">
        <v>327</v>
      </c>
      <c r="I91" s="171" t="s">
        <v>376</v>
      </c>
      <c r="J91" s="161"/>
      <c r="K91" s="161"/>
      <c r="L91" s="161">
        <v>8000</v>
      </c>
      <c r="M91" s="161">
        <v>2000</v>
      </c>
      <c r="N91" s="161"/>
      <c r="O91" s="161"/>
      <c r="P91" s="161"/>
      <c r="Q91" s="161"/>
      <c r="R91" s="79">
        <f t="shared" ref="R91:R99" si="11">SUM(K91:Q91)</f>
        <v>10000</v>
      </c>
    </row>
    <row r="92" spans="2:18" ht="54">
      <c r="B92" s="48"/>
      <c r="C92" s="49"/>
      <c r="D92" s="49"/>
      <c r="E92" s="50"/>
      <c r="F92" s="25">
        <v>80</v>
      </c>
      <c r="G92" s="14" t="s">
        <v>487</v>
      </c>
      <c r="H92" s="15" t="s">
        <v>477</v>
      </c>
      <c r="I92" s="15" t="s">
        <v>488</v>
      </c>
      <c r="J92" s="161"/>
      <c r="K92" s="161"/>
      <c r="L92" s="161">
        <v>18000</v>
      </c>
      <c r="M92" s="161"/>
      <c r="N92" s="161"/>
      <c r="O92" s="161"/>
      <c r="P92" s="161"/>
      <c r="Q92" s="161"/>
      <c r="R92" s="79">
        <f t="shared" si="11"/>
        <v>18000</v>
      </c>
    </row>
    <row r="93" spans="2:18" ht="72">
      <c r="B93" s="48"/>
      <c r="C93" s="49"/>
      <c r="D93" s="49"/>
      <c r="E93" s="50"/>
      <c r="F93" s="25">
        <v>81</v>
      </c>
      <c r="G93" s="14" t="s">
        <v>489</v>
      </c>
      <c r="H93" s="15" t="s">
        <v>477</v>
      </c>
      <c r="I93" s="15" t="s">
        <v>490</v>
      </c>
      <c r="J93" s="161"/>
      <c r="K93" s="161"/>
      <c r="L93" s="161">
        <v>2000</v>
      </c>
      <c r="M93" s="161">
        <v>3000</v>
      </c>
      <c r="N93" s="161"/>
      <c r="O93" s="161"/>
      <c r="P93" s="161"/>
      <c r="Q93" s="161"/>
      <c r="R93" s="79">
        <f t="shared" si="11"/>
        <v>5000</v>
      </c>
    </row>
    <row r="94" spans="2:18" ht="54">
      <c r="B94" s="48"/>
      <c r="C94" s="49"/>
      <c r="D94" s="49"/>
      <c r="E94" s="50"/>
      <c r="F94" s="25">
        <v>82</v>
      </c>
      <c r="G94" s="14" t="s">
        <v>491</v>
      </c>
      <c r="H94" s="15" t="s">
        <v>451</v>
      </c>
      <c r="I94" s="15" t="s">
        <v>492</v>
      </c>
      <c r="J94" s="161"/>
      <c r="K94" s="161"/>
      <c r="L94" s="161">
        <v>2500</v>
      </c>
      <c r="M94" s="161">
        <v>2500</v>
      </c>
      <c r="N94" s="161"/>
      <c r="O94" s="161"/>
      <c r="P94" s="161"/>
      <c r="Q94" s="161"/>
      <c r="R94" s="79">
        <f t="shared" si="11"/>
        <v>5000</v>
      </c>
    </row>
    <row r="95" spans="2:18" ht="90">
      <c r="B95" s="48"/>
      <c r="C95" s="49"/>
      <c r="D95" s="49"/>
      <c r="E95" s="50"/>
      <c r="F95" s="25">
        <v>83</v>
      </c>
      <c r="G95" s="14" t="s">
        <v>493</v>
      </c>
      <c r="H95" s="15" t="s">
        <v>415</v>
      </c>
      <c r="I95" s="15" t="s">
        <v>494</v>
      </c>
      <c r="J95" s="161"/>
      <c r="K95" s="161"/>
      <c r="L95" s="161"/>
      <c r="M95" s="161">
        <v>10000</v>
      </c>
      <c r="N95" s="161"/>
      <c r="O95" s="161"/>
      <c r="P95" s="161"/>
      <c r="Q95" s="161"/>
      <c r="R95" s="79">
        <f t="shared" si="11"/>
        <v>10000</v>
      </c>
    </row>
    <row r="96" spans="2:18" ht="90">
      <c r="B96" s="48"/>
      <c r="C96" s="49"/>
      <c r="D96" s="49"/>
      <c r="E96" s="50"/>
      <c r="F96" s="25">
        <v>84</v>
      </c>
      <c r="G96" s="14" t="s">
        <v>495</v>
      </c>
      <c r="H96" s="15" t="s">
        <v>496</v>
      </c>
      <c r="I96" s="15" t="s">
        <v>497</v>
      </c>
      <c r="J96" s="161"/>
      <c r="K96" s="161">
        <v>3600</v>
      </c>
      <c r="L96" s="161">
        <v>10000</v>
      </c>
      <c r="M96" s="161">
        <v>6400</v>
      </c>
      <c r="N96" s="161"/>
      <c r="O96" s="161"/>
      <c r="P96" s="161"/>
      <c r="Q96" s="161"/>
      <c r="R96" s="79">
        <f t="shared" si="11"/>
        <v>20000</v>
      </c>
    </row>
    <row r="97" spans="2:18" ht="90">
      <c r="B97" s="48"/>
      <c r="C97" s="49"/>
      <c r="D97" s="49"/>
      <c r="E97" s="50"/>
      <c r="F97" s="25">
        <v>85</v>
      </c>
      <c r="G97" s="14" t="s">
        <v>498</v>
      </c>
      <c r="H97" s="15" t="s">
        <v>496</v>
      </c>
      <c r="I97" s="15" t="s">
        <v>499</v>
      </c>
      <c r="J97" s="161"/>
      <c r="K97" s="161">
        <v>3600</v>
      </c>
      <c r="L97" s="161">
        <v>10000</v>
      </c>
      <c r="M97" s="161">
        <v>6400</v>
      </c>
      <c r="N97" s="161"/>
      <c r="O97" s="161"/>
      <c r="P97" s="161"/>
      <c r="Q97" s="161"/>
      <c r="R97" s="79">
        <f t="shared" si="11"/>
        <v>20000</v>
      </c>
    </row>
    <row r="98" spans="2:18" ht="108">
      <c r="B98" s="17"/>
      <c r="C98" s="18"/>
      <c r="D98" s="18"/>
      <c r="E98" s="66"/>
      <c r="F98" s="25">
        <v>86</v>
      </c>
      <c r="G98" s="14" t="s">
        <v>500</v>
      </c>
      <c r="H98" s="15" t="s">
        <v>340</v>
      </c>
      <c r="I98" s="15" t="s">
        <v>501</v>
      </c>
      <c r="J98" s="161" t="s">
        <v>502</v>
      </c>
      <c r="K98" s="161">
        <v>14400</v>
      </c>
      <c r="L98" s="161">
        <v>17600</v>
      </c>
      <c r="M98" s="161">
        <v>8000</v>
      </c>
      <c r="N98" s="161" t="s">
        <v>502</v>
      </c>
      <c r="O98" s="161" t="s">
        <v>502</v>
      </c>
      <c r="P98" s="161" t="s">
        <v>502</v>
      </c>
      <c r="Q98" s="161" t="s">
        <v>502</v>
      </c>
      <c r="R98" s="79">
        <f t="shared" si="11"/>
        <v>40000</v>
      </c>
    </row>
    <row r="99" spans="2:18" ht="90">
      <c r="B99" s="48"/>
      <c r="C99" s="49"/>
      <c r="D99" s="49"/>
      <c r="E99" s="50"/>
      <c r="F99" s="126">
        <v>87</v>
      </c>
      <c r="G99" s="19" t="s">
        <v>503</v>
      </c>
      <c r="H99" s="15" t="s">
        <v>496</v>
      </c>
      <c r="I99" s="15" t="s">
        <v>504</v>
      </c>
      <c r="J99" s="161"/>
      <c r="K99" s="161">
        <v>3000</v>
      </c>
      <c r="L99" s="161">
        <v>14000</v>
      </c>
      <c r="M99" s="161">
        <v>20000</v>
      </c>
      <c r="N99" s="161"/>
      <c r="O99" s="161"/>
      <c r="P99" s="161"/>
      <c r="Q99" s="161"/>
      <c r="R99" s="79">
        <f t="shared" si="11"/>
        <v>37000</v>
      </c>
    </row>
    <row r="100" spans="2:18" ht="21" hidden="1" customHeight="1">
      <c r="B100" s="63"/>
      <c r="C100" s="64"/>
      <c r="D100" s="64"/>
      <c r="E100" s="65" t="s">
        <v>98</v>
      </c>
      <c r="F100" s="25">
        <v>88</v>
      </c>
      <c r="G100" s="173"/>
      <c r="H100" s="13"/>
      <c r="I100" s="100"/>
      <c r="J100" s="73">
        <f>SUM(J101:J103)</f>
        <v>0</v>
      </c>
      <c r="K100" s="73">
        <f t="shared" ref="K100:R100" si="12">SUM(K101:K103)</f>
        <v>0</v>
      </c>
      <c r="L100" s="73">
        <f t="shared" si="12"/>
        <v>0</v>
      </c>
      <c r="M100" s="73">
        <f t="shared" si="12"/>
        <v>0</v>
      </c>
      <c r="N100" s="73">
        <f t="shared" si="12"/>
        <v>0</v>
      </c>
      <c r="O100" s="73">
        <f t="shared" si="12"/>
        <v>0</v>
      </c>
      <c r="P100" s="73">
        <f t="shared" si="12"/>
        <v>0</v>
      </c>
      <c r="Q100" s="73">
        <f t="shared" si="12"/>
        <v>0</v>
      </c>
      <c r="R100" s="73">
        <f t="shared" si="12"/>
        <v>0</v>
      </c>
    </row>
    <row r="101" spans="2:18" ht="19.5" hidden="1" customHeight="1">
      <c r="B101" s="32"/>
      <c r="C101" s="33"/>
      <c r="D101" s="33"/>
      <c r="E101" s="34"/>
      <c r="F101" s="25">
        <v>89</v>
      </c>
      <c r="G101" s="14"/>
      <c r="H101" s="80"/>
      <c r="I101" s="52"/>
      <c r="J101" s="15"/>
      <c r="K101" s="15"/>
      <c r="L101" s="15"/>
      <c r="M101" s="15"/>
      <c r="N101" s="15"/>
      <c r="O101" s="15"/>
      <c r="P101" s="15"/>
      <c r="Q101" s="15"/>
      <c r="R101" s="71">
        <f>SUM(J101:Q101)</f>
        <v>0</v>
      </c>
    </row>
    <row r="102" spans="2:18" ht="19.5" hidden="1" customHeight="1">
      <c r="B102" s="48"/>
      <c r="C102" s="49"/>
      <c r="D102" s="49"/>
      <c r="E102" s="50"/>
      <c r="F102" s="25">
        <v>90</v>
      </c>
      <c r="G102" s="14"/>
      <c r="H102" s="80"/>
      <c r="I102" s="52"/>
      <c r="J102" s="15"/>
      <c r="K102" s="15"/>
      <c r="L102" s="15"/>
      <c r="M102" s="15"/>
      <c r="N102" s="15"/>
      <c r="O102" s="15"/>
      <c r="P102" s="15"/>
      <c r="Q102" s="15"/>
      <c r="R102" s="71">
        <f>SUM(J102:Q102)</f>
        <v>0</v>
      </c>
    </row>
    <row r="103" spans="2:18" ht="19.5" hidden="1" customHeight="1">
      <c r="B103" s="24"/>
      <c r="D103" s="21"/>
      <c r="E103" s="26"/>
      <c r="F103" s="25">
        <v>91</v>
      </c>
      <c r="G103" s="14"/>
      <c r="H103" s="15"/>
      <c r="I103" s="16"/>
      <c r="J103" s="23"/>
      <c r="K103" s="23"/>
      <c r="L103" s="23"/>
      <c r="M103" s="23"/>
      <c r="N103" s="23"/>
      <c r="O103" s="23"/>
      <c r="P103" s="23"/>
      <c r="Q103" s="23"/>
      <c r="R103" s="71">
        <f>SUM(J103:Q103)</f>
        <v>0</v>
      </c>
    </row>
    <row r="104" spans="2:18" s="12" customFormat="1" ht="35.25" customHeight="1">
      <c r="B104" s="1402" t="s">
        <v>80</v>
      </c>
      <c r="C104" s="1403"/>
      <c r="D104" s="1403"/>
      <c r="E104" s="1403"/>
      <c r="F104" s="1403"/>
      <c r="G104" s="1403"/>
      <c r="H104" s="1403"/>
      <c r="I104" s="1403"/>
      <c r="J104" s="169">
        <f>SUM(J105)</f>
        <v>0</v>
      </c>
      <c r="K104" s="169">
        <f t="shared" ref="K104:R104" si="13">SUM(K105)</f>
        <v>79800</v>
      </c>
      <c r="L104" s="169">
        <f t="shared" si="13"/>
        <v>249420</v>
      </c>
      <c r="M104" s="169">
        <f t="shared" si="13"/>
        <v>361780</v>
      </c>
      <c r="N104" s="169">
        <f t="shared" si="13"/>
        <v>0</v>
      </c>
      <c r="O104" s="169">
        <f t="shared" si="13"/>
        <v>0</v>
      </c>
      <c r="P104" s="169">
        <f t="shared" si="13"/>
        <v>364000</v>
      </c>
      <c r="Q104" s="169">
        <f t="shared" si="13"/>
        <v>0</v>
      </c>
      <c r="R104" s="169">
        <f t="shared" si="13"/>
        <v>1055000</v>
      </c>
    </row>
    <row r="105" spans="2:18" s="12" customFormat="1" ht="48" customHeight="1">
      <c r="B105" s="1404" t="s">
        <v>81</v>
      </c>
      <c r="C105" s="1405"/>
      <c r="D105" s="1405"/>
      <c r="E105" s="1405"/>
      <c r="F105" s="1405"/>
      <c r="G105" s="1405"/>
      <c r="H105" s="1405"/>
      <c r="I105" s="1405"/>
      <c r="J105" s="82">
        <f t="shared" ref="J105:R105" si="14">SUM(J106+J136)</f>
        <v>0</v>
      </c>
      <c r="K105" s="82">
        <f t="shared" si="14"/>
        <v>79800</v>
      </c>
      <c r="L105" s="82">
        <f t="shared" si="14"/>
        <v>249420</v>
      </c>
      <c r="M105" s="82">
        <f t="shared" si="14"/>
        <v>361780</v>
      </c>
      <c r="N105" s="82">
        <f t="shared" si="14"/>
        <v>0</v>
      </c>
      <c r="O105" s="82">
        <f t="shared" si="14"/>
        <v>0</v>
      </c>
      <c r="P105" s="82">
        <f t="shared" si="14"/>
        <v>364000</v>
      </c>
      <c r="Q105" s="82">
        <f t="shared" si="14"/>
        <v>0</v>
      </c>
      <c r="R105" s="82">
        <f t="shared" si="14"/>
        <v>1055000</v>
      </c>
    </row>
    <row r="106" spans="2:18" ht="50.25" customHeight="1">
      <c r="B106" s="29"/>
      <c r="C106" s="1401" t="s">
        <v>25</v>
      </c>
      <c r="D106" s="1401"/>
      <c r="E106" s="1401"/>
      <c r="F106" s="1401"/>
      <c r="G106" s="1401"/>
      <c r="H106" s="1401"/>
      <c r="I106" s="1401"/>
      <c r="J106" s="73">
        <f t="shared" ref="J106:R106" si="15">SUM(J107+J125)</f>
        <v>0</v>
      </c>
      <c r="K106" s="73">
        <f t="shared" si="15"/>
        <v>79800</v>
      </c>
      <c r="L106" s="73">
        <f t="shared" si="15"/>
        <v>244420</v>
      </c>
      <c r="M106" s="73">
        <f t="shared" si="15"/>
        <v>306780</v>
      </c>
      <c r="N106" s="73">
        <f t="shared" si="15"/>
        <v>0</v>
      </c>
      <c r="O106" s="73">
        <f t="shared" si="15"/>
        <v>0</v>
      </c>
      <c r="P106" s="73">
        <f t="shared" si="15"/>
        <v>364000</v>
      </c>
      <c r="Q106" s="73">
        <f t="shared" si="15"/>
        <v>0</v>
      </c>
      <c r="R106" s="73">
        <f t="shared" si="15"/>
        <v>995000</v>
      </c>
    </row>
    <row r="107" spans="2:18" ht="35.25" customHeight="1">
      <c r="B107" s="29"/>
      <c r="C107" s="31"/>
      <c r="D107" s="1401" t="s">
        <v>16</v>
      </c>
      <c r="E107" s="1401"/>
      <c r="F107" s="1401"/>
      <c r="G107" s="1401"/>
      <c r="H107" s="1401"/>
      <c r="I107" s="1401"/>
      <c r="J107" s="73">
        <f>SUM(J108+J117+J121)</f>
        <v>0</v>
      </c>
      <c r="K107" s="73">
        <f t="shared" ref="K107:R107" si="16">SUM(K108+K117+K121)</f>
        <v>46400</v>
      </c>
      <c r="L107" s="73">
        <f t="shared" si="16"/>
        <v>115280</v>
      </c>
      <c r="M107" s="73">
        <f t="shared" si="16"/>
        <v>179320</v>
      </c>
      <c r="N107" s="73">
        <f t="shared" si="16"/>
        <v>0</v>
      </c>
      <c r="O107" s="73">
        <f t="shared" si="16"/>
        <v>0</v>
      </c>
      <c r="P107" s="73">
        <f t="shared" si="16"/>
        <v>0</v>
      </c>
      <c r="Q107" s="73">
        <f t="shared" si="16"/>
        <v>0</v>
      </c>
      <c r="R107" s="73">
        <f t="shared" si="16"/>
        <v>341000</v>
      </c>
    </row>
    <row r="108" spans="2:18" ht="48.75" customHeight="1">
      <c r="B108" s="29"/>
      <c r="C108" s="31"/>
      <c r="D108" s="31"/>
      <c r="E108" s="1401" t="s">
        <v>17</v>
      </c>
      <c r="F108" s="1401"/>
      <c r="G108" s="1401"/>
      <c r="H108" s="1401"/>
      <c r="I108" s="1401"/>
      <c r="J108" s="73">
        <f>SUM(J109:J116)</f>
        <v>0</v>
      </c>
      <c r="K108" s="73">
        <f t="shared" ref="K108:R108" si="17">SUM(K109:K116)</f>
        <v>46400</v>
      </c>
      <c r="L108" s="73">
        <f t="shared" si="17"/>
        <v>115280</v>
      </c>
      <c r="M108" s="73">
        <f t="shared" si="17"/>
        <v>179320</v>
      </c>
      <c r="N108" s="73">
        <f t="shared" si="17"/>
        <v>0</v>
      </c>
      <c r="O108" s="73">
        <f t="shared" si="17"/>
        <v>0</v>
      </c>
      <c r="P108" s="73">
        <f t="shared" si="17"/>
        <v>0</v>
      </c>
      <c r="Q108" s="73">
        <f t="shared" si="17"/>
        <v>0</v>
      </c>
      <c r="R108" s="73">
        <f t="shared" si="17"/>
        <v>341000</v>
      </c>
    </row>
    <row r="109" spans="2:18" ht="72">
      <c r="B109" s="32"/>
      <c r="C109" s="33"/>
      <c r="D109" s="33"/>
      <c r="E109" s="34"/>
      <c r="F109" s="25">
        <v>88</v>
      </c>
      <c r="G109" s="14" t="s">
        <v>505</v>
      </c>
      <c r="H109" s="15" t="s">
        <v>324</v>
      </c>
      <c r="I109" s="16" t="s">
        <v>109</v>
      </c>
      <c r="J109" s="15"/>
      <c r="K109" s="161"/>
      <c r="L109" s="161">
        <v>25000</v>
      </c>
      <c r="M109" s="161">
        <v>20000</v>
      </c>
      <c r="N109" s="161"/>
      <c r="O109" s="161"/>
      <c r="P109" s="161"/>
      <c r="Q109" s="161"/>
      <c r="R109" s="79">
        <f t="shared" ref="R109:R116" si="18">SUM(K109:Q109)</f>
        <v>45000</v>
      </c>
    </row>
    <row r="110" spans="2:18" ht="144">
      <c r="B110" s="24"/>
      <c r="D110" s="21"/>
      <c r="E110" s="26"/>
      <c r="F110" s="25">
        <v>89</v>
      </c>
      <c r="G110" s="14" t="s">
        <v>506</v>
      </c>
      <c r="H110" s="170" t="s">
        <v>342</v>
      </c>
      <c r="I110" s="15" t="s">
        <v>507</v>
      </c>
      <c r="J110" s="15"/>
      <c r="K110" s="161">
        <v>6000</v>
      </c>
      <c r="L110" s="161"/>
      <c r="M110" s="161"/>
      <c r="N110" s="161"/>
      <c r="O110" s="161"/>
      <c r="P110" s="161"/>
      <c r="Q110" s="161"/>
      <c r="R110" s="79">
        <f t="shared" si="18"/>
        <v>6000</v>
      </c>
    </row>
    <row r="111" spans="2:18" ht="108">
      <c r="B111" s="24"/>
      <c r="D111" s="21"/>
      <c r="E111" s="26"/>
      <c r="F111" s="25">
        <v>90</v>
      </c>
      <c r="G111" s="14" t="s">
        <v>508</v>
      </c>
      <c r="H111" s="15" t="s">
        <v>340</v>
      </c>
      <c r="I111" s="154" t="s">
        <v>509</v>
      </c>
      <c r="J111" s="15"/>
      <c r="K111" s="161">
        <v>19200</v>
      </c>
      <c r="L111" s="161">
        <v>22280</v>
      </c>
      <c r="M111" s="161">
        <v>8520</v>
      </c>
      <c r="N111" s="161"/>
      <c r="O111" s="161"/>
      <c r="P111" s="161"/>
      <c r="Q111" s="161"/>
      <c r="R111" s="79">
        <f t="shared" si="18"/>
        <v>50000</v>
      </c>
    </row>
    <row r="112" spans="2:18" ht="90">
      <c r="B112" s="17"/>
      <c r="C112" s="18"/>
      <c r="D112" s="18"/>
      <c r="E112" s="66"/>
      <c r="F112" s="25">
        <v>91</v>
      </c>
      <c r="G112" s="14" t="s">
        <v>510</v>
      </c>
      <c r="H112" s="15" t="s">
        <v>511</v>
      </c>
      <c r="I112" s="15" t="s">
        <v>512</v>
      </c>
      <c r="J112" s="15"/>
      <c r="K112" s="161"/>
      <c r="L112" s="161"/>
      <c r="M112" s="161">
        <v>50000</v>
      </c>
      <c r="N112" s="161"/>
      <c r="O112" s="161"/>
      <c r="P112" s="161"/>
      <c r="Q112" s="161"/>
      <c r="R112" s="79">
        <f t="shared" si="18"/>
        <v>50000</v>
      </c>
    </row>
    <row r="113" spans="2:18" ht="47.25" customHeight="1">
      <c r="B113" s="48"/>
      <c r="C113" s="49"/>
      <c r="D113" s="49"/>
      <c r="E113" s="50"/>
      <c r="F113" s="126">
        <v>92</v>
      </c>
      <c r="G113" s="19" t="s">
        <v>513</v>
      </c>
      <c r="H113" s="15" t="s">
        <v>347</v>
      </c>
      <c r="I113" s="15" t="s">
        <v>514</v>
      </c>
      <c r="J113" s="15"/>
      <c r="K113" s="161">
        <v>10000</v>
      </c>
      <c r="L113" s="161">
        <v>20000</v>
      </c>
      <c r="M113" s="161">
        <v>70000</v>
      </c>
      <c r="N113" s="161"/>
      <c r="O113" s="161"/>
      <c r="P113" s="161"/>
      <c r="Q113" s="161"/>
      <c r="R113" s="79">
        <f t="shared" si="18"/>
        <v>100000</v>
      </c>
    </row>
    <row r="114" spans="2:18" ht="144">
      <c r="B114" s="48"/>
      <c r="C114" s="49"/>
      <c r="D114" s="49"/>
      <c r="E114" s="50"/>
      <c r="F114" s="25">
        <v>93</v>
      </c>
      <c r="G114" s="14" t="s">
        <v>515</v>
      </c>
      <c r="H114" s="15" t="s">
        <v>353</v>
      </c>
      <c r="I114" s="15" t="s">
        <v>516</v>
      </c>
      <c r="J114" s="15"/>
      <c r="K114" s="161">
        <v>5600</v>
      </c>
      <c r="L114" s="161">
        <v>16000</v>
      </c>
      <c r="M114" s="161">
        <v>8400</v>
      </c>
      <c r="N114" s="161"/>
      <c r="O114" s="161"/>
      <c r="P114" s="161"/>
      <c r="Q114" s="161"/>
      <c r="R114" s="79">
        <f t="shared" si="18"/>
        <v>30000</v>
      </c>
    </row>
    <row r="115" spans="2:18" ht="144">
      <c r="B115" s="48"/>
      <c r="C115" s="49"/>
      <c r="D115" s="49"/>
      <c r="E115" s="50"/>
      <c r="F115" s="25">
        <v>94</v>
      </c>
      <c r="G115" s="14" t="s">
        <v>517</v>
      </c>
      <c r="H115" s="15" t="s">
        <v>353</v>
      </c>
      <c r="I115" s="171" t="s">
        <v>518</v>
      </c>
      <c r="J115" s="15"/>
      <c r="K115" s="161">
        <v>5600</v>
      </c>
      <c r="L115" s="161">
        <v>8000</v>
      </c>
      <c r="M115" s="161">
        <v>6400</v>
      </c>
      <c r="N115" s="161"/>
      <c r="O115" s="161"/>
      <c r="P115" s="161"/>
      <c r="Q115" s="161"/>
      <c r="R115" s="79">
        <f t="shared" si="18"/>
        <v>20000</v>
      </c>
    </row>
    <row r="116" spans="2:18" ht="144">
      <c r="B116" s="48"/>
      <c r="C116" s="49"/>
      <c r="D116" s="49"/>
      <c r="E116" s="50"/>
      <c r="F116" s="25">
        <v>95</v>
      </c>
      <c r="G116" s="14" t="s">
        <v>519</v>
      </c>
      <c r="H116" s="15" t="s">
        <v>357</v>
      </c>
      <c r="I116" s="170" t="s">
        <v>520</v>
      </c>
      <c r="J116" s="15"/>
      <c r="K116" s="161"/>
      <c r="L116" s="161">
        <v>24000</v>
      </c>
      <c r="M116" s="161">
        <v>16000</v>
      </c>
      <c r="N116" s="161"/>
      <c r="O116" s="161"/>
      <c r="P116" s="161"/>
      <c r="Q116" s="161"/>
      <c r="R116" s="79">
        <f t="shared" si="18"/>
        <v>40000</v>
      </c>
    </row>
    <row r="117" spans="2:18" ht="23.25" hidden="1" customHeight="1">
      <c r="B117" s="29"/>
      <c r="C117" s="31"/>
      <c r="D117" s="31"/>
      <c r="E117" s="30" t="s">
        <v>18</v>
      </c>
      <c r="F117" s="173"/>
      <c r="G117" s="173"/>
      <c r="H117" s="13"/>
      <c r="I117" s="100"/>
      <c r="J117" s="73">
        <f>SUM(J118:J120)</f>
        <v>0</v>
      </c>
      <c r="K117" s="73">
        <f t="shared" ref="K117:R117" si="19">SUM(K118:K120)</f>
        <v>0</v>
      </c>
      <c r="L117" s="73">
        <f t="shared" si="19"/>
        <v>0</v>
      </c>
      <c r="M117" s="73">
        <f t="shared" si="19"/>
        <v>0</v>
      </c>
      <c r="N117" s="73">
        <f t="shared" si="19"/>
        <v>0</v>
      </c>
      <c r="O117" s="73">
        <f t="shared" si="19"/>
        <v>0</v>
      </c>
      <c r="P117" s="73">
        <f t="shared" si="19"/>
        <v>0</v>
      </c>
      <c r="Q117" s="73">
        <f t="shared" si="19"/>
        <v>0</v>
      </c>
      <c r="R117" s="73">
        <f t="shared" si="19"/>
        <v>0</v>
      </c>
    </row>
    <row r="118" spans="2:18" ht="23.25" hidden="1" customHeight="1">
      <c r="B118" s="32"/>
      <c r="C118" s="33"/>
      <c r="D118" s="33"/>
      <c r="E118" s="34"/>
      <c r="F118" s="25"/>
      <c r="G118" s="14"/>
      <c r="H118" s="80"/>
      <c r="I118" s="52"/>
      <c r="J118" s="15"/>
      <c r="K118" s="15"/>
      <c r="L118" s="15"/>
      <c r="M118" s="15"/>
      <c r="N118" s="15"/>
      <c r="O118" s="15"/>
      <c r="P118" s="15"/>
      <c r="Q118" s="15"/>
      <c r="R118" s="71">
        <f t="shared" ref="R118:R119" si="20">SUM(J118:Q118)</f>
        <v>0</v>
      </c>
    </row>
    <row r="119" spans="2:18" ht="23.25" hidden="1" customHeight="1">
      <c r="B119" s="24"/>
      <c r="D119" s="21"/>
      <c r="E119" s="26"/>
      <c r="F119" s="25"/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 t="shared" si="20"/>
        <v>0</v>
      </c>
    </row>
    <row r="120" spans="2:18" ht="23.25" hidden="1" customHeight="1">
      <c r="B120" s="58"/>
      <c r="C120" s="59"/>
      <c r="D120" s="53"/>
      <c r="E120" s="19"/>
      <c r="F120" s="25"/>
      <c r="G120" s="14"/>
      <c r="H120" s="15"/>
      <c r="I120" s="16"/>
      <c r="J120" s="23"/>
      <c r="K120" s="23"/>
      <c r="L120" s="23"/>
      <c r="M120" s="23"/>
      <c r="N120" s="23"/>
      <c r="O120" s="23"/>
      <c r="P120" s="23"/>
      <c r="Q120" s="23"/>
      <c r="R120" s="71">
        <f>SUM(J120:Q120)</f>
        <v>0</v>
      </c>
    </row>
    <row r="121" spans="2:18" ht="23.25" hidden="1" customHeight="1">
      <c r="B121" s="29"/>
      <c r="C121" s="31"/>
      <c r="D121" s="31"/>
      <c r="E121" s="30" t="s">
        <v>19</v>
      </c>
      <c r="F121" s="173"/>
      <c r="G121" s="173"/>
      <c r="H121" s="13"/>
      <c r="I121" s="100"/>
      <c r="J121" s="73">
        <f t="shared" ref="J121:R121" si="21">SUM(J122:J124)</f>
        <v>0</v>
      </c>
      <c r="K121" s="73">
        <f t="shared" si="21"/>
        <v>0</v>
      </c>
      <c r="L121" s="73">
        <f t="shared" si="21"/>
        <v>0</v>
      </c>
      <c r="M121" s="73">
        <f t="shared" si="21"/>
        <v>0</v>
      </c>
      <c r="N121" s="73">
        <f t="shared" si="21"/>
        <v>0</v>
      </c>
      <c r="O121" s="73">
        <f t="shared" si="21"/>
        <v>0</v>
      </c>
      <c r="P121" s="73">
        <f t="shared" si="21"/>
        <v>0</v>
      </c>
      <c r="Q121" s="73">
        <f t="shared" si="21"/>
        <v>0</v>
      </c>
      <c r="R121" s="73">
        <f t="shared" si="21"/>
        <v>0</v>
      </c>
    </row>
    <row r="122" spans="2:18" ht="23.25" hidden="1" customHeight="1">
      <c r="B122" s="32"/>
      <c r="C122" s="33"/>
      <c r="D122" s="33"/>
      <c r="E122" s="34"/>
      <c r="F122" s="25"/>
    </row>
    <row r="123" spans="2:18" ht="23.25" hidden="1" customHeight="1">
      <c r="B123" s="24"/>
      <c r="D123" s="21"/>
      <c r="E123" s="26"/>
      <c r="F123" s="25"/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ref="R123" si="22">SUM(J123:Q123)</f>
        <v>0</v>
      </c>
    </row>
    <row r="124" spans="2:18" ht="23.25" hidden="1" customHeight="1">
      <c r="B124" s="24"/>
      <c r="D124" s="21"/>
      <c r="E124" s="26"/>
      <c r="F124" s="25"/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s="37" customFormat="1" ht="49.5" customHeight="1">
      <c r="B125" s="36"/>
      <c r="C125" s="39"/>
      <c r="D125" s="1401" t="s">
        <v>20</v>
      </c>
      <c r="E125" s="1401"/>
      <c r="F125" s="1401"/>
      <c r="G125" s="1401"/>
      <c r="H125" s="1401"/>
      <c r="I125" s="1401"/>
      <c r="J125" s="72">
        <f>SUM(J126)</f>
        <v>0</v>
      </c>
      <c r="K125" s="72">
        <f t="shared" ref="K125:R125" si="23">SUM(K126)</f>
        <v>33400</v>
      </c>
      <c r="L125" s="72">
        <f t="shared" si="23"/>
        <v>129140</v>
      </c>
      <c r="M125" s="72">
        <f t="shared" si="23"/>
        <v>127460</v>
      </c>
      <c r="N125" s="72">
        <f t="shared" si="23"/>
        <v>0</v>
      </c>
      <c r="O125" s="72">
        <f t="shared" si="23"/>
        <v>0</v>
      </c>
      <c r="P125" s="72">
        <f t="shared" si="23"/>
        <v>364000</v>
      </c>
      <c r="Q125" s="72">
        <f t="shared" si="23"/>
        <v>0</v>
      </c>
      <c r="R125" s="72">
        <f t="shared" si="23"/>
        <v>654000</v>
      </c>
    </row>
    <row r="126" spans="2:18" ht="36" customHeight="1">
      <c r="B126" s="29"/>
      <c r="C126" s="31"/>
      <c r="D126" s="31"/>
      <c r="E126" s="1401" t="s">
        <v>21</v>
      </c>
      <c r="F126" s="1401"/>
      <c r="G126" s="1401"/>
      <c r="H126" s="1401"/>
      <c r="I126" s="1401"/>
      <c r="J126" s="73">
        <f>SUM(J127:J135)</f>
        <v>0</v>
      </c>
      <c r="K126" s="73">
        <f t="shared" ref="K126:R126" si="24">SUM(K127:K135)</f>
        <v>33400</v>
      </c>
      <c r="L126" s="73">
        <f t="shared" si="24"/>
        <v>129140</v>
      </c>
      <c r="M126" s="73">
        <f t="shared" si="24"/>
        <v>127460</v>
      </c>
      <c r="N126" s="73">
        <f t="shared" si="24"/>
        <v>0</v>
      </c>
      <c r="O126" s="73">
        <f t="shared" si="24"/>
        <v>0</v>
      </c>
      <c r="P126" s="73">
        <f t="shared" si="24"/>
        <v>364000</v>
      </c>
      <c r="Q126" s="73">
        <f t="shared" si="24"/>
        <v>0</v>
      </c>
      <c r="R126" s="73">
        <f t="shared" si="24"/>
        <v>654000</v>
      </c>
    </row>
    <row r="127" spans="2:18" ht="72">
      <c r="B127" s="32"/>
      <c r="C127" s="33"/>
      <c r="D127" s="33"/>
      <c r="E127" s="34"/>
      <c r="F127" s="25">
        <v>95</v>
      </c>
      <c r="G127" s="14" t="s">
        <v>521</v>
      </c>
      <c r="H127" s="15" t="s">
        <v>511</v>
      </c>
      <c r="I127" s="16" t="s">
        <v>109</v>
      </c>
      <c r="J127" s="15"/>
      <c r="K127" s="161">
        <v>21000</v>
      </c>
      <c r="L127" s="161">
        <v>49700</v>
      </c>
      <c r="M127" s="161">
        <v>49300</v>
      </c>
      <c r="N127" s="161"/>
      <c r="O127" s="161"/>
      <c r="P127" s="161"/>
      <c r="Q127" s="161"/>
      <c r="R127" s="79">
        <f>SUM(K127:Q127)</f>
        <v>120000</v>
      </c>
    </row>
    <row r="128" spans="2:18" ht="72">
      <c r="B128" s="48"/>
      <c r="C128" s="49"/>
      <c r="D128" s="49"/>
      <c r="E128" s="50"/>
      <c r="F128" s="25">
        <v>96</v>
      </c>
      <c r="G128" s="14" t="s">
        <v>522</v>
      </c>
      <c r="H128" s="15" t="s">
        <v>511</v>
      </c>
      <c r="I128" s="15" t="s">
        <v>523</v>
      </c>
      <c r="J128" s="15"/>
      <c r="K128" s="161"/>
      <c r="L128" s="161"/>
      <c r="M128" s="161"/>
      <c r="N128" s="161"/>
      <c r="O128" s="161"/>
      <c r="P128" s="161">
        <v>204000</v>
      </c>
      <c r="Q128" s="161"/>
      <c r="R128" s="79">
        <f t="shared" ref="R128:R134" si="25">SUM(K128:Q128)</f>
        <v>204000</v>
      </c>
    </row>
    <row r="129" spans="2:18" ht="72">
      <c r="B129" s="17"/>
      <c r="C129" s="18"/>
      <c r="D129" s="18"/>
      <c r="E129" s="66"/>
      <c r="F129" s="25">
        <v>97</v>
      </c>
      <c r="G129" s="14" t="s">
        <v>524</v>
      </c>
      <c r="H129" s="15" t="s">
        <v>511</v>
      </c>
      <c r="I129" s="15" t="s">
        <v>523</v>
      </c>
      <c r="J129" s="15"/>
      <c r="K129" s="79"/>
      <c r="L129" s="79"/>
      <c r="M129" s="79"/>
      <c r="N129" s="79"/>
      <c r="O129" s="79"/>
      <c r="P129" s="79">
        <v>160000</v>
      </c>
      <c r="Q129" s="79"/>
      <c r="R129" s="79">
        <f t="shared" si="25"/>
        <v>160000</v>
      </c>
    </row>
    <row r="130" spans="2:18" ht="90">
      <c r="B130" s="48"/>
      <c r="C130" s="49"/>
      <c r="D130" s="49"/>
      <c r="E130" s="50"/>
      <c r="F130" s="126">
        <v>98</v>
      </c>
      <c r="G130" s="19" t="s">
        <v>525</v>
      </c>
      <c r="H130" s="15" t="s">
        <v>385</v>
      </c>
      <c r="I130" s="16" t="s">
        <v>109</v>
      </c>
      <c r="J130" s="15"/>
      <c r="K130" s="161"/>
      <c r="L130" s="161">
        <v>22800</v>
      </c>
      <c r="M130" s="161">
        <v>2200</v>
      </c>
      <c r="N130" s="161"/>
      <c r="O130" s="161"/>
      <c r="P130" s="161"/>
      <c r="Q130" s="161"/>
      <c r="R130" s="79">
        <f t="shared" si="25"/>
        <v>25000</v>
      </c>
    </row>
    <row r="131" spans="2:18" ht="72">
      <c r="B131" s="48"/>
      <c r="C131" s="49"/>
      <c r="D131" s="49"/>
      <c r="E131" s="50"/>
      <c r="F131" s="25">
        <v>99</v>
      </c>
      <c r="G131" s="14" t="s">
        <v>526</v>
      </c>
      <c r="H131" s="15" t="s">
        <v>385</v>
      </c>
      <c r="I131" s="16" t="s">
        <v>109</v>
      </c>
      <c r="J131" s="15"/>
      <c r="K131" s="161"/>
      <c r="L131" s="161">
        <v>20000</v>
      </c>
      <c r="M131" s="161">
        <v>30000</v>
      </c>
      <c r="N131" s="161"/>
      <c r="O131" s="161"/>
      <c r="P131" s="161"/>
      <c r="Q131" s="161"/>
      <c r="R131" s="79">
        <f t="shared" si="25"/>
        <v>50000</v>
      </c>
    </row>
    <row r="132" spans="2:18" ht="90">
      <c r="B132" s="48"/>
      <c r="C132" s="49"/>
      <c r="D132" s="49"/>
      <c r="E132" s="50"/>
      <c r="F132" s="25">
        <v>100</v>
      </c>
      <c r="G132" s="14" t="s">
        <v>527</v>
      </c>
      <c r="H132" s="15" t="s">
        <v>330</v>
      </c>
      <c r="I132" s="15" t="s">
        <v>528</v>
      </c>
      <c r="J132" s="15"/>
      <c r="K132" s="161"/>
      <c r="L132" s="161">
        <v>7740</v>
      </c>
      <c r="M132" s="161">
        <v>7260</v>
      </c>
      <c r="N132" s="161"/>
      <c r="O132" s="161"/>
      <c r="P132" s="161"/>
      <c r="Q132" s="161"/>
      <c r="R132" s="79">
        <f t="shared" si="25"/>
        <v>15000</v>
      </c>
    </row>
    <row r="133" spans="2:18" ht="144">
      <c r="B133" s="48"/>
      <c r="C133" s="49"/>
      <c r="D133" s="49"/>
      <c r="E133" s="50"/>
      <c r="F133" s="25">
        <v>101</v>
      </c>
      <c r="G133" s="14" t="s">
        <v>529</v>
      </c>
      <c r="H133" s="15" t="s">
        <v>357</v>
      </c>
      <c r="I133" s="15" t="s">
        <v>530</v>
      </c>
      <c r="J133" s="15"/>
      <c r="K133" s="161">
        <v>12400</v>
      </c>
      <c r="L133" s="161">
        <v>4900</v>
      </c>
      <c r="M133" s="161">
        <v>12700</v>
      </c>
      <c r="N133" s="161"/>
      <c r="O133" s="161"/>
      <c r="P133" s="161"/>
      <c r="Q133" s="161"/>
      <c r="R133" s="79">
        <f t="shared" si="25"/>
        <v>30000</v>
      </c>
    </row>
    <row r="134" spans="2:18" ht="144">
      <c r="B134" s="24"/>
      <c r="D134" s="21"/>
      <c r="E134" s="26"/>
      <c r="F134" s="25">
        <v>102</v>
      </c>
      <c r="G134" s="14" t="s">
        <v>531</v>
      </c>
      <c r="H134" s="15" t="s">
        <v>357</v>
      </c>
      <c r="I134" s="15" t="s">
        <v>532</v>
      </c>
      <c r="J134" s="15"/>
      <c r="K134" s="161"/>
      <c r="L134" s="161">
        <v>24000</v>
      </c>
      <c r="M134" s="161">
        <v>16000</v>
      </c>
      <c r="N134" s="161"/>
      <c r="O134" s="161"/>
      <c r="P134" s="161"/>
      <c r="Q134" s="161"/>
      <c r="R134" s="79">
        <f t="shared" si="25"/>
        <v>40000</v>
      </c>
    </row>
    <row r="135" spans="2:18" ht="144">
      <c r="B135" s="48"/>
      <c r="C135" s="49"/>
      <c r="D135" s="49"/>
      <c r="E135" s="50"/>
      <c r="F135" s="25">
        <v>103</v>
      </c>
      <c r="G135" s="14" t="s">
        <v>533</v>
      </c>
      <c r="H135" s="170" t="s">
        <v>342</v>
      </c>
      <c r="I135" s="15" t="s">
        <v>534</v>
      </c>
      <c r="J135" s="15"/>
      <c r="K135" s="161"/>
      <c r="L135" s="161"/>
      <c r="M135" s="161">
        <v>10000</v>
      </c>
      <c r="N135" s="161"/>
      <c r="O135" s="161"/>
      <c r="P135" s="161"/>
      <c r="Q135" s="161"/>
      <c r="R135" s="79">
        <f>SUM(K135:Q135)</f>
        <v>10000</v>
      </c>
    </row>
    <row r="136" spans="2:18" ht="30.75" customHeight="1">
      <c r="B136" s="29"/>
      <c r="C136" s="1418" t="s">
        <v>24</v>
      </c>
      <c r="D136" s="1418"/>
      <c r="E136" s="1418"/>
      <c r="F136" s="1418"/>
      <c r="G136" s="1418"/>
      <c r="H136" s="1418"/>
      <c r="I136" s="1418"/>
      <c r="J136" s="73">
        <f>SUM(J137+J142+J148)</f>
        <v>0</v>
      </c>
      <c r="K136" s="73">
        <f t="shared" ref="K136:R136" si="26">SUM(K137+K142+K148)</f>
        <v>0</v>
      </c>
      <c r="L136" s="73">
        <f t="shared" si="26"/>
        <v>5000</v>
      </c>
      <c r="M136" s="73">
        <f t="shared" si="26"/>
        <v>55000</v>
      </c>
      <c r="N136" s="73">
        <f t="shared" si="26"/>
        <v>0</v>
      </c>
      <c r="O136" s="73">
        <f t="shared" si="26"/>
        <v>0</v>
      </c>
      <c r="P136" s="73">
        <f t="shared" si="26"/>
        <v>0</v>
      </c>
      <c r="Q136" s="73">
        <f t="shared" si="26"/>
        <v>0</v>
      </c>
      <c r="R136" s="73">
        <f t="shared" si="26"/>
        <v>60000</v>
      </c>
    </row>
    <row r="137" spans="2:18" ht="49.5" customHeight="1">
      <c r="B137" s="29"/>
      <c r="C137" s="31"/>
      <c r="D137" s="1418" t="s">
        <v>23</v>
      </c>
      <c r="E137" s="1418"/>
      <c r="F137" s="1418"/>
      <c r="G137" s="1418"/>
      <c r="H137" s="1418"/>
      <c r="I137" s="1418"/>
      <c r="J137" s="73">
        <f>SUM(J138)</f>
        <v>0</v>
      </c>
      <c r="K137" s="73">
        <f t="shared" ref="K137:R137" si="27">SUM(K138)</f>
        <v>0</v>
      </c>
      <c r="L137" s="73">
        <f t="shared" si="27"/>
        <v>5000</v>
      </c>
      <c r="M137" s="73">
        <f t="shared" si="27"/>
        <v>55000</v>
      </c>
      <c r="N137" s="73">
        <f t="shared" si="27"/>
        <v>0</v>
      </c>
      <c r="O137" s="73">
        <f t="shared" si="27"/>
        <v>0</v>
      </c>
      <c r="P137" s="73">
        <f t="shared" si="27"/>
        <v>0</v>
      </c>
      <c r="Q137" s="73">
        <f t="shared" si="27"/>
        <v>0</v>
      </c>
      <c r="R137" s="73">
        <f t="shared" si="27"/>
        <v>60000</v>
      </c>
    </row>
    <row r="138" spans="2:18" ht="33" customHeight="1">
      <c r="B138" s="29"/>
      <c r="C138" s="31"/>
      <c r="D138" s="31"/>
      <c r="E138" s="1401" t="s">
        <v>22</v>
      </c>
      <c r="F138" s="1401"/>
      <c r="G138" s="1401"/>
      <c r="H138" s="1401"/>
      <c r="I138" s="1401"/>
      <c r="J138" s="73">
        <f t="shared" ref="J138:R138" si="28">SUM(J139:J141)</f>
        <v>0</v>
      </c>
      <c r="K138" s="73">
        <f t="shared" si="28"/>
        <v>0</v>
      </c>
      <c r="L138" s="73">
        <f t="shared" si="28"/>
        <v>5000</v>
      </c>
      <c r="M138" s="73">
        <f t="shared" si="28"/>
        <v>55000</v>
      </c>
      <c r="N138" s="73">
        <f t="shared" si="28"/>
        <v>0</v>
      </c>
      <c r="O138" s="73">
        <f t="shared" si="28"/>
        <v>0</v>
      </c>
      <c r="P138" s="73">
        <f t="shared" si="28"/>
        <v>0</v>
      </c>
      <c r="Q138" s="73">
        <f t="shared" si="28"/>
        <v>0</v>
      </c>
      <c r="R138" s="73">
        <f t="shared" si="28"/>
        <v>60000</v>
      </c>
    </row>
    <row r="139" spans="2:18" ht="32.25" customHeight="1">
      <c r="B139" s="76"/>
      <c r="C139" s="77"/>
      <c r="D139" s="77"/>
      <c r="E139" s="78"/>
      <c r="F139" s="25">
        <v>104</v>
      </c>
      <c r="G139" s="14" t="s">
        <v>535</v>
      </c>
      <c r="H139" s="15" t="s">
        <v>511</v>
      </c>
      <c r="I139" s="15" t="s">
        <v>536</v>
      </c>
      <c r="J139" s="15"/>
      <c r="K139" s="15"/>
      <c r="L139" s="161">
        <v>5000</v>
      </c>
      <c r="M139" s="161">
        <v>55000</v>
      </c>
      <c r="N139" s="161"/>
      <c r="O139" s="161"/>
      <c r="P139" s="161"/>
      <c r="Q139" s="161"/>
      <c r="R139" s="79">
        <f>SUM(K139:Q139)</f>
        <v>60000</v>
      </c>
    </row>
    <row r="140" spans="2:18" ht="21.75" hidden="1" customHeight="1">
      <c r="B140" s="24"/>
      <c r="D140" s="21"/>
      <c r="E140" s="26"/>
      <c r="F140" s="25"/>
      <c r="G140" s="14"/>
      <c r="H140" s="15"/>
      <c r="I140" s="16"/>
      <c r="J140" s="23"/>
      <c r="K140" s="23"/>
      <c r="L140" s="23"/>
      <c r="M140" s="23"/>
      <c r="N140" s="23"/>
      <c r="O140" s="23"/>
      <c r="P140" s="23"/>
      <c r="Q140" s="23"/>
      <c r="R140" s="71">
        <f t="shared" ref="R140" si="29">SUM(J140:Q140)</f>
        <v>0</v>
      </c>
    </row>
    <row r="141" spans="2:18" ht="39" hidden="1" customHeight="1">
      <c r="B141" s="58"/>
      <c r="C141" s="59"/>
      <c r="D141" s="53"/>
      <c r="E141" s="19"/>
      <c r="F141" s="25"/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>SUM(J141:Q141)</f>
        <v>0</v>
      </c>
    </row>
    <row r="142" spans="2:18" ht="48.75" hidden="1" customHeight="1">
      <c r="B142" s="29"/>
      <c r="C142" s="31"/>
      <c r="D142" s="1401" t="s">
        <v>26</v>
      </c>
      <c r="E142" s="1401"/>
      <c r="F142" s="1401"/>
      <c r="G142" s="1401"/>
      <c r="H142" s="1401"/>
      <c r="I142" s="1401"/>
      <c r="J142" s="73">
        <f>SUM(J143)</f>
        <v>0</v>
      </c>
      <c r="K142" s="73">
        <f t="shared" ref="K142:R142" si="30">SUM(K143)</f>
        <v>0</v>
      </c>
      <c r="L142" s="73">
        <f t="shared" si="30"/>
        <v>0</v>
      </c>
      <c r="M142" s="73">
        <f t="shared" si="30"/>
        <v>0</v>
      </c>
      <c r="N142" s="73">
        <f t="shared" si="30"/>
        <v>0</v>
      </c>
      <c r="O142" s="73">
        <f t="shared" si="30"/>
        <v>0</v>
      </c>
      <c r="P142" s="73">
        <f t="shared" si="30"/>
        <v>0</v>
      </c>
      <c r="Q142" s="73">
        <f t="shared" si="30"/>
        <v>0</v>
      </c>
      <c r="R142" s="73">
        <f t="shared" si="30"/>
        <v>0</v>
      </c>
    </row>
    <row r="143" spans="2:18" ht="32.25" hidden="1" customHeight="1">
      <c r="B143" s="29"/>
      <c r="C143" s="31"/>
      <c r="D143" s="31"/>
      <c r="E143" s="1401" t="s">
        <v>27</v>
      </c>
      <c r="F143" s="1401"/>
      <c r="G143" s="1401"/>
      <c r="H143" s="1401"/>
      <c r="I143" s="1401"/>
      <c r="J143" s="73">
        <f>SUM(J145:J147)</f>
        <v>0</v>
      </c>
      <c r="K143" s="73">
        <f t="shared" ref="K143:R143" si="31">SUM(K145:K147)</f>
        <v>0</v>
      </c>
      <c r="L143" s="73">
        <f t="shared" si="31"/>
        <v>0</v>
      </c>
      <c r="M143" s="73">
        <f t="shared" si="31"/>
        <v>0</v>
      </c>
      <c r="N143" s="73">
        <f t="shared" si="31"/>
        <v>0</v>
      </c>
      <c r="O143" s="73">
        <f t="shared" si="31"/>
        <v>0</v>
      </c>
      <c r="P143" s="73">
        <f t="shared" si="31"/>
        <v>0</v>
      </c>
      <c r="Q143" s="73">
        <f t="shared" si="31"/>
        <v>0</v>
      </c>
      <c r="R143" s="73">
        <f t="shared" si="31"/>
        <v>0</v>
      </c>
    </row>
    <row r="144" spans="2:18" hidden="1">
      <c r="B144" s="48"/>
      <c r="C144" s="49"/>
      <c r="D144" s="49"/>
      <c r="E144" s="50"/>
      <c r="F144" s="15">
        <v>50</v>
      </c>
    </row>
    <row r="145" spans="2:18" ht="20.25" hidden="1" customHeight="1">
      <c r="B145" s="32"/>
      <c r="C145" s="33"/>
      <c r="D145" s="33"/>
      <c r="E145" s="34"/>
      <c r="F145" s="25"/>
      <c r="G145" s="14"/>
      <c r="H145" s="80"/>
      <c r="I145" s="52"/>
      <c r="J145" s="15"/>
      <c r="K145" s="15"/>
      <c r="L145" s="15"/>
      <c r="M145" s="15"/>
      <c r="N145" s="15"/>
      <c r="O145" s="15"/>
      <c r="P145" s="15"/>
      <c r="Q145" s="15"/>
      <c r="R145" s="71">
        <f t="shared" ref="R145:R146" si="32">SUM(J145:Q145)</f>
        <v>0</v>
      </c>
    </row>
    <row r="146" spans="2:18" ht="20.25" hidden="1" customHeight="1">
      <c r="B146" s="24"/>
      <c r="D146" s="21"/>
      <c r="E146" s="26"/>
      <c r="F146" s="25"/>
      <c r="G146" s="14"/>
      <c r="H146" s="15"/>
      <c r="I146" s="16"/>
      <c r="J146" s="23"/>
      <c r="K146" s="23"/>
      <c r="L146" s="23"/>
      <c r="M146" s="23"/>
      <c r="N146" s="23"/>
      <c r="O146" s="23"/>
      <c r="P146" s="23"/>
      <c r="Q146" s="23"/>
      <c r="R146" s="71">
        <f t="shared" si="32"/>
        <v>0</v>
      </c>
    </row>
    <row r="147" spans="2:18" ht="20.25" hidden="1" customHeight="1">
      <c r="B147" s="24"/>
      <c r="D147" s="21"/>
      <c r="E147" s="26"/>
      <c r="F147" s="25"/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>SUM(J147:Q147)</f>
        <v>0</v>
      </c>
    </row>
    <row r="148" spans="2:18" ht="33.75" hidden="1" customHeight="1">
      <c r="B148" s="29"/>
      <c r="C148" s="31"/>
      <c r="D148" s="1401" t="s">
        <v>28</v>
      </c>
      <c r="E148" s="1401"/>
      <c r="F148" s="1401"/>
      <c r="G148" s="1401"/>
      <c r="H148" s="1401"/>
      <c r="I148" s="1401"/>
      <c r="J148" s="73">
        <f>SUM(J149+J153)</f>
        <v>0</v>
      </c>
      <c r="K148" s="73">
        <f t="shared" ref="K148:R148" si="33">SUM(K149+K153)</f>
        <v>0</v>
      </c>
      <c r="L148" s="73">
        <f t="shared" si="33"/>
        <v>0</v>
      </c>
      <c r="M148" s="73">
        <f t="shared" si="33"/>
        <v>0</v>
      </c>
      <c r="N148" s="73">
        <f t="shared" si="33"/>
        <v>0</v>
      </c>
      <c r="O148" s="73">
        <f t="shared" si="33"/>
        <v>0</v>
      </c>
      <c r="P148" s="73">
        <f t="shared" si="33"/>
        <v>0</v>
      </c>
      <c r="Q148" s="73">
        <f t="shared" si="33"/>
        <v>0</v>
      </c>
      <c r="R148" s="73">
        <f t="shared" si="33"/>
        <v>0</v>
      </c>
    </row>
    <row r="149" spans="2:18" ht="33.75" hidden="1" customHeight="1">
      <c r="B149" s="29"/>
      <c r="C149" s="31"/>
      <c r="D149" s="31"/>
      <c r="E149" s="1401" t="s">
        <v>29</v>
      </c>
      <c r="F149" s="1401"/>
      <c r="G149" s="1401"/>
      <c r="H149" s="1401"/>
      <c r="I149" s="1401"/>
      <c r="J149" s="73">
        <f>SUM(J150:J152)</f>
        <v>0</v>
      </c>
      <c r="K149" s="73">
        <f t="shared" ref="K149:R149" si="34">SUM(K150:K152)</f>
        <v>0</v>
      </c>
      <c r="L149" s="73">
        <f t="shared" si="34"/>
        <v>0</v>
      </c>
      <c r="M149" s="73">
        <f t="shared" si="34"/>
        <v>0</v>
      </c>
      <c r="N149" s="73">
        <f t="shared" si="34"/>
        <v>0</v>
      </c>
      <c r="O149" s="73">
        <f t="shared" si="34"/>
        <v>0</v>
      </c>
      <c r="P149" s="73">
        <f t="shared" si="34"/>
        <v>0</v>
      </c>
      <c r="Q149" s="73">
        <f t="shared" si="34"/>
        <v>0</v>
      </c>
      <c r="R149" s="73">
        <f t="shared" si="34"/>
        <v>0</v>
      </c>
    </row>
    <row r="150" spans="2:18" ht="21" hidden="1" customHeight="1">
      <c r="B150" s="32"/>
      <c r="C150" s="33"/>
      <c r="D150" s="33"/>
      <c r="E150" s="34"/>
      <c r="F150" s="25"/>
      <c r="G150" s="14"/>
      <c r="H150" s="80"/>
      <c r="I150" s="52"/>
      <c r="J150" s="15"/>
      <c r="K150" s="15"/>
      <c r="L150" s="15"/>
      <c r="M150" s="15"/>
      <c r="N150" s="15"/>
      <c r="O150" s="15"/>
      <c r="P150" s="15"/>
      <c r="Q150" s="15"/>
      <c r="R150" s="71">
        <f t="shared" ref="R150:R151" si="35">SUM(J150:Q150)</f>
        <v>0</v>
      </c>
    </row>
    <row r="151" spans="2:18" ht="21" hidden="1" customHeight="1">
      <c r="B151" s="24"/>
      <c r="D151" s="21"/>
      <c r="E151" s="26"/>
      <c r="F151" s="25"/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 t="shared" si="35"/>
        <v>0</v>
      </c>
    </row>
    <row r="152" spans="2:18" ht="21" hidden="1" customHeight="1">
      <c r="B152" s="24"/>
      <c r="D152" s="21"/>
      <c r="E152" s="26"/>
      <c r="F152" s="25"/>
      <c r="G152" s="14"/>
      <c r="H152" s="15"/>
      <c r="I152" s="16"/>
      <c r="J152" s="23"/>
      <c r="K152" s="23"/>
      <c r="L152" s="23"/>
      <c r="M152" s="23"/>
      <c r="N152" s="23"/>
      <c r="O152" s="23"/>
      <c r="P152" s="23"/>
      <c r="Q152" s="23"/>
      <c r="R152" s="71">
        <f>SUM(J152:Q152)</f>
        <v>0</v>
      </c>
    </row>
    <row r="153" spans="2:18" ht="33" hidden="1" customHeight="1">
      <c r="B153" s="29"/>
      <c r="C153" s="31"/>
      <c r="D153" s="31"/>
      <c r="E153" s="1418" t="s">
        <v>30</v>
      </c>
      <c r="F153" s="1418"/>
      <c r="G153" s="1418"/>
      <c r="H153" s="1418"/>
      <c r="I153" s="1418"/>
      <c r="J153" s="73">
        <f t="shared" ref="J153:R153" si="36">SUM(J154:J156)</f>
        <v>0</v>
      </c>
      <c r="K153" s="73">
        <f t="shared" si="36"/>
        <v>0</v>
      </c>
      <c r="L153" s="73">
        <f t="shared" si="36"/>
        <v>0</v>
      </c>
      <c r="M153" s="73">
        <f t="shared" si="36"/>
        <v>0</v>
      </c>
      <c r="N153" s="73">
        <f t="shared" si="36"/>
        <v>0</v>
      </c>
      <c r="O153" s="73">
        <f t="shared" si="36"/>
        <v>0</v>
      </c>
      <c r="P153" s="73">
        <f t="shared" si="36"/>
        <v>0</v>
      </c>
      <c r="Q153" s="73">
        <f t="shared" si="36"/>
        <v>0</v>
      </c>
      <c r="R153" s="73">
        <f t="shared" si="36"/>
        <v>0</v>
      </c>
    </row>
    <row r="154" spans="2:18" ht="23.25" hidden="1" customHeight="1">
      <c r="B154" s="32"/>
      <c r="C154" s="33"/>
      <c r="D154" s="33"/>
      <c r="E154" s="34"/>
      <c r="F154" s="25"/>
      <c r="G154" s="14"/>
      <c r="H154" s="80"/>
      <c r="I154" s="52"/>
      <c r="J154" s="23"/>
      <c r="K154" s="23"/>
      <c r="L154" s="23"/>
      <c r="M154" s="23"/>
      <c r="N154" s="23"/>
      <c r="O154" s="23"/>
      <c r="P154" s="23"/>
      <c r="Q154" s="23"/>
      <c r="R154" s="71">
        <f>SUM(J154:Q154)</f>
        <v>0</v>
      </c>
    </row>
    <row r="155" spans="2:18" ht="23.25" hidden="1" customHeight="1">
      <c r="B155" s="48"/>
      <c r="C155" s="49"/>
      <c r="D155" s="49"/>
      <c r="E155" s="50"/>
      <c r="F155" s="25"/>
      <c r="G155" s="14"/>
      <c r="H155" s="80"/>
      <c r="I155" s="52"/>
      <c r="J155" s="15"/>
      <c r="K155" s="15"/>
      <c r="L155" s="15"/>
      <c r="M155" s="15"/>
      <c r="N155" s="15"/>
      <c r="O155" s="15"/>
      <c r="P155" s="15"/>
      <c r="Q155" s="15"/>
      <c r="R155" s="71">
        <f t="shared" ref="R155:R156" si="37">SUM(J155:Q155)</f>
        <v>0</v>
      </c>
    </row>
    <row r="156" spans="2:18" ht="23.25" hidden="1" customHeight="1">
      <c r="B156" s="17"/>
      <c r="C156" s="18"/>
      <c r="D156" s="18"/>
      <c r="E156" s="66"/>
      <c r="F156" s="25"/>
      <c r="G156" s="14"/>
      <c r="H156" s="80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si="37"/>
        <v>0</v>
      </c>
    </row>
    <row r="157" spans="2:18" s="12" customFormat="1" ht="18.75" customHeight="1">
      <c r="B157" s="41" t="s">
        <v>82</v>
      </c>
      <c r="C157" s="42"/>
      <c r="D157" s="43"/>
      <c r="E157" s="43"/>
      <c r="F157" s="180"/>
      <c r="G157" s="180"/>
      <c r="H157" s="181"/>
      <c r="I157" s="182"/>
      <c r="J157" s="169">
        <f>SUM(J158)</f>
        <v>0</v>
      </c>
      <c r="K157" s="169">
        <f t="shared" ref="K157:R158" si="38">SUM(K158)</f>
        <v>0</v>
      </c>
      <c r="L157" s="169">
        <f t="shared" si="38"/>
        <v>0</v>
      </c>
      <c r="M157" s="169">
        <f t="shared" si="38"/>
        <v>11860</v>
      </c>
      <c r="N157" s="169">
        <f t="shared" si="38"/>
        <v>0</v>
      </c>
      <c r="O157" s="169">
        <f t="shared" si="38"/>
        <v>0</v>
      </c>
      <c r="P157" s="169">
        <f t="shared" si="38"/>
        <v>0</v>
      </c>
      <c r="Q157" s="169">
        <f t="shared" si="38"/>
        <v>0</v>
      </c>
      <c r="R157" s="169">
        <f t="shared" si="38"/>
        <v>11860</v>
      </c>
    </row>
    <row r="158" spans="2:18" s="12" customFormat="1" ht="33" customHeight="1">
      <c r="B158" s="1404" t="s">
        <v>83</v>
      </c>
      <c r="C158" s="1405"/>
      <c r="D158" s="1405"/>
      <c r="E158" s="1405"/>
      <c r="F158" s="1405"/>
      <c r="G158" s="1405"/>
      <c r="H158" s="1405"/>
      <c r="I158" s="1429"/>
      <c r="J158" s="82">
        <f>SUM(J159)</f>
        <v>0</v>
      </c>
      <c r="K158" s="82">
        <f t="shared" si="38"/>
        <v>0</v>
      </c>
      <c r="L158" s="82">
        <f t="shared" si="38"/>
        <v>0</v>
      </c>
      <c r="M158" s="82">
        <f t="shared" si="38"/>
        <v>11860</v>
      </c>
      <c r="N158" s="82">
        <f t="shared" si="38"/>
        <v>0</v>
      </c>
      <c r="O158" s="82">
        <f t="shared" si="38"/>
        <v>0</v>
      </c>
      <c r="P158" s="82">
        <f t="shared" si="38"/>
        <v>0</v>
      </c>
      <c r="Q158" s="82">
        <f t="shared" si="38"/>
        <v>0</v>
      </c>
      <c r="R158" s="82">
        <f t="shared" si="38"/>
        <v>11860</v>
      </c>
    </row>
    <row r="159" spans="2:18" ht="32.25" customHeight="1">
      <c r="B159" s="29"/>
      <c r="C159" s="1401" t="s">
        <v>31</v>
      </c>
      <c r="D159" s="1401"/>
      <c r="E159" s="1401"/>
      <c r="F159" s="1401"/>
      <c r="G159" s="1401"/>
      <c r="H159" s="1401"/>
      <c r="I159" s="1401"/>
      <c r="J159" s="73">
        <f t="shared" ref="J159:R159" si="39">SUM(J160+J163)</f>
        <v>0</v>
      </c>
      <c r="K159" s="73">
        <f t="shared" si="39"/>
        <v>0</v>
      </c>
      <c r="L159" s="73">
        <f t="shared" si="39"/>
        <v>0</v>
      </c>
      <c r="M159" s="73">
        <f t="shared" si="39"/>
        <v>11860</v>
      </c>
      <c r="N159" s="73">
        <f t="shared" si="39"/>
        <v>0</v>
      </c>
      <c r="O159" s="73">
        <f t="shared" si="39"/>
        <v>0</v>
      </c>
      <c r="P159" s="73">
        <f t="shared" si="39"/>
        <v>0</v>
      </c>
      <c r="Q159" s="73">
        <f t="shared" si="39"/>
        <v>0</v>
      </c>
      <c r="R159" s="73">
        <f t="shared" si="39"/>
        <v>11860</v>
      </c>
    </row>
    <row r="160" spans="2:18" ht="34.5" customHeight="1">
      <c r="B160" s="29"/>
      <c r="C160" s="31"/>
      <c r="D160" s="1401" t="s">
        <v>32</v>
      </c>
      <c r="E160" s="1401"/>
      <c r="F160" s="1401"/>
      <c r="G160" s="1401"/>
      <c r="H160" s="1401"/>
      <c r="I160" s="1401"/>
      <c r="J160" s="73">
        <f>SUM(J161)</f>
        <v>0</v>
      </c>
      <c r="K160" s="73">
        <f t="shared" ref="K160:R160" si="40">SUM(K161)</f>
        <v>0</v>
      </c>
      <c r="L160" s="73">
        <f t="shared" si="40"/>
        <v>0</v>
      </c>
      <c r="M160" s="73">
        <f t="shared" si="40"/>
        <v>11860</v>
      </c>
      <c r="N160" s="73">
        <f t="shared" si="40"/>
        <v>0</v>
      </c>
      <c r="O160" s="73">
        <f t="shared" si="40"/>
        <v>0</v>
      </c>
      <c r="P160" s="73">
        <f t="shared" si="40"/>
        <v>0</v>
      </c>
      <c r="Q160" s="73">
        <f t="shared" si="40"/>
        <v>0</v>
      </c>
      <c r="R160" s="73">
        <f t="shared" si="40"/>
        <v>11860</v>
      </c>
    </row>
    <row r="161" spans="2:18">
      <c r="B161" s="29"/>
      <c r="C161" s="31"/>
      <c r="D161" s="31"/>
      <c r="E161" s="30" t="s">
        <v>33</v>
      </c>
      <c r="F161" s="173"/>
      <c r="G161" s="173"/>
      <c r="H161" s="13"/>
      <c r="I161" s="100"/>
      <c r="J161" s="73">
        <f t="shared" ref="J161:R161" si="41">SUM(J162:J162)</f>
        <v>0</v>
      </c>
      <c r="K161" s="73">
        <f t="shared" si="41"/>
        <v>0</v>
      </c>
      <c r="L161" s="73">
        <f t="shared" si="41"/>
        <v>0</v>
      </c>
      <c r="M161" s="73">
        <f t="shared" si="41"/>
        <v>11860</v>
      </c>
      <c r="N161" s="73">
        <f t="shared" si="41"/>
        <v>0</v>
      </c>
      <c r="O161" s="73">
        <f t="shared" si="41"/>
        <v>0</v>
      </c>
      <c r="P161" s="73">
        <f t="shared" si="41"/>
        <v>0</v>
      </c>
      <c r="Q161" s="73">
        <f t="shared" si="41"/>
        <v>0</v>
      </c>
      <c r="R161" s="73">
        <f t="shared" si="41"/>
        <v>11860</v>
      </c>
    </row>
    <row r="162" spans="2:18" ht="72">
      <c r="B162" s="32"/>
      <c r="C162" s="33"/>
      <c r="D162" s="33"/>
      <c r="E162" s="34"/>
      <c r="F162" s="25">
        <v>105</v>
      </c>
      <c r="G162" s="14" t="s">
        <v>537</v>
      </c>
      <c r="H162" s="15" t="s">
        <v>324</v>
      </c>
      <c r="I162" s="171" t="s">
        <v>538</v>
      </c>
      <c r="J162" s="15"/>
      <c r="K162" s="15"/>
      <c r="L162" s="15"/>
      <c r="M162" s="183">
        <v>11860</v>
      </c>
      <c r="N162" s="15"/>
      <c r="O162" s="15"/>
      <c r="P162" s="15"/>
      <c r="Q162" s="15"/>
      <c r="R162" s="183">
        <v>11860</v>
      </c>
    </row>
    <row r="163" spans="2:18" ht="21" hidden="1" customHeight="1">
      <c r="B163" s="29"/>
      <c r="C163" s="31"/>
      <c r="D163" s="1419" t="s">
        <v>34</v>
      </c>
      <c r="E163" s="1419"/>
      <c r="F163" s="1419"/>
      <c r="G163" s="1419"/>
      <c r="H163" s="1419"/>
      <c r="I163" s="1419"/>
      <c r="J163" s="73">
        <f>SUM(J164)</f>
        <v>0</v>
      </c>
      <c r="K163" s="73">
        <f t="shared" ref="K163:Q163" si="42">SUM(K164)</f>
        <v>0</v>
      </c>
      <c r="L163" s="73">
        <f t="shared" si="42"/>
        <v>0</v>
      </c>
      <c r="M163" s="73">
        <f t="shared" si="42"/>
        <v>0</v>
      </c>
      <c r="N163" s="73">
        <f t="shared" si="42"/>
        <v>0</v>
      </c>
      <c r="O163" s="73">
        <f t="shared" si="42"/>
        <v>0</v>
      </c>
      <c r="P163" s="73">
        <f t="shared" si="42"/>
        <v>0</v>
      </c>
      <c r="Q163" s="73">
        <f t="shared" si="42"/>
        <v>0</v>
      </c>
      <c r="R163" s="73">
        <f>SUM(R164)</f>
        <v>0</v>
      </c>
    </row>
    <row r="164" spans="2:18" ht="21" hidden="1" customHeight="1">
      <c r="B164" s="29"/>
      <c r="C164" s="31"/>
      <c r="D164" s="31"/>
      <c r="E164" s="1418" t="s">
        <v>35</v>
      </c>
      <c r="F164" s="1418"/>
      <c r="G164" s="1418"/>
      <c r="H164" s="1418"/>
      <c r="I164" s="1418"/>
      <c r="J164" s="73">
        <f t="shared" ref="J164:R164" si="43">SUM(J165:J167)</f>
        <v>0</v>
      </c>
      <c r="K164" s="73">
        <f t="shared" si="43"/>
        <v>0</v>
      </c>
      <c r="L164" s="73">
        <f t="shared" si="43"/>
        <v>0</v>
      </c>
      <c r="M164" s="73">
        <f t="shared" si="43"/>
        <v>0</v>
      </c>
      <c r="N164" s="73">
        <f t="shared" si="43"/>
        <v>0</v>
      </c>
      <c r="O164" s="73">
        <f t="shared" si="43"/>
        <v>0</v>
      </c>
      <c r="P164" s="73">
        <f t="shared" si="43"/>
        <v>0</v>
      </c>
      <c r="Q164" s="73">
        <f t="shared" si="43"/>
        <v>0</v>
      </c>
      <c r="R164" s="73">
        <f t="shared" si="43"/>
        <v>0</v>
      </c>
    </row>
    <row r="165" spans="2:18" ht="25.5" hidden="1" customHeight="1">
      <c r="B165" s="32"/>
      <c r="C165" s="33"/>
      <c r="D165" s="33"/>
      <c r="E165" s="34"/>
      <c r="F165" s="25"/>
      <c r="G165" s="14"/>
      <c r="H165" s="80"/>
      <c r="I165" s="52"/>
      <c r="J165" s="15"/>
      <c r="K165" s="15"/>
      <c r="L165" s="15"/>
      <c r="M165" s="15"/>
      <c r="N165" s="15"/>
      <c r="O165" s="15"/>
      <c r="P165" s="15"/>
      <c r="Q165" s="15"/>
      <c r="R165" s="71">
        <f>SUM(J165:Q165)</f>
        <v>0</v>
      </c>
    </row>
    <row r="166" spans="2:18" ht="25.5" hidden="1" customHeight="1">
      <c r="B166" s="48"/>
      <c r="C166" s="49"/>
      <c r="D166" s="49"/>
      <c r="E166" s="50"/>
      <c r="F166" s="25"/>
      <c r="G166" s="14"/>
      <c r="H166" s="80"/>
      <c r="I166" s="52"/>
      <c r="J166" s="15"/>
      <c r="K166" s="15"/>
      <c r="L166" s="15"/>
      <c r="M166" s="15"/>
      <c r="N166" s="15"/>
      <c r="O166" s="15"/>
      <c r="P166" s="15"/>
      <c r="Q166" s="15"/>
      <c r="R166" s="71">
        <f t="shared" ref="R166:R167" si="44">SUM(J166:Q166)</f>
        <v>0</v>
      </c>
    </row>
    <row r="167" spans="2:18" ht="25.5" hidden="1" customHeight="1">
      <c r="B167" s="48"/>
      <c r="C167" s="49"/>
      <c r="D167" s="49"/>
      <c r="E167" s="50"/>
      <c r="F167" s="25"/>
      <c r="G167" s="14"/>
      <c r="H167" s="80"/>
      <c r="I167" s="52"/>
      <c r="J167" s="15"/>
      <c r="K167" s="15"/>
      <c r="L167" s="15"/>
      <c r="M167" s="15"/>
      <c r="N167" s="15"/>
      <c r="O167" s="15"/>
      <c r="P167" s="15"/>
      <c r="Q167" s="15"/>
      <c r="R167" s="71">
        <f t="shared" si="44"/>
        <v>0</v>
      </c>
    </row>
    <row r="168" spans="2:18" s="12" customFormat="1" ht="34.5" customHeight="1">
      <c r="B168" s="1402" t="s">
        <v>85</v>
      </c>
      <c r="C168" s="1403"/>
      <c r="D168" s="1403"/>
      <c r="E168" s="1403"/>
      <c r="F168" s="1403"/>
      <c r="G168" s="1403"/>
      <c r="H168" s="1403"/>
      <c r="I168" s="1403"/>
      <c r="J168" s="169">
        <f>SUM(J169)</f>
        <v>0</v>
      </c>
      <c r="K168" s="169">
        <f t="shared" ref="K168:R169" si="45">SUM(K169)</f>
        <v>15600</v>
      </c>
      <c r="L168" s="169">
        <f t="shared" si="45"/>
        <v>126860</v>
      </c>
      <c r="M168" s="169">
        <f t="shared" si="45"/>
        <v>109540</v>
      </c>
      <c r="N168" s="169">
        <f t="shared" si="45"/>
        <v>0</v>
      </c>
      <c r="O168" s="169">
        <f t="shared" si="45"/>
        <v>0</v>
      </c>
      <c r="P168" s="169">
        <f t="shared" si="45"/>
        <v>0</v>
      </c>
      <c r="Q168" s="169">
        <f t="shared" si="45"/>
        <v>0</v>
      </c>
      <c r="R168" s="169">
        <f t="shared" si="45"/>
        <v>252000</v>
      </c>
    </row>
    <row r="169" spans="2:18" s="12" customFormat="1" ht="49.5" customHeight="1">
      <c r="B169" s="1420" t="s">
        <v>86</v>
      </c>
      <c r="C169" s="1421"/>
      <c r="D169" s="1421"/>
      <c r="E169" s="1421"/>
      <c r="F169" s="1421"/>
      <c r="G169" s="1421"/>
      <c r="H169" s="1421"/>
      <c r="I169" s="1421"/>
      <c r="J169" s="82">
        <f>SUM(J170)</f>
        <v>0</v>
      </c>
      <c r="K169" s="82">
        <f t="shared" si="45"/>
        <v>15600</v>
      </c>
      <c r="L169" s="82">
        <f t="shared" si="45"/>
        <v>126860</v>
      </c>
      <c r="M169" s="82">
        <f t="shared" si="45"/>
        <v>109540</v>
      </c>
      <c r="N169" s="82">
        <f t="shared" si="45"/>
        <v>0</v>
      </c>
      <c r="O169" s="82">
        <f t="shared" si="45"/>
        <v>0</v>
      </c>
      <c r="P169" s="82">
        <f t="shared" si="45"/>
        <v>0</v>
      </c>
      <c r="Q169" s="82">
        <f t="shared" si="45"/>
        <v>0</v>
      </c>
      <c r="R169" s="82">
        <f t="shared" si="45"/>
        <v>252000</v>
      </c>
    </row>
    <row r="170" spans="2:18" ht="36.75" customHeight="1">
      <c r="B170" s="29"/>
      <c r="C170" s="1401" t="s">
        <v>36</v>
      </c>
      <c r="D170" s="1401"/>
      <c r="E170" s="1401"/>
      <c r="F170" s="1401"/>
      <c r="G170" s="1401"/>
      <c r="H170" s="1401"/>
      <c r="I170" s="1401"/>
      <c r="J170" s="73">
        <f t="shared" ref="J170:R170" si="46">SUM(J171+J183+J188)</f>
        <v>0</v>
      </c>
      <c r="K170" s="73">
        <f t="shared" si="46"/>
        <v>15600</v>
      </c>
      <c r="L170" s="73">
        <f t="shared" si="46"/>
        <v>126860</v>
      </c>
      <c r="M170" s="73">
        <f t="shared" si="46"/>
        <v>109540</v>
      </c>
      <c r="N170" s="73">
        <f t="shared" si="46"/>
        <v>0</v>
      </c>
      <c r="O170" s="73">
        <f t="shared" si="46"/>
        <v>0</v>
      </c>
      <c r="P170" s="73">
        <f t="shared" si="46"/>
        <v>0</v>
      </c>
      <c r="Q170" s="73">
        <f t="shared" si="46"/>
        <v>0</v>
      </c>
      <c r="R170" s="73">
        <f t="shared" si="46"/>
        <v>252000</v>
      </c>
    </row>
    <row r="171" spans="2:18" ht="47.25" customHeight="1">
      <c r="B171" s="29"/>
      <c r="C171" s="31"/>
      <c r="D171" s="1401" t="s">
        <v>37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47">SUM(K172)</f>
        <v>15600</v>
      </c>
      <c r="L171" s="73">
        <f t="shared" si="47"/>
        <v>126860</v>
      </c>
      <c r="M171" s="73">
        <f t="shared" si="47"/>
        <v>109540</v>
      </c>
      <c r="N171" s="73">
        <f t="shared" si="47"/>
        <v>0</v>
      </c>
      <c r="O171" s="73">
        <f t="shared" si="47"/>
        <v>0</v>
      </c>
      <c r="P171" s="73">
        <f t="shared" si="47"/>
        <v>0</v>
      </c>
      <c r="Q171" s="73">
        <f t="shared" si="47"/>
        <v>0</v>
      </c>
      <c r="R171" s="73">
        <f t="shared" si="47"/>
        <v>252000</v>
      </c>
    </row>
    <row r="172" spans="2:18" ht="32.25" customHeight="1">
      <c r="B172" s="29"/>
      <c r="C172" s="31"/>
      <c r="D172" s="31"/>
      <c r="E172" s="1401" t="s">
        <v>38</v>
      </c>
      <c r="F172" s="1401"/>
      <c r="G172" s="1401"/>
      <c r="H172" s="1401"/>
      <c r="I172" s="1401"/>
      <c r="J172" s="73">
        <f>SUM(J173:J182)</f>
        <v>0</v>
      </c>
      <c r="K172" s="73">
        <f t="shared" ref="K172:R172" si="48">SUM(K173:K182)</f>
        <v>15600</v>
      </c>
      <c r="L172" s="73">
        <f t="shared" si="48"/>
        <v>126860</v>
      </c>
      <c r="M172" s="73">
        <f t="shared" si="48"/>
        <v>109540</v>
      </c>
      <c r="N172" s="73">
        <f t="shared" si="48"/>
        <v>0</v>
      </c>
      <c r="O172" s="73">
        <f t="shared" si="48"/>
        <v>0</v>
      </c>
      <c r="P172" s="73">
        <f t="shared" si="48"/>
        <v>0</v>
      </c>
      <c r="Q172" s="73">
        <f t="shared" si="48"/>
        <v>0</v>
      </c>
      <c r="R172" s="73">
        <f t="shared" si="48"/>
        <v>252000</v>
      </c>
    </row>
    <row r="173" spans="2:18" ht="108">
      <c r="B173" s="32"/>
      <c r="C173" s="33"/>
      <c r="D173" s="33"/>
      <c r="E173" s="34"/>
      <c r="F173" s="25">
        <v>106</v>
      </c>
      <c r="G173" s="184" t="s">
        <v>539</v>
      </c>
      <c r="H173" s="15" t="s">
        <v>540</v>
      </c>
      <c r="I173" s="16" t="s">
        <v>109</v>
      </c>
      <c r="J173" s="161"/>
      <c r="K173" s="161"/>
      <c r="L173" s="161">
        <v>10000</v>
      </c>
      <c r="M173" s="161">
        <v>40000</v>
      </c>
      <c r="N173" s="161"/>
      <c r="O173" s="161"/>
      <c r="P173" s="161"/>
      <c r="Q173" s="161"/>
      <c r="R173" s="79">
        <f t="shared" ref="R173:R182" si="49">SUM(K173:Q173)</f>
        <v>50000</v>
      </c>
    </row>
    <row r="174" spans="2:18" ht="55.5">
      <c r="B174" s="17"/>
      <c r="C174" s="18"/>
      <c r="D174" s="18"/>
      <c r="E174" s="66"/>
      <c r="F174" s="25">
        <v>107</v>
      </c>
      <c r="G174" s="14" t="s">
        <v>541</v>
      </c>
      <c r="H174" s="185" t="s">
        <v>327</v>
      </c>
      <c r="I174" s="171" t="s">
        <v>542</v>
      </c>
      <c r="J174" s="161"/>
      <c r="K174" s="161"/>
      <c r="L174" s="161">
        <v>14860</v>
      </c>
      <c r="M174" s="161">
        <v>5140</v>
      </c>
      <c r="N174" s="161"/>
      <c r="O174" s="161"/>
      <c r="P174" s="161"/>
      <c r="Q174" s="161"/>
      <c r="R174" s="79">
        <f t="shared" si="49"/>
        <v>20000</v>
      </c>
    </row>
    <row r="175" spans="2:18" ht="54">
      <c r="B175" s="48"/>
      <c r="C175" s="49"/>
      <c r="D175" s="49"/>
      <c r="E175" s="50"/>
      <c r="F175" s="126">
        <v>108</v>
      </c>
      <c r="G175" s="19" t="s">
        <v>543</v>
      </c>
      <c r="H175" s="15" t="s">
        <v>327</v>
      </c>
      <c r="I175" s="15" t="s">
        <v>544</v>
      </c>
      <c r="J175" s="161"/>
      <c r="K175" s="161">
        <v>7200</v>
      </c>
      <c r="L175" s="161">
        <v>9000</v>
      </c>
      <c r="M175" s="161">
        <v>3800</v>
      </c>
      <c r="N175" s="161"/>
      <c r="O175" s="161"/>
      <c r="P175" s="161"/>
      <c r="Q175" s="161"/>
      <c r="R175" s="79">
        <f t="shared" si="49"/>
        <v>20000</v>
      </c>
    </row>
    <row r="176" spans="2:18" ht="54">
      <c r="B176" s="48"/>
      <c r="C176" s="49"/>
      <c r="D176" s="49"/>
      <c r="E176" s="50"/>
      <c r="F176" s="25">
        <v>109</v>
      </c>
      <c r="G176" s="14" t="s">
        <v>545</v>
      </c>
      <c r="H176" s="15" t="s">
        <v>477</v>
      </c>
      <c r="I176" s="16" t="s">
        <v>109</v>
      </c>
      <c r="J176" s="161"/>
      <c r="K176" s="161"/>
      <c r="L176" s="161"/>
      <c r="M176" s="161">
        <v>10000</v>
      </c>
      <c r="N176" s="161"/>
      <c r="O176" s="161"/>
      <c r="P176" s="161"/>
      <c r="Q176" s="161"/>
      <c r="R176" s="79">
        <f t="shared" si="49"/>
        <v>10000</v>
      </c>
    </row>
    <row r="177" spans="2:18" ht="72">
      <c r="B177" s="48"/>
      <c r="C177" s="49"/>
      <c r="D177" s="49"/>
      <c r="E177" s="50"/>
      <c r="F177" s="25">
        <v>110</v>
      </c>
      <c r="G177" s="14" t="s">
        <v>546</v>
      </c>
      <c r="H177" s="15" t="s">
        <v>477</v>
      </c>
      <c r="I177" s="15" t="s">
        <v>547</v>
      </c>
      <c r="J177" s="161"/>
      <c r="K177" s="161"/>
      <c r="L177" s="161">
        <v>40000</v>
      </c>
      <c r="M177" s="161"/>
      <c r="N177" s="161"/>
      <c r="O177" s="161"/>
      <c r="P177" s="161"/>
      <c r="Q177" s="161"/>
      <c r="R177" s="79">
        <f t="shared" si="49"/>
        <v>40000</v>
      </c>
    </row>
    <row r="178" spans="2:18" ht="54">
      <c r="B178" s="48"/>
      <c r="C178" s="49"/>
      <c r="D178" s="49"/>
      <c r="E178" s="50"/>
      <c r="F178" s="25">
        <v>111</v>
      </c>
      <c r="G178" s="14" t="s">
        <v>548</v>
      </c>
      <c r="H178" s="15" t="s">
        <v>477</v>
      </c>
      <c r="I178" s="16" t="s">
        <v>109</v>
      </c>
      <c r="J178" s="161"/>
      <c r="K178" s="161"/>
      <c r="L178" s="161">
        <v>20000</v>
      </c>
      <c r="M178" s="161"/>
      <c r="N178" s="161"/>
      <c r="O178" s="161"/>
      <c r="P178" s="161"/>
      <c r="Q178" s="161"/>
      <c r="R178" s="79">
        <f t="shared" si="49"/>
        <v>20000</v>
      </c>
    </row>
    <row r="179" spans="2:18" ht="90">
      <c r="B179" s="48"/>
      <c r="C179" s="49"/>
      <c r="D179" s="49"/>
      <c r="E179" s="50"/>
      <c r="F179" s="25">
        <v>112</v>
      </c>
      <c r="G179" s="14" t="s">
        <v>549</v>
      </c>
      <c r="H179" s="15" t="s">
        <v>477</v>
      </c>
      <c r="I179" s="15" t="s">
        <v>550</v>
      </c>
      <c r="J179" s="161"/>
      <c r="K179" s="161">
        <v>8400</v>
      </c>
      <c r="L179" s="161">
        <v>28000</v>
      </c>
      <c r="M179" s="161">
        <v>3600</v>
      </c>
      <c r="N179" s="161"/>
      <c r="O179" s="161"/>
      <c r="P179" s="161"/>
      <c r="Q179" s="161"/>
      <c r="R179" s="79">
        <f t="shared" si="49"/>
        <v>40000</v>
      </c>
    </row>
    <row r="180" spans="2:18" ht="54">
      <c r="B180" s="48"/>
      <c r="C180" s="49"/>
      <c r="D180" s="49"/>
      <c r="E180" s="50"/>
      <c r="F180" s="25">
        <v>113</v>
      </c>
      <c r="G180" s="14" t="s">
        <v>551</v>
      </c>
      <c r="H180" s="15" t="s">
        <v>451</v>
      </c>
      <c r="I180" s="15" t="s">
        <v>552</v>
      </c>
      <c r="J180" s="161"/>
      <c r="K180" s="161"/>
      <c r="L180" s="161">
        <v>5000</v>
      </c>
      <c r="M180" s="161">
        <v>5000</v>
      </c>
      <c r="N180" s="161"/>
      <c r="O180" s="161"/>
      <c r="P180" s="161"/>
      <c r="Q180" s="161"/>
      <c r="R180" s="79">
        <f t="shared" si="49"/>
        <v>10000</v>
      </c>
    </row>
    <row r="181" spans="2:18" ht="54">
      <c r="B181" s="48"/>
      <c r="C181" s="49"/>
      <c r="D181" s="49"/>
      <c r="E181" s="50"/>
      <c r="F181" s="124">
        <v>114</v>
      </c>
      <c r="G181" s="14" t="s">
        <v>553</v>
      </c>
      <c r="H181" s="15" t="s">
        <v>330</v>
      </c>
      <c r="I181" s="15" t="s">
        <v>554</v>
      </c>
      <c r="J181" s="161"/>
      <c r="K181" s="161"/>
      <c r="L181" s="161"/>
      <c r="M181" s="161">
        <v>12000</v>
      </c>
      <c r="N181" s="161"/>
      <c r="O181" s="161"/>
      <c r="P181" s="161"/>
      <c r="Q181" s="161"/>
      <c r="R181" s="79">
        <f t="shared" si="49"/>
        <v>12000</v>
      </c>
    </row>
    <row r="182" spans="2:18" ht="108">
      <c r="B182" s="58"/>
      <c r="C182" s="59"/>
      <c r="D182" s="53"/>
      <c r="E182" s="19"/>
      <c r="F182" s="25">
        <v>115</v>
      </c>
      <c r="G182" s="14" t="s">
        <v>555</v>
      </c>
      <c r="H182" s="15" t="s">
        <v>363</v>
      </c>
      <c r="I182" s="15" t="s">
        <v>364</v>
      </c>
      <c r="J182" s="161"/>
      <c r="K182" s="161"/>
      <c r="L182" s="161"/>
      <c r="M182" s="161">
        <v>30000</v>
      </c>
      <c r="N182" s="161"/>
      <c r="O182" s="161"/>
      <c r="P182" s="161"/>
      <c r="Q182" s="161"/>
      <c r="R182" s="161">
        <f t="shared" si="49"/>
        <v>30000</v>
      </c>
    </row>
    <row r="183" spans="2:18" ht="47.25" hidden="1" customHeight="1">
      <c r="B183" s="29"/>
      <c r="C183" s="31"/>
      <c r="D183" s="1401" t="s">
        <v>39</v>
      </c>
      <c r="E183" s="1401"/>
      <c r="F183" s="1401"/>
      <c r="G183" s="1401"/>
      <c r="H183" s="1401"/>
      <c r="I183" s="1401"/>
      <c r="J183" s="73">
        <f>SUM(J184)</f>
        <v>0</v>
      </c>
      <c r="K183" s="73">
        <f t="shared" ref="K183:R183" si="50">SUM(K184)</f>
        <v>0</v>
      </c>
      <c r="L183" s="73">
        <f t="shared" si="50"/>
        <v>0</v>
      </c>
      <c r="M183" s="73">
        <f t="shared" si="50"/>
        <v>0</v>
      </c>
      <c r="N183" s="73">
        <f t="shared" si="50"/>
        <v>0</v>
      </c>
      <c r="O183" s="73">
        <f t="shared" si="50"/>
        <v>0</v>
      </c>
      <c r="P183" s="73">
        <f t="shared" si="50"/>
        <v>0</v>
      </c>
      <c r="Q183" s="73">
        <f t="shared" si="50"/>
        <v>0</v>
      </c>
      <c r="R183" s="73">
        <f t="shared" si="50"/>
        <v>0</v>
      </c>
    </row>
    <row r="184" spans="2:18" ht="34.5" hidden="1" customHeight="1">
      <c r="B184" s="29"/>
      <c r="C184" s="31"/>
      <c r="D184" s="31"/>
      <c r="E184" s="1401" t="s">
        <v>40</v>
      </c>
      <c r="F184" s="1401"/>
      <c r="G184" s="1401"/>
      <c r="H184" s="1401"/>
      <c r="I184" s="1401"/>
      <c r="J184" s="73">
        <f>SUM(J185:J187)</f>
        <v>0</v>
      </c>
      <c r="K184" s="73">
        <f t="shared" ref="K184:R184" si="51">SUM(K185:K187)</f>
        <v>0</v>
      </c>
      <c r="L184" s="73">
        <f t="shared" si="51"/>
        <v>0</v>
      </c>
      <c r="M184" s="73">
        <f t="shared" si="51"/>
        <v>0</v>
      </c>
      <c r="N184" s="73">
        <f t="shared" si="51"/>
        <v>0</v>
      </c>
      <c r="O184" s="73">
        <f t="shared" si="51"/>
        <v>0</v>
      </c>
      <c r="P184" s="73">
        <f t="shared" si="51"/>
        <v>0</v>
      </c>
      <c r="Q184" s="73">
        <f t="shared" si="51"/>
        <v>0</v>
      </c>
      <c r="R184" s="73">
        <f t="shared" si="51"/>
        <v>0</v>
      </c>
    </row>
    <row r="185" spans="2:18" ht="24.75" hidden="1" customHeight="1">
      <c r="B185" s="32"/>
      <c r="C185" s="33"/>
      <c r="D185" s="33"/>
      <c r="E185" s="34"/>
      <c r="F185" s="25"/>
      <c r="G185" s="14"/>
      <c r="H185" s="80"/>
      <c r="I185" s="52"/>
      <c r="J185" s="15"/>
      <c r="K185" s="15"/>
      <c r="L185" s="15"/>
      <c r="M185" s="15"/>
      <c r="N185" s="15"/>
      <c r="O185" s="15"/>
      <c r="P185" s="15"/>
      <c r="Q185" s="15"/>
      <c r="R185" s="71">
        <f t="shared" ref="R185:R186" si="52">SUM(J185:Q185)</f>
        <v>0</v>
      </c>
    </row>
    <row r="186" spans="2:18" ht="24.75" hidden="1" customHeight="1">
      <c r="B186" s="24"/>
      <c r="D186" s="21"/>
      <c r="E186" s="26"/>
      <c r="F186" s="25"/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1">
        <f t="shared" si="52"/>
        <v>0</v>
      </c>
    </row>
    <row r="187" spans="2:18" ht="34.5" hidden="1" customHeight="1">
      <c r="B187" s="58"/>
      <c r="C187" s="59"/>
      <c r="D187" s="53"/>
      <c r="E187" s="19"/>
      <c r="F187" s="25"/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>SUM(J187:Q187)</f>
        <v>0</v>
      </c>
    </row>
    <row r="188" spans="2:18" ht="31.5" hidden="1" customHeight="1">
      <c r="B188" s="29"/>
      <c r="C188" s="31"/>
      <c r="D188" s="1401" t="s">
        <v>41</v>
      </c>
      <c r="E188" s="1401"/>
      <c r="F188" s="1401"/>
      <c r="G188" s="1401"/>
      <c r="H188" s="1401"/>
      <c r="I188" s="1401"/>
      <c r="J188" s="73">
        <f>SUM(J189)</f>
        <v>0</v>
      </c>
      <c r="K188" s="73">
        <f t="shared" ref="K188:R188" si="53">SUM(K189)</f>
        <v>0</v>
      </c>
      <c r="L188" s="73">
        <f t="shared" si="53"/>
        <v>0</v>
      </c>
      <c r="M188" s="73">
        <f t="shared" si="53"/>
        <v>0</v>
      </c>
      <c r="N188" s="73">
        <f t="shared" si="53"/>
        <v>0</v>
      </c>
      <c r="O188" s="73">
        <f t="shared" si="53"/>
        <v>0</v>
      </c>
      <c r="P188" s="73">
        <f t="shared" si="53"/>
        <v>0</v>
      </c>
      <c r="Q188" s="73">
        <f t="shared" si="53"/>
        <v>0</v>
      </c>
      <c r="R188" s="73">
        <f t="shared" si="53"/>
        <v>0</v>
      </c>
    </row>
    <row r="189" spans="2:18" ht="34.5" hidden="1" customHeight="1">
      <c r="B189" s="29"/>
      <c r="C189" s="31"/>
      <c r="D189" s="31"/>
      <c r="E189" s="1401" t="s">
        <v>42</v>
      </c>
      <c r="F189" s="1401"/>
      <c r="G189" s="1401"/>
      <c r="H189" s="1401"/>
      <c r="I189" s="1401"/>
      <c r="J189" s="73">
        <f>SUM(J190:J192)</f>
        <v>0</v>
      </c>
      <c r="K189" s="73">
        <f t="shared" ref="K189:R189" si="54">SUM(K190:K192)</f>
        <v>0</v>
      </c>
      <c r="L189" s="73">
        <f t="shared" si="54"/>
        <v>0</v>
      </c>
      <c r="M189" s="73">
        <f t="shared" si="54"/>
        <v>0</v>
      </c>
      <c r="N189" s="73">
        <f t="shared" si="54"/>
        <v>0</v>
      </c>
      <c r="O189" s="73">
        <f t="shared" si="54"/>
        <v>0</v>
      </c>
      <c r="P189" s="73">
        <f t="shared" si="54"/>
        <v>0</v>
      </c>
      <c r="Q189" s="73">
        <f t="shared" si="54"/>
        <v>0</v>
      </c>
      <c r="R189" s="73">
        <f t="shared" si="54"/>
        <v>0</v>
      </c>
    </row>
    <row r="190" spans="2:18" ht="20.25" hidden="1" customHeight="1">
      <c r="B190" s="32"/>
      <c r="C190" s="33"/>
      <c r="D190" s="33"/>
      <c r="E190" s="34"/>
      <c r="F190" s="25"/>
      <c r="G190" s="14"/>
      <c r="H190" s="80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55">SUM(J190:Q190)</f>
        <v>0</v>
      </c>
    </row>
    <row r="191" spans="2:18" ht="20.25" hidden="1" customHeight="1">
      <c r="B191" s="24"/>
      <c r="D191" s="21"/>
      <c r="E191" s="26"/>
      <c r="F191" s="25"/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55"/>
        <v>0</v>
      </c>
    </row>
    <row r="192" spans="2:18" ht="20.25" hidden="1" customHeight="1">
      <c r="B192" s="24"/>
      <c r="D192" s="21"/>
      <c r="E192" s="26"/>
      <c r="F192" s="25"/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33" customHeight="1">
      <c r="B193" s="1402" t="s">
        <v>87</v>
      </c>
      <c r="C193" s="1403"/>
      <c r="D193" s="1403"/>
      <c r="E193" s="1403"/>
      <c r="F193" s="1403"/>
      <c r="G193" s="1403"/>
      <c r="H193" s="1403"/>
      <c r="I193" s="1403"/>
      <c r="J193" s="169">
        <f>SUM(J194)</f>
        <v>0</v>
      </c>
      <c r="K193" s="169">
        <f t="shared" ref="K193:Q194" si="56">SUM(K194)</f>
        <v>0</v>
      </c>
      <c r="L193" s="169">
        <f t="shared" si="56"/>
        <v>5000</v>
      </c>
      <c r="M193" s="169">
        <f t="shared" si="56"/>
        <v>80000</v>
      </c>
      <c r="N193" s="169">
        <f t="shared" si="56"/>
        <v>0</v>
      </c>
      <c r="O193" s="169">
        <f t="shared" si="56"/>
        <v>0</v>
      </c>
      <c r="P193" s="169">
        <f t="shared" si="56"/>
        <v>0</v>
      </c>
      <c r="Q193" s="169">
        <f t="shared" si="56"/>
        <v>0</v>
      </c>
      <c r="R193" s="169">
        <f>SUM(R194)</f>
        <v>85000</v>
      </c>
    </row>
    <row r="194" spans="2:18" s="12" customFormat="1" ht="32.25" customHeight="1">
      <c r="B194" s="1422" t="s">
        <v>88</v>
      </c>
      <c r="C194" s="1423"/>
      <c r="D194" s="1423"/>
      <c r="E194" s="1423"/>
      <c r="F194" s="1423"/>
      <c r="G194" s="1423"/>
      <c r="H194" s="1423"/>
      <c r="I194" s="1423"/>
      <c r="J194" s="82">
        <f>SUM(J195)</f>
        <v>0</v>
      </c>
      <c r="K194" s="82">
        <f>SUM(K195)</f>
        <v>0</v>
      </c>
      <c r="L194" s="82">
        <f t="shared" si="56"/>
        <v>5000</v>
      </c>
      <c r="M194" s="82">
        <f t="shared" si="56"/>
        <v>80000</v>
      </c>
      <c r="N194" s="82">
        <f t="shared" si="56"/>
        <v>0</v>
      </c>
      <c r="O194" s="82">
        <f t="shared" si="56"/>
        <v>0</v>
      </c>
      <c r="P194" s="82">
        <f t="shared" si="56"/>
        <v>0</v>
      </c>
      <c r="Q194" s="82">
        <f t="shared" si="56"/>
        <v>0</v>
      </c>
      <c r="R194" s="82">
        <f>SUM(R195)</f>
        <v>85000</v>
      </c>
    </row>
    <row r="195" spans="2:18" ht="48.75" customHeight="1">
      <c r="B195" s="29"/>
      <c r="C195" s="1401" t="s">
        <v>43</v>
      </c>
      <c r="D195" s="1401"/>
      <c r="E195" s="1401"/>
      <c r="F195" s="1401"/>
      <c r="G195" s="1401"/>
      <c r="H195" s="1401"/>
      <c r="I195" s="1401"/>
      <c r="J195" s="73">
        <f t="shared" ref="J195:R195" si="57">SUM(J196+J204)</f>
        <v>0</v>
      </c>
      <c r="K195" s="73">
        <f t="shared" si="57"/>
        <v>0</v>
      </c>
      <c r="L195" s="73">
        <f t="shared" si="57"/>
        <v>5000</v>
      </c>
      <c r="M195" s="73">
        <f t="shared" si="57"/>
        <v>80000</v>
      </c>
      <c r="N195" s="73">
        <f t="shared" si="57"/>
        <v>0</v>
      </c>
      <c r="O195" s="73">
        <f t="shared" si="57"/>
        <v>0</v>
      </c>
      <c r="P195" s="73">
        <f t="shared" si="57"/>
        <v>0</v>
      </c>
      <c r="Q195" s="73">
        <f t="shared" si="57"/>
        <v>0</v>
      </c>
      <c r="R195" s="73">
        <f t="shared" si="57"/>
        <v>85000</v>
      </c>
    </row>
    <row r="196" spans="2:18" ht="32.25" customHeight="1">
      <c r="B196" s="29"/>
      <c r="C196" s="31"/>
      <c r="D196" s="1401" t="s">
        <v>44</v>
      </c>
      <c r="E196" s="1401"/>
      <c r="F196" s="1401"/>
      <c r="G196" s="1401"/>
      <c r="H196" s="1401"/>
      <c r="I196" s="1401"/>
      <c r="J196" s="73">
        <f t="shared" ref="J196:R196" si="58">SUM(J197+J200)</f>
        <v>0</v>
      </c>
      <c r="K196" s="73">
        <f t="shared" si="58"/>
        <v>0</v>
      </c>
      <c r="L196" s="73">
        <f t="shared" si="58"/>
        <v>0</v>
      </c>
      <c r="M196" s="73">
        <f t="shared" si="58"/>
        <v>25000</v>
      </c>
      <c r="N196" s="73">
        <f t="shared" si="58"/>
        <v>0</v>
      </c>
      <c r="O196" s="73">
        <f t="shared" si="58"/>
        <v>0</v>
      </c>
      <c r="P196" s="73">
        <f t="shared" si="58"/>
        <v>0</v>
      </c>
      <c r="Q196" s="73">
        <f t="shared" si="58"/>
        <v>0</v>
      </c>
      <c r="R196" s="73">
        <f t="shared" si="58"/>
        <v>25000</v>
      </c>
    </row>
    <row r="197" spans="2:18" ht="35.25" customHeight="1">
      <c r="B197" s="29"/>
      <c r="C197" s="31"/>
      <c r="D197" s="31"/>
      <c r="E197" s="1401" t="s">
        <v>45</v>
      </c>
      <c r="F197" s="1401"/>
      <c r="G197" s="1401"/>
      <c r="H197" s="1401"/>
      <c r="I197" s="1426"/>
      <c r="J197" s="186">
        <f t="shared" ref="J197:R197" si="59">SUM(J198:J199)</f>
        <v>0</v>
      </c>
      <c r="K197" s="73">
        <f t="shared" si="59"/>
        <v>0</v>
      </c>
      <c r="L197" s="73">
        <f t="shared" si="59"/>
        <v>0</v>
      </c>
      <c r="M197" s="73">
        <f t="shared" si="59"/>
        <v>25000</v>
      </c>
      <c r="N197" s="73">
        <f t="shared" si="59"/>
        <v>0</v>
      </c>
      <c r="O197" s="73">
        <f t="shared" si="59"/>
        <v>0</v>
      </c>
      <c r="P197" s="73">
        <f t="shared" si="59"/>
        <v>0</v>
      </c>
      <c r="Q197" s="73">
        <f t="shared" si="59"/>
        <v>0</v>
      </c>
      <c r="R197" s="73">
        <f t="shared" si="59"/>
        <v>25000</v>
      </c>
    </row>
    <row r="198" spans="2:18" ht="72">
      <c r="B198" s="24"/>
      <c r="D198" s="21"/>
      <c r="E198" s="26"/>
      <c r="F198" s="25">
        <v>116</v>
      </c>
      <c r="G198" s="14" t="s">
        <v>556</v>
      </c>
      <c r="H198" s="15" t="s">
        <v>418</v>
      </c>
      <c r="I198" s="171" t="s">
        <v>557</v>
      </c>
      <c r="J198" s="15"/>
      <c r="K198" s="15"/>
      <c r="L198" s="15"/>
      <c r="M198" s="161">
        <v>20000</v>
      </c>
      <c r="N198" s="161"/>
      <c r="O198" s="161"/>
      <c r="P198" s="161"/>
      <c r="Q198" s="161"/>
      <c r="R198" s="79">
        <f>SUM(K198:Q198)</f>
        <v>20000</v>
      </c>
    </row>
    <row r="199" spans="2:18" ht="126">
      <c r="B199" s="58"/>
      <c r="C199" s="59"/>
      <c r="D199" s="53"/>
      <c r="E199" s="19"/>
      <c r="F199" s="25">
        <v>117</v>
      </c>
      <c r="G199" s="14" t="s">
        <v>558</v>
      </c>
      <c r="H199" s="15" t="s">
        <v>333</v>
      </c>
      <c r="I199" s="171" t="s">
        <v>297</v>
      </c>
      <c r="J199" s="15"/>
      <c r="K199" s="15"/>
      <c r="L199" s="15"/>
      <c r="M199" s="161">
        <v>5000</v>
      </c>
      <c r="N199" s="161"/>
      <c r="O199" s="161"/>
      <c r="P199" s="161"/>
      <c r="Q199" s="161"/>
      <c r="R199" s="79">
        <f>SUM(K199:Q199)</f>
        <v>5000</v>
      </c>
    </row>
    <row r="200" spans="2:18" ht="34.5" hidden="1" customHeight="1">
      <c r="B200" s="29"/>
      <c r="C200" s="31"/>
      <c r="D200" s="31"/>
      <c r="E200" s="1401" t="s">
        <v>46</v>
      </c>
      <c r="F200" s="1401"/>
      <c r="G200" s="1401"/>
      <c r="H200" s="1401"/>
      <c r="I200" s="1401"/>
      <c r="J200" s="73">
        <f>SUM(J201:J203)</f>
        <v>0</v>
      </c>
      <c r="K200" s="73">
        <f t="shared" ref="K200:R200" si="60">SUM(K201:K203)</f>
        <v>0</v>
      </c>
      <c r="L200" s="73">
        <f t="shared" si="60"/>
        <v>0</v>
      </c>
      <c r="M200" s="73">
        <f t="shared" si="60"/>
        <v>0</v>
      </c>
      <c r="N200" s="73">
        <f t="shared" si="60"/>
        <v>0</v>
      </c>
      <c r="O200" s="73">
        <f t="shared" si="60"/>
        <v>0</v>
      </c>
      <c r="P200" s="73">
        <f t="shared" si="60"/>
        <v>0</v>
      </c>
      <c r="Q200" s="73">
        <f t="shared" si="60"/>
        <v>0</v>
      </c>
      <c r="R200" s="73">
        <f t="shared" si="60"/>
        <v>0</v>
      </c>
    </row>
    <row r="201" spans="2:18" ht="19.5" hidden="1" customHeight="1">
      <c r="B201" s="32"/>
      <c r="C201" s="33"/>
      <c r="D201" s="33"/>
      <c r="E201" s="34"/>
      <c r="F201" s="25"/>
      <c r="G201" s="14"/>
      <c r="H201" s="80"/>
      <c r="I201" s="52"/>
      <c r="J201" s="15"/>
      <c r="K201" s="15"/>
      <c r="L201" s="15"/>
      <c r="M201" s="15"/>
      <c r="N201" s="15"/>
      <c r="O201" s="15"/>
      <c r="P201" s="15"/>
      <c r="Q201" s="15"/>
      <c r="R201" s="71">
        <f t="shared" ref="R201:R202" si="61">SUM(J201:Q201)</f>
        <v>0</v>
      </c>
    </row>
    <row r="202" spans="2:18" ht="19.5" hidden="1" customHeight="1">
      <c r="B202" s="24"/>
      <c r="D202" s="21"/>
      <c r="E202" s="26"/>
      <c r="F202" s="25"/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1">
        <f t="shared" si="61"/>
        <v>0</v>
      </c>
    </row>
    <row r="203" spans="2:18" ht="19.5" hidden="1" customHeight="1">
      <c r="B203" s="58"/>
      <c r="C203" s="59"/>
      <c r="D203" s="53"/>
      <c r="E203" s="19"/>
      <c r="F203" s="25"/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>SUM(J203:Q203)</f>
        <v>0</v>
      </c>
    </row>
    <row r="204" spans="2:18" ht="34.5" customHeight="1">
      <c r="B204" s="29"/>
      <c r="C204" s="31"/>
      <c r="D204" s="1418" t="s">
        <v>47</v>
      </c>
      <c r="E204" s="1418"/>
      <c r="F204" s="1418"/>
      <c r="G204" s="1418"/>
      <c r="H204" s="1418"/>
      <c r="I204" s="1418"/>
      <c r="J204" s="73">
        <f>SUM(J205)</f>
        <v>0</v>
      </c>
      <c r="K204" s="73">
        <f t="shared" ref="K204:R204" si="62">SUM(K205)</f>
        <v>0</v>
      </c>
      <c r="L204" s="73">
        <f t="shared" si="62"/>
        <v>5000</v>
      </c>
      <c r="M204" s="73">
        <f t="shared" si="62"/>
        <v>55000</v>
      </c>
      <c r="N204" s="73">
        <f t="shared" si="62"/>
        <v>0</v>
      </c>
      <c r="O204" s="73">
        <f t="shared" si="62"/>
        <v>0</v>
      </c>
      <c r="P204" s="73">
        <f t="shared" si="62"/>
        <v>0</v>
      </c>
      <c r="Q204" s="73">
        <f t="shared" si="62"/>
        <v>0</v>
      </c>
      <c r="R204" s="73">
        <f t="shared" si="62"/>
        <v>60000</v>
      </c>
    </row>
    <row r="205" spans="2:18" ht="49.5" customHeight="1">
      <c r="B205" s="29"/>
      <c r="C205" s="31"/>
      <c r="D205" s="31"/>
      <c r="E205" s="1401" t="s">
        <v>48</v>
      </c>
      <c r="F205" s="1401"/>
      <c r="G205" s="1401"/>
      <c r="H205" s="1401"/>
      <c r="I205" s="1401"/>
      <c r="J205" s="73">
        <f t="shared" ref="J205:R205" si="63">SUM(J206:J206)</f>
        <v>0</v>
      </c>
      <c r="K205" s="73">
        <f t="shared" si="63"/>
        <v>0</v>
      </c>
      <c r="L205" s="73">
        <f t="shared" si="63"/>
        <v>5000</v>
      </c>
      <c r="M205" s="73">
        <f t="shared" si="63"/>
        <v>55000</v>
      </c>
      <c r="N205" s="73">
        <f t="shared" si="63"/>
        <v>0</v>
      </c>
      <c r="O205" s="73">
        <f t="shared" si="63"/>
        <v>0</v>
      </c>
      <c r="P205" s="73">
        <f t="shared" si="63"/>
        <v>0</v>
      </c>
      <c r="Q205" s="73">
        <f t="shared" si="63"/>
        <v>0</v>
      </c>
      <c r="R205" s="73">
        <f t="shared" si="63"/>
        <v>60000</v>
      </c>
    </row>
    <row r="206" spans="2:18" ht="72">
      <c r="B206" s="32"/>
      <c r="C206" s="33"/>
      <c r="D206" s="33"/>
      <c r="E206" s="34"/>
      <c r="F206" s="25">
        <v>118</v>
      </c>
      <c r="G206" s="14" t="s">
        <v>559</v>
      </c>
      <c r="H206" s="15" t="s">
        <v>511</v>
      </c>
      <c r="I206" s="15" t="s">
        <v>560</v>
      </c>
      <c r="J206" s="15"/>
      <c r="K206" s="15"/>
      <c r="L206" s="161">
        <v>5000</v>
      </c>
      <c r="M206" s="161">
        <v>55000</v>
      </c>
      <c r="N206" s="161"/>
      <c r="O206" s="161"/>
      <c r="P206" s="161"/>
      <c r="Q206" s="161"/>
      <c r="R206" s="183">
        <v>60000</v>
      </c>
    </row>
    <row r="207" spans="2:18" s="12" customFormat="1" ht="34.5" customHeight="1">
      <c r="B207" s="1402" t="s">
        <v>90</v>
      </c>
      <c r="C207" s="1403"/>
      <c r="D207" s="1403"/>
      <c r="E207" s="1403"/>
      <c r="F207" s="1403"/>
      <c r="G207" s="1403"/>
      <c r="H207" s="1403"/>
      <c r="I207" s="1403"/>
      <c r="J207" s="169">
        <f>SUM(J208)</f>
        <v>0</v>
      </c>
      <c r="K207" s="169">
        <f t="shared" ref="K207:R208" si="64">SUM(K208)</f>
        <v>3600</v>
      </c>
      <c r="L207" s="169">
        <f t="shared" si="64"/>
        <v>12500</v>
      </c>
      <c r="M207" s="169">
        <f t="shared" si="64"/>
        <v>18900</v>
      </c>
      <c r="N207" s="169">
        <f t="shared" si="64"/>
        <v>0</v>
      </c>
      <c r="O207" s="169">
        <f t="shared" si="64"/>
        <v>0</v>
      </c>
      <c r="P207" s="169">
        <f t="shared" si="64"/>
        <v>0</v>
      </c>
      <c r="Q207" s="169">
        <f t="shared" si="64"/>
        <v>0</v>
      </c>
      <c r="R207" s="169">
        <f t="shared" si="64"/>
        <v>35000</v>
      </c>
    </row>
    <row r="208" spans="2:18" s="12" customFormat="1" ht="48" customHeight="1">
      <c r="B208" s="1404" t="s">
        <v>91</v>
      </c>
      <c r="C208" s="1405"/>
      <c r="D208" s="1405"/>
      <c r="E208" s="1405"/>
      <c r="F208" s="1405"/>
      <c r="G208" s="1405"/>
      <c r="H208" s="1405"/>
      <c r="I208" s="1405"/>
      <c r="J208" s="82">
        <f>SUM(J209)</f>
        <v>0</v>
      </c>
      <c r="K208" s="82">
        <f t="shared" si="64"/>
        <v>3600</v>
      </c>
      <c r="L208" s="82">
        <f t="shared" si="64"/>
        <v>12500</v>
      </c>
      <c r="M208" s="82">
        <f t="shared" si="64"/>
        <v>18900</v>
      </c>
      <c r="N208" s="82">
        <f t="shared" si="64"/>
        <v>0</v>
      </c>
      <c r="O208" s="82">
        <f t="shared" si="64"/>
        <v>0</v>
      </c>
      <c r="P208" s="82">
        <f t="shared" si="64"/>
        <v>0</v>
      </c>
      <c r="Q208" s="82">
        <f t="shared" si="64"/>
        <v>0</v>
      </c>
      <c r="R208" s="82">
        <f>SUM(R209)</f>
        <v>35000</v>
      </c>
    </row>
    <row r="209" spans="2:18" ht="49.5" customHeight="1">
      <c r="B209" s="29"/>
      <c r="C209" s="1401" t="s">
        <v>49</v>
      </c>
      <c r="D209" s="1401"/>
      <c r="E209" s="1401"/>
      <c r="F209" s="1401"/>
      <c r="G209" s="1401"/>
      <c r="H209" s="1401"/>
      <c r="I209" s="1401"/>
      <c r="J209" s="73">
        <f t="shared" ref="J209:R209" si="65">SUM(J210+J215)</f>
        <v>0</v>
      </c>
      <c r="K209" s="73">
        <f t="shared" si="65"/>
        <v>3600</v>
      </c>
      <c r="L209" s="73">
        <f t="shared" si="65"/>
        <v>12500</v>
      </c>
      <c r="M209" s="73">
        <f t="shared" si="65"/>
        <v>18900</v>
      </c>
      <c r="N209" s="73">
        <f t="shared" si="65"/>
        <v>0</v>
      </c>
      <c r="O209" s="73">
        <f t="shared" si="65"/>
        <v>0</v>
      </c>
      <c r="P209" s="73">
        <f t="shared" si="65"/>
        <v>0</v>
      </c>
      <c r="Q209" s="73">
        <f t="shared" si="65"/>
        <v>0</v>
      </c>
      <c r="R209" s="73">
        <f t="shared" si="65"/>
        <v>35000</v>
      </c>
    </row>
    <row r="210" spans="2:18" ht="36" customHeight="1">
      <c r="B210" s="29"/>
      <c r="C210" s="31"/>
      <c r="D210" s="1418" t="s">
        <v>50</v>
      </c>
      <c r="E210" s="1418"/>
      <c r="F210" s="1418"/>
      <c r="G210" s="1418"/>
      <c r="H210" s="1418"/>
      <c r="I210" s="1418"/>
      <c r="J210" s="73">
        <f>SUM(J211)</f>
        <v>0</v>
      </c>
      <c r="K210" s="73">
        <f t="shared" ref="K210:R210" si="66">SUM(K211)</f>
        <v>3600</v>
      </c>
      <c r="L210" s="73">
        <f t="shared" si="66"/>
        <v>12500</v>
      </c>
      <c r="M210" s="73">
        <f t="shared" si="66"/>
        <v>18900</v>
      </c>
      <c r="N210" s="73">
        <f t="shared" si="66"/>
        <v>0</v>
      </c>
      <c r="O210" s="73">
        <f t="shared" si="66"/>
        <v>0</v>
      </c>
      <c r="P210" s="73">
        <f t="shared" si="66"/>
        <v>0</v>
      </c>
      <c r="Q210" s="73">
        <f t="shared" si="66"/>
        <v>0</v>
      </c>
      <c r="R210" s="73">
        <f t="shared" si="66"/>
        <v>35000</v>
      </c>
    </row>
    <row r="211" spans="2:18" ht="32.25" customHeight="1">
      <c r="B211" s="29"/>
      <c r="C211" s="31"/>
      <c r="D211" s="31"/>
      <c r="E211" s="1418" t="s">
        <v>51</v>
      </c>
      <c r="F211" s="1418"/>
      <c r="G211" s="1418"/>
      <c r="H211" s="1418"/>
      <c r="I211" s="1418"/>
      <c r="J211" s="73">
        <f t="shared" ref="J211:R211" si="67">SUM(J212:J214)</f>
        <v>0</v>
      </c>
      <c r="K211" s="73">
        <f t="shared" si="67"/>
        <v>3600</v>
      </c>
      <c r="L211" s="73">
        <f t="shared" si="67"/>
        <v>12500</v>
      </c>
      <c r="M211" s="73">
        <f t="shared" si="67"/>
        <v>18900</v>
      </c>
      <c r="N211" s="73">
        <f t="shared" si="67"/>
        <v>0</v>
      </c>
      <c r="O211" s="73">
        <f t="shared" si="67"/>
        <v>0</v>
      </c>
      <c r="P211" s="73">
        <f t="shared" si="67"/>
        <v>0</v>
      </c>
      <c r="Q211" s="73">
        <f t="shared" si="67"/>
        <v>0</v>
      </c>
      <c r="R211" s="73">
        <f t="shared" si="67"/>
        <v>35000</v>
      </c>
    </row>
    <row r="212" spans="2:18" ht="126">
      <c r="B212" s="76"/>
      <c r="C212" s="77"/>
      <c r="D212" s="77"/>
      <c r="E212" s="78"/>
      <c r="F212" s="25">
        <v>119</v>
      </c>
      <c r="G212" s="14" t="s">
        <v>561</v>
      </c>
      <c r="H212" s="15" t="s">
        <v>415</v>
      </c>
      <c r="I212" s="15" t="s">
        <v>562</v>
      </c>
      <c r="J212" s="15"/>
      <c r="K212" s="161">
        <v>3600</v>
      </c>
      <c r="L212" s="161">
        <v>12500</v>
      </c>
      <c r="M212" s="161">
        <v>18900</v>
      </c>
      <c r="N212" s="161"/>
      <c r="O212" s="161"/>
      <c r="P212" s="161"/>
      <c r="Q212" s="161"/>
      <c r="R212" s="79">
        <f>SUM(K212:Q212)</f>
        <v>35000</v>
      </c>
    </row>
    <row r="213" spans="2:18" ht="22.5" hidden="1" customHeight="1">
      <c r="B213" s="24"/>
      <c r="D213" s="21"/>
      <c r="E213" s="26"/>
      <c r="F213" s="126"/>
      <c r="G213" s="19"/>
      <c r="H213" s="152"/>
      <c r="I213" s="153"/>
      <c r="J213" s="23"/>
      <c r="K213" s="23"/>
      <c r="L213" s="23"/>
      <c r="M213" s="23"/>
      <c r="N213" s="23"/>
      <c r="O213" s="23"/>
      <c r="P213" s="23"/>
      <c r="Q213" s="23"/>
      <c r="R213" s="71">
        <f t="shared" ref="R213" si="68">SUM(J213:Q213)</f>
        <v>0</v>
      </c>
    </row>
    <row r="214" spans="2:18" ht="22.5" hidden="1" customHeight="1">
      <c r="B214" s="58"/>
      <c r="C214" s="59"/>
      <c r="D214" s="53"/>
      <c r="E214" s="19"/>
      <c r="F214" s="25"/>
      <c r="G214" s="14"/>
      <c r="H214" s="15"/>
      <c r="I214" s="16"/>
      <c r="J214" s="23"/>
      <c r="K214" s="23"/>
      <c r="L214" s="23"/>
      <c r="M214" s="23"/>
      <c r="N214" s="23"/>
      <c r="O214" s="23"/>
      <c r="P214" s="23"/>
      <c r="Q214" s="23"/>
      <c r="R214" s="71">
        <f>SUM(J214:Q214)</f>
        <v>0</v>
      </c>
    </row>
    <row r="215" spans="2:18" ht="46.5" hidden="1" customHeight="1">
      <c r="B215" s="29"/>
      <c r="C215" s="31"/>
      <c r="D215" s="1418" t="s">
        <v>52</v>
      </c>
      <c r="E215" s="1418"/>
      <c r="F215" s="1418"/>
      <c r="G215" s="1418"/>
      <c r="H215" s="1418"/>
      <c r="I215" s="1418"/>
      <c r="J215" s="73">
        <f t="shared" ref="J215:R215" si="69">SUM(J216+J222+J228)</f>
        <v>0</v>
      </c>
      <c r="K215" s="73">
        <f t="shared" si="69"/>
        <v>0</v>
      </c>
      <c r="L215" s="73">
        <f t="shared" si="69"/>
        <v>0</v>
      </c>
      <c r="M215" s="73">
        <f t="shared" si="69"/>
        <v>0</v>
      </c>
      <c r="N215" s="73">
        <f t="shared" si="69"/>
        <v>0</v>
      </c>
      <c r="O215" s="73">
        <f t="shared" si="69"/>
        <v>0</v>
      </c>
      <c r="P215" s="73">
        <f t="shared" si="69"/>
        <v>0</v>
      </c>
      <c r="Q215" s="73">
        <f t="shared" si="69"/>
        <v>0</v>
      </c>
      <c r="R215" s="73">
        <f t="shared" si="69"/>
        <v>0</v>
      </c>
    </row>
    <row r="216" spans="2:18" hidden="1">
      <c r="B216" s="29"/>
      <c r="C216" s="31"/>
      <c r="D216" s="31"/>
      <c r="E216" s="30" t="s">
        <v>53</v>
      </c>
      <c r="F216" s="173"/>
      <c r="G216" s="173"/>
      <c r="H216" s="13"/>
      <c r="I216" s="100"/>
      <c r="J216" s="73">
        <f>SUM(J217:J221)</f>
        <v>0</v>
      </c>
      <c r="K216" s="73">
        <f>SUM(K217:K221)</f>
        <v>0</v>
      </c>
      <c r="L216" s="73">
        <f t="shared" ref="L216:Q216" si="70">SUM(L217:L221)</f>
        <v>0</v>
      </c>
      <c r="M216" s="73">
        <f t="shared" si="70"/>
        <v>0</v>
      </c>
      <c r="N216" s="73">
        <f t="shared" si="70"/>
        <v>0</v>
      </c>
      <c r="O216" s="73">
        <f t="shared" si="70"/>
        <v>0</v>
      </c>
      <c r="P216" s="73">
        <f t="shared" si="70"/>
        <v>0</v>
      </c>
      <c r="Q216" s="73">
        <f t="shared" si="70"/>
        <v>0</v>
      </c>
      <c r="R216" s="73">
        <f>SUM(R217:R221)</f>
        <v>0</v>
      </c>
    </row>
    <row r="217" spans="2:18" ht="19.5" hidden="1" customHeight="1">
      <c r="B217" s="32"/>
      <c r="C217" s="33"/>
      <c r="D217" s="33"/>
      <c r="E217" s="34"/>
      <c r="F217" s="25"/>
      <c r="G217" s="14"/>
      <c r="H217" s="80"/>
      <c r="I217" s="52"/>
      <c r="J217" s="15"/>
      <c r="K217" s="15"/>
      <c r="L217" s="15"/>
      <c r="M217" s="15"/>
      <c r="N217" s="15"/>
      <c r="O217" s="15"/>
      <c r="P217" s="15"/>
      <c r="Q217" s="15"/>
      <c r="R217" s="71">
        <f t="shared" ref="R217:R220" si="71">SUM(J217:Q217)</f>
        <v>0</v>
      </c>
    </row>
    <row r="218" spans="2:18" ht="19.5" hidden="1" customHeight="1">
      <c r="B218" s="24"/>
      <c r="D218" s="21"/>
      <c r="E218" s="26"/>
      <c r="F218" s="25"/>
      <c r="G218" s="14"/>
      <c r="H218" s="15"/>
      <c r="I218" s="16"/>
      <c r="J218" s="23"/>
      <c r="K218" s="23"/>
      <c r="L218" s="23"/>
      <c r="M218" s="23"/>
      <c r="N218" s="23"/>
      <c r="O218" s="23"/>
      <c r="P218" s="23"/>
      <c r="Q218" s="23"/>
      <c r="R218" s="71">
        <f t="shared" si="71"/>
        <v>0</v>
      </c>
    </row>
    <row r="219" spans="2:18" ht="19.5" hidden="1" customHeight="1">
      <c r="B219" s="24"/>
      <c r="D219" s="21"/>
      <c r="E219" s="26"/>
      <c r="F219" s="25"/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1">
        <f t="shared" si="71"/>
        <v>0</v>
      </c>
    </row>
    <row r="220" spans="2:18" ht="22.5" hidden="1" customHeight="1">
      <c r="B220" s="48"/>
      <c r="C220" s="49"/>
      <c r="D220" s="49"/>
      <c r="E220" s="50"/>
      <c r="F220" s="25"/>
      <c r="G220" s="14"/>
      <c r="H220" s="80"/>
      <c r="I220" s="52"/>
      <c r="J220" s="15"/>
      <c r="K220" s="15"/>
      <c r="L220" s="15"/>
      <c r="M220" s="15"/>
      <c r="N220" s="15"/>
      <c r="O220" s="15"/>
      <c r="P220" s="15"/>
      <c r="Q220" s="15"/>
      <c r="R220" s="71">
        <f t="shared" si="71"/>
        <v>0</v>
      </c>
    </row>
    <row r="221" spans="2:18" ht="22.5" hidden="1" customHeight="1">
      <c r="B221" s="24"/>
      <c r="D221" s="21"/>
      <c r="E221" s="26"/>
      <c r="F221" s="25"/>
      <c r="G221" s="14"/>
      <c r="H221" s="15"/>
      <c r="I221" s="16"/>
      <c r="J221" s="23"/>
      <c r="K221" s="23"/>
      <c r="L221" s="23"/>
      <c r="M221" s="23"/>
      <c r="N221" s="23"/>
      <c r="O221" s="23"/>
      <c r="P221" s="23"/>
      <c r="Q221" s="23"/>
      <c r="R221" s="71">
        <f>SUM(J221:Q221)</f>
        <v>0</v>
      </c>
    </row>
    <row r="222" spans="2:18" hidden="1">
      <c r="B222" s="29"/>
      <c r="C222" s="31"/>
      <c r="D222" s="31"/>
      <c r="E222" s="30" t="s">
        <v>54</v>
      </c>
      <c r="F222" s="173"/>
      <c r="G222" s="173"/>
      <c r="H222" s="13"/>
      <c r="I222" s="100"/>
      <c r="J222" s="73">
        <f>SUM(J223:J227)</f>
        <v>0</v>
      </c>
      <c r="K222" s="73">
        <f t="shared" ref="K222:R222" si="72">SUM(K223:K227)</f>
        <v>0</v>
      </c>
      <c r="L222" s="73">
        <f t="shared" si="72"/>
        <v>0</v>
      </c>
      <c r="M222" s="73">
        <f t="shared" si="72"/>
        <v>0</v>
      </c>
      <c r="N222" s="73">
        <f t="shared" si="72"/>
        <v>0</v>
      </c>
      <c r="O222" s="73">
        <f t="shared" si="72"/>
        <v>0</v>
      </c>
      <c r="P222" s="73">
        <f t="shared" si="72"/>
        <v>0</v>
      </c>
      <c r="Q222" s="73">
        <f t="shared" si="72"/>
        <v>0</v>
      </c>
      <c r="R222" s="73">
        <f t="shared" si="72"/>
        <v>0</v>
      </c>
    </row>
    <row r="223" spans="2:18" ht="22.5" hidden="1" customHeight="1">
      <c r="B223" s="32"/>
      <c r="C223" s="33"/>
      <c r="D223" s="33"/>
      <c r="E223" s="34"/>
      <c r="F223" s="25"/>
      <c r="G223" s="14"/>
      <c r="H223" s="80"/>
      <c r="I223" s="52"/>
      <c r="J223" s="15"/>
      <c r="K223" s="15"/>
      <c r="L223" s="15"/>
      <c r="M223" s="15"/>
      <c r="N223" s="15"/>
      <c r="O223" s="15"/>
      <c r="P223" s="15"/>
      <c r="Q223" s="15"/>
      <c r="R223" s="71">
        <f t="shared" ref="R223:R226" si="73">SUM(J223:Q223)</f>
        <v>0</v>
      </c>
    </row>
    <row r="224" spans="2:18" ht="22.5" hidden="1" customHeight="1">
      <c r="B224" s="24"/>
      <c r="D224" s="21"/>
      <c r="E224" s="26"/>
      <c r="F224" s="25"/>
      <c r="G224" s="14"/>
      <c r="H224" s="15"/>
      <c r="I224" s="16"/>
      <c r="J224" s="23"/>
      <c r="K224" s="23"/>
      <c r="L224" s="23"/>
      <c r="M224" s="23"/>
      <c r="N224" s="23"/>
      <c r="O224" s="23"/>
      <c r="P224" s="23"/>
      <c r="Q224" s="23"/>
      <c r="R224" s="71">
        <f t="shared" si="73"/>
        <v>0</v>
      </c>
    </row>
    <row r="225" spans="2:18" ht="22.5" hidden="1" customHeight="1">
      <c r="B225" s="24"/>
      <c r="D225" s="21"/>
      <c r="E225" s="26"/>
      <c r="F225" s="25"/>
      <c r="G225" s="14"/>
      <c r="H225" s="15"/>
      <c r="I225" s="16"/>
      <c r="J225" s="23"/>
      <c r="K225" s="23"/>
      <c r="L225" s="23"/>
      <c r="M225" s="23"/>
      <c r="N225" s="23"/>
      <c r="O225" s="23"/>
      <c r="P225" s="23"/>
      <c r="Q225" s="23"/>
      <c r="R225" s="71">
        <f t="shared" si="73"/>
        <v>0</v>
      </c>
    </row>
    <row r="226" spans="2:18" ht="22.5" hidden="1" customHeight="1">
      <c r="B226" s="48"/>
      <c r="C226" s="49"/>
      <c r="D226" s="49"/>
      <c r="E226" s="50"/>
      <c r="F226" s="25"/>
      <c r="G226" s="14"/>
      <c r="H226" s="80"/>
      <c r="I226" s="52"/>
      <c r="J226" s="15"/>
      <c r="K226" s="15"/>
      <c r="L226" s="15"/>
      <c r="M226" s="15"/>
      <c r="N226" s="15"/>
      <c r="O226" s="15"/>
      <c r="P226" s="15"/>
      <c r="Q226" s="15"/>
      <c r="R226" s="71">
        <f t="shared" si="73"/>
        <v>0</v>
      </c>
    </row>
    <row r="227" spans="2:18" ht="22.5" hidden="1" customHeight="1">
      <c r="B227" s="24"/>
      <c r="D227" s="21"/>
      <c r="E227" s="26"/>
      <c r="F227" s="25"/>
      <c r="G227" s="14"/>
      <c r="H227" s="15"/>
      <c r="I227" s="16"/>
      <c r="J227" s="23"/>
      <c r="K227" s="23"/>
      <c r="L227" s="23"/>
      <c r="M227" s="23"/>
      <c r="N227" s="23"/>
      <c r="O227" s="23"/>
      <c r="P227" s="23"/>
      <c r="Q227" s="23"/>
      <c r="R227" s="71">
        <f>SUM(J227:Q227)</f>
        <v>0</v>
      </c>
    </row>
    <row r="228" spans="2:18" ht="30.75" hidden="1" customHeight="1">
      <c r="B228" s="29"/>
      <c r="C228" s="31"/>
      <c r="D228" s="31"/>
      <c r="E228" s="1401" t="s">
        <v>89</v>
      </c>
      <c r="F228" s="1401"/>
      <c r="G228" s="1401"/>
      <c r="H228" s="1401"/>
      <c r="I228" s="1401"/>
      <c r="J228" s="73">
        <f t="shared" ref="J228:R228" si="74">SUM(J229:J233)</f>
        <v>0</v>
      </c>
      <c r="K228" s="73">
        <f t="shared" si="74"/>
        <v>0</v>
      </c>
      <c r="L228" s="73">
        <f t="shared" si="74"/>
        <v>0</v>
      </c>
      <c r="M228" s="73">
        <f t="shared" si="74"/>
        <v>0</v>
      </c>
      <c r="N228" s="73">
        <f t="shared" si="74"/>
        <v>0</v>
      </c>
      <c r="O228" s="73">
        <f t="shared" si="74"/>
        <v>0</v>
      </c>
      <c r="P228" s="73">
        <f t="shared" si="74"/>
        <v>0</v>
      </c>
      <c r="Q228" s="73">
        <f t="shared" si="74"/>
        <v>0</v>
      </c>
      <c r="R228" s="73">
        <f t="shared" si="74"/>
        <v>0</v>
      </c>
    </row>
    <row r="229" spans="2:18" ht="22.5" hidden="1" customHeight="1">
      <c r="B229" s="32"/>
      <c r="C229" s="33"/>
      <c r="D229" s="33"/>
      <c r="E229" s="34"/>
      <c r="F229" s="25"/>
      <c r="G229" s="14"/>
      <c r="H229" s="80"/>
      <c r="I229" s="52"/>
      <c r="J229" s="15"/>
      <c r="K229" s="15"/>
      <c r="L229" s="15"/>
      <c r="M229" s="15"/>
      <c r="N229" s="15"/>
      <c r="O229" s="15"/>
      <c r="P229" s="15"/>
      <c r="Q229" s="15"/>
      <c r="R229" s="71">
        <f t="shared" ref="R229:R232" si="75">SUM(J229:Q229)</f>
        <v>0</v>
      </c>
    </row>
    <row r="230" spans="2:18" ht="22.5" hidden="1" customHeight="1">
      <c r="B230" s="24"/>
      <c r="D230" s="21"/>
      <c r="E230" s="26"/>
      <c r="F230" s="25"/>
      <c r="G230" s="14"/>
      <c r="H230" s="15"/>
      <c r="I230" s="16"/>
      <c r="J230" s="23"/>
      <c r="K230" s="23"/>
      <c r="L230" s="23"/>
      <c r="M230" s="23"/>
      <c r="N230" s="23"/>
      <c r="O230" s="23"/>
      <c r="P230" s="23"/>
      <c r="Q230" s="23"/>
      <c r="R230" s="71">
        <f t="shared" si="75"/>
        <v>0</v>
      </c>
    </row>
    <row r="231" spans="2:18" ht="22.5" hidden="1" customHeight="1">
      <c r="B231" s="24"/>
      <c r="D231" s="21"/>
      <c r="E231" s="26"/>
      <c r="F231" s="25"/>
      <c r="G231" s="14"/>
      <c r="H231" s="15"/>
      <c r="I231" s="16"/>
      <c r="J231" s="23"/>
      <c r="K231" s="23"/>
      <c r="L231" s="23"/>
      <c r="M231" s="23"/>
      <c r="N231" s="23"/>
      <c r="O231" s="23"/>
      <c r="P231" s="23"/>
      <c r="Q231" s="23"/>
      <c r="R231" s="71">
        <f t="shared" si="75"/>
        <v>0</v>
      </c>
    </row>
    <row r="232" spans="2:18" ht="22.5" hidden="1" customHeight="1">
      <c r="B232" s="48"/>
      <c r="C232" s="49"/>
      <c r="D232" s="49"/>
      <c r="E232" s="50"/>
      <c r="F232" s="25"/>
      <c r="G232" s="14"/>
      <c r="H232" s="80"/>
      <c r="I232" s="52"/>
      <c r="J232" s="15"/>
      <c r="K232" s="15"/>
      <c r="L232" s="15"/>
      <c r="M232" s="15"/>
      <c r="N232" s="15"/>
      <c r="O232" s="15"/>
      <c r="P232" s="15"/>
      <c r="Q232" s="15"/>
      <c r="R232" s="71">
        <f t="shared" si="75"/>
        <v>0</v>
      </c>
    </row>
    <row r="233" spans="2:18" ht="22.5" hidden="1" customHeight="1">
      <c r="B233" s="58"/>
      <c r="C233" s="59"/>
      <c r="D233" s="53"/>
      <c r="E233" s="19"/>
      <c r="F233" s="25"/>
      <c r="G233" s="14"/>
      <c r="H233" s="15"/>
      <c r="I233" s="16"/>
      <c r="J233" s="23"/>
      <c r="K233" s="23"/>
      <c r="L233" s="23"/>
      <c r="M233" s="23"/>
      <c r="N233" s="23"/>
      <c r="O233" s="23"/>
      <c r="P233" s="23"/>
      <c r="Q233" s="23"/>
      <c r="R233" s="71">
        <f>SUM(J233:Q233)</f>
        <v>0</v>
      </c>
    </row>
    <row r="234" spans="2:18" s="12" customFormat="1" ht="33.75" customHeight="1">
      <c r="B234" s="1402" t="s">
        <v>92</v>
      </c>
      <c r="C234" s="1403"/>
      <c r="D234" s="1403"/>
      <c r="E234" s="1403"/>
      <c r="F234" s="1403"/>
      <c r="G234" s="1403"/>
      <c r="H234" s="1403"/>
      <c r="I234" s="1403"/>
      <c r="J234" s="169">
        <f>SUM(J235)</f>
        <v>0</v>
      </c>
      <c r="K234" s="169">
        <f t="shared" ref="K234:R235" si="76">SUM(K235)</f>
        <v>0</v>
      </c>
      <c r="L234" s="169">
        <f t="shared" si="76"/>
        <v>30000</v>
      </c>
      <c r="M234" s="169">
        <f t="shared" si="76"/>
        <v>143980</v>
      </c>
      <c r="N234" s="169">
        <f t="shared" si="76"/>
        <v>0</v>
      </c>
      <c r="O234" s="169">
        <f t="shared" si="76"/>
        <v>0</v>
      </c>
      <c r="P234" s="169">
        <f t="shared" si="76"/>
        <v>0</v>
      </c>
      <c r="Q234" s="169">
        <f t="shared" si="76"/>
        <v>0</v>
      </c>
      <c r="R234" s="169">
        <f t="shared" si="76"/>
        <v>173980</v>
      </c>
    </row>
    <row r="235" spans="2:18" s="12" customFormat="1" ht="48.75" customHeight="1">
      <c r="B235" s="1404" t="s">
        <v>93</v>
      </c>
      <c r="C235" s="1405"/>
      <c r="D235" s="1405"/>
      <c r="E235" s="1405"/>
      <c r="F235" s="1405"/>
      <c r="G235" s="1405"/>
      <c r="H235" s="1405"/>
      <c r="I235" s="1405"/>
      <c r="J235" s="82">
        <f>SUM(J236)</f>
        <v>0</v>
      </c>
      <c r="K235" s="82">
        <f t="shared" si="76"/>
        <v>0</v>
      </c>
      <c r="L235" s="82">
        <f t="shared" si="76"/>
        <v>30000</v>
      </c>
      <c r="M235" s="82">
        <f t="shared" si="76"/>
        <v>143980</v>
      </c>
      <c r="N235" s="82">
        <f t="shared" si="76"/>
        <v>0</v>
      </c>
      <c r="O235" s="82">
        <f t="shared" si="76"/>
        <v>0</v>
      </c>
      <c r="P235" s="82">
        <f t="shared" si="76"/>
        <v>0</v>
      </c>
      <c r="Q235" s="82">
        <f t="shared" si="76"/>
        <v>0</v>
      </c>
      <c r="R235" s="82">
        <f>SUM(R236)</f>
        <v>173980</v>
      </c>
    </row>
    <row r="236" spans="2:18" ht="32.25" customHeight="1">
      <c r="B236" s="29"/>
      <c r="C236" s="1401" t="s">
        <v>55</v>
      </c>
      <c r="D236" s="1401"/>
      <c r="E236" s="1401"/>
      <c r="F236" s="1401"/>
      <c r="G236" s="1401"/>
      <c r="H236" s="1401"/>
      <c r="I236" s="1401"/>
      <c r="J236" s="73">
        <f t="shared" ref="J236:R236" si="77">SUM(J237+J258)</f>
        <v>0</v>
      </c>
      <c r="K236" s="73">
        <f t="shared" si="77"/>
        <v>0</v>
      </c>
      <c r="L236" s="73">
        <f t="shared" si="77"/>
        <v>30000</v>
      </c>
      <c r="M236" s="73">
        <f t="shared" si="77"/>
        <v>143980</v>
      </c>
      <c r="N236" s="73">
        <f t="shared" si="77"/>
        <v>0</v>
      </c>
      <c r="O236" s="73">
        <f t="shared" si="77"/>
        <v>0</v>
      </c>
      <c r="P236" s="73">
        <f t="shared" si="77"/>
        <v>0</v>
      </c>
      <c r="Q236" s="73">
        <f t="shared" si="77"/>
        <v>0</v>
      </c>
      <c r="R236" s="73">
        <f t="shared" si="77"/>
        <v>173980</v>
      </c>
    </row>
    <row r="237" spans="2:18" ht="50.25" customHeight="1">
      <c r="B237" s="29"/>
      <c r="C237" s="31"/>
      <c r="D237" s="1401" t="s">
        <v>77</v>
      </c>
      <c r="E237" s="1401"/>
      <c r="F237" s="1401"/>
      <c r="G237" s="1401"/>
      <c r="H237" s="1401"/>
      <c r="I237" s="1401"/>
      <c r="J237" s="73">
        <f>SUM(J238+J242+J246+J250)</f>
        <v>0</v>
      </c>
      <c r="K237" s="73">
        <f t="shared" ref="K237:R237" si="78">SUM(K238+K242+K246+K250)</f>
        <v>0</v>
      </c>
      <c r="L237" s="73">
        <f t="shared" si="78"/>
        <v>30000</v>
      </c>
      <c r="M237" s="73">
        <f t="shared" si="78"/>
        <v>143980</v>
      </c>
      <c r="N237" s="73">
        <f t="shared" si="78"/>
        <v>0</v>
      </c>
      <c r="O237" s="73">
        <f t="shared" si="78"/>
        <v>0</v>
      </c>
      <c r="P237" s="73">
        <f t="shared" si="78"/>
        <v>0</v>
      </c>
      <c r="Q237" s="73">
        <f t="shared" si="78"/>
        <v>0</v>
      </c>
      <c r="R237" s="73">
        <f t="shared" si="78"/>
        <v>173980</v>
      </c>
    </row>
    <row r="238" spans="2:18" ht="32.25" hidden="1" customHeight="1">
      <c r="B238" s="29"/>
      <c r="C238" s="31"/>
      <c r="D238" s="31"/>
      <c r="E238" s="1401" t="s">
        <v>56</v>
      </c>
      <c r="F238" s="1401"/>
      <c r="G238" s="1401"/>
      <c r="H238" s="1401"/>
      <c r="I238" s="1401"/>
      <c r="J238" s="73">
        <f>SUM(J239:J241)</f>
        <v>0</v>
      </c>
      <c r="K238" s="73">
        <f t="shared" ref="K238:R238" si="79">SUM(K239:K241)</f>
        <v>0</v>
      </c>
      <c r="L238" s="73">
        <f t="shared" si="79"/>
        <v>0</v>
      </c>
      <c r="M238" s="73">
        <f t="shared" si="79"/>
        <v>0</v>
      </c>
      <c r="N238" s="73">
        <f t="shared" si="79"/>
        <v>0</v>
      </c>
      <c r="O238" s="73">
        <f t="shared" si="79"/>
        <v>0</v>
      </c>
      <c r="P238" s="73">
        <f t="shared" si="79"/>
        <v>0</v>
      </c>
      <c r="Q238" s="73">
        <f t="shared" si="79"/>
        <v>0</v>
      </c>
      <c r="R238" s="73">
        <f t="shared" si="79"/>
        <v>0</v>
      </c>
    </row>
    <row r="239" spans="2:18" ht="20.25" hidden="1" customHeight="1">
      <c r="B239" s="32"/>
      <c r="C239" s="33"/>
      <c r="D239" s="33"/>
      <c r="E239" s="34"/>
      <c r="F239" s="25"/>
      <c r="G239" s="14"/>
      <c r="H239" s="80"/>
      <c r="I239" s="52"/>
      <c r="J239" s="15"/>
      <c r="K239" s="15"/>
      <c r="L239" s="15"/>
      <c r="M239" s="15"/>
      <c r="N239" s="15"/>
      <c r="O239" s="15"/>
      <c r="P239" s="15"/>
      <c r="Q239" s="15"/>
      <c r="R239" s="71">
        <f t="shared" ref="R239:R240" si="80">SUM(J239:Q239)</f>
        <v>0</v>
      </c>
    </row>
    <row r="240" spans="2:18" ht="20.25" hidden="1" customHeight="1">
      <c r="B240" s="24"/>
      <c r="D240" s="21"/>
      <c r="E240" s="26"/>
      <c r="F240" s="25"/>
      <c r="G240" s="14"/>
      <c r="H240" s="15"/>
      <c r="I240" s="16"/>
      <c r="J240" s="23"/>
      <c r="K240" s="23"/>
      <c r="L240" s="23"/>
      <c r="M240" s="23"/>
      <c r="N240" s="23"/>
      <c r="O240" s="23"/>
      <c r="P240" s="23"/>
      <c r="Q240" s="23"/>
      <c r="R240" s="71">
        <f t="shared" si="80"/>
        <v>0</v>
      </c>
    </row>
    <row r="241" spans="2:18" ht="20.25" hidden="1" customHeight="1">
      <c r="B241" s="24"/>
      <c r="D241" s="21"/>
      <c r="E241" s="26"/>
      <c r="F241" s="25"/>
      <c r="G241" s="14"/>
      <c r="H241" s="15"/>
      <c r="I241" s="16"/>
      <c r="J241" s="23"/>
      <c r="K241" s="23"/>
      <c r="L241" s="23"/>
      <c r="M241" s="23"/>
      <c r="N241" s="23"/>
      <c r="O241" s="23"/>
      <c r="P241" s="23"/>
      <c r="Q241" s="23"/>
      <c r="R241" s="71">
        <f>SUM(J241:Q241)</f>
        <v>0</v>
      </c>
    </row>
    <row r="242" spans="2:18" ht="33.75" hidden="1" customHeight="1">
      <c r="B242" s="29"/>
      <c r="C242" s="31"/>
      <c r="D242" s="31"/>
      <c r="E242" s="1401" t="s">
        <v>57</v>
      </c>
      <c r="F242" s="1401"/>
      <c r="G242" s="1401"/>
      <c r="H242" s="1401"/>
      <c r="I242" s="1401"/>
      <c r="J242" s="73">
        <f>SUM(J243:J245)</f>
        <v>0</v>
      </c>
      <c r="K242" s="73">
        <f t="shared" ref="K242:R242" si="81">SUM(K243:K245)</f>
        <v>0</v>
      </c>
      <c r="L242" s="73">
        <f t="shared" si="81"/>
        <v>0</v>
      </c>
      <c r="M242" s="73">
        <f t="shared" si="81"/>
        <v>0</v>
      </c>
      <c r="N242" s="73">
        <f t="shared" si="81"/>
        <v>0</v>
      </c>
      <c r="O242" s="73">
        <f t="shared" si="81"/>
        <v>0</v>
      </c>
      <c r="P242" s="73">
        <f t="shared" si="81"/>
        <v>0</v>
      </c>
      <c r="Q242" s="73">
        <f t="shared" si="81"/>
        <v>0</v>
      </c>
      <c r="R242" s="73">
        <f t="shared" si="81"/>
        <v>0</v>
      </c>
    </row>
    <row r="243" spans="2:18" ht="21" hidden="1" customHeight="1">
      <c r="B243" s="32"/>
      <c r="C243" s="33"/>
      <c r="D243" s="33"/>
      <c r="E243" s="34"/>
      <c r="F243" s="25"/>
      <c r="G243" s="14"/>
      <c r="H243" s="80"/>
      <c r="I243" s="52"/>
      <c r="J243" s="15"/>
      <c r="K243" s="15"/>
      <c r="L243" s="15"/>
      <c r="M243" s="15"/>
      <c r="N243" s="15"/>
      <c r="O243" s="15"/>
      <c r="P243" s="15"/>
      <c r="Q243" s="15"/>
      <c r="R243" s="71">
        <f t="shared" ref="R243:R244" si="82">SUM(J243:Q243)</f>
        <v>0</v>
      </c>
    </row>
    <row r="244" spans="2:18" ht="21" hidden="1" customHeight="1">
      <c r="B244" s="24"/>
      <c r="D244" s="21"/>
      <c r="E244" s="26"/>
      <c r="F244" s="25"/>
      <c r="G244" s="14"/>
      <c r="H244" s="15"/>
      <c r="I244" s="16"/>
      <c r="J244" s="23"/>
      <c r="K244" s="23"/>
      <c r="L244" s="23"/>
      <c r="M244" s="23"/>
      <c r="N244" s="23"/>
      <c r="O244" s="23"/>
      <c r="P244" s="23"/>
      <c r="Q244" s="23"/>
      <c r="R244" s="71">
        <f t="shared" si="82"/>
        <v>0</v>
      </c>
    </row>
    <row r="245" spans="2:18" ht="21" hidden="1" customHeight="1">
      <c r="B245" s="24"/>
      <c r="D245" s="21"/>
      <c r="E245" s="26"/>
      <c r="F245" s="25"/>
      <c r="G245" s="14"/>
      <c r="H245" s="15"/>
      <c r="I245" s="16"/>
      <c r="J245" s="23"/>
      <c r="K245" s="23"/>
      <c r="L245" s="23"/>
      <c r="M245" s="23"/>
      <c r="N245" s="23"/>
      <c r="O245" s="23"/>
      <c r="P245" s="23"/>
      <c r="Q245" s="23"/>
      <c r="R245" s="71">
        <f>SUM(J245:Q245)</f>
        <v>0</v>
      </c>
    </row>
    <row r="246" spans="2:18" hidden="1">
      <c r="B246" s="29"/>
      <c r="C246" s="31"/>
      <c r="D246" s="31"/>
      <c r="E246" s="30" t="s">
        <v>58</v>
      </c>
      <c r="F246" s="173"/>
      <c r="G246" s="173"/>
      <c r="H246" s="13"/>
      <c r="I246" s="100"/>
      <c r="J246" s="73">
        <f>SUM(J247:J249)</f>
        <v>0</v>
      </c>
      <c r="K246" s="73">
        <f t="shared" ref="K246:R246" si="83">SUM(K247:K249)</f>
        <v>0</v>
      </c>
      <c r="L246" s="73">
        <f t="shared" si="83"/>
        <v>0</v>
      </c>
      <c r="M246" s="73">
        <f t="shared" si="83"/>
        <v>0</v>
      </c>
      <c r="N246" s="73">
        <f t="shared" si="83"/>
        <v>0</v>
      </c>
      <c r="O246" s="73">
        <f t="shared" si="83"/>
        <v>0</v>
      </c>
      <c r="P246" s="73">
        <f t="shared" si="83"/>
        <v>0</v>
      </c>
      <c r="Q246" s="73">
        <f t="shared" si="83"/>
        <v>0</v>
      </c>
      <c r="R246" s="73">
        <f t="shared" si="83"/>
        <v>0</v>
      </c>
    </row>
    <row r="247" spans="2:18" ht="24.75" hidden="1" customHeight="1">
      <c r="B247" s="32"/>
      <c r="C247" s="33"/>
      <c r="D247" s="33"/>
      <c r="E247" s="34"/>
      <c r="F247" s="25"/>
      <c r="G247" s="14"/>
      <c r="H247" s="80"/>
      <c r="I247" s="52"/>
      <c r="J247" s="15"/>
      <c r="K247" s="15"/>
      <c r="L247" s="15"/>
      <c r="M247" s="15"/>
      <c r="N247" s="15"/>
      <c r="O247" s="15"/>
      <c r="P247" s="15"/>
      <c r="Q247" s="15"/>
      <c r="R247" s="71">
        <f t="shared" ref="R247:R248" si="84">SUM(J247:Q247)</f>
        <v>0</v>
      </c>
    </row>
    <row r="248" spans="2:18" ht="24.75" hidden="1" customHeight="1">
      <c r="B248" s="24"/>
      <c r="D248" s="21"/>
      <c r="E248" s="26"/>
      <c r="F248" s="25"/>
      <c r="G248" s="14"/>
      <c r="H248" s="15"/>
      <c r="I248" s="16"/>
      <c r="J248" s="23"/>
      <c r="K248" s="23"/>
      <c r="L248" s="23"/>
      <c r="M248" s="23"/>
      <c r="N248" s="23"/>
      <c r="O248" s="23"/>
      <c r="P248" s="23"/>
      <c r="Q248" s="23"/>
      <c r="R248" s="71">
        <f t="shared" si="84"/>
        <v>0</v>
      </c>
    </row>
    <row r="249" spans="2:18" ht="24.75" hidden="1" customHeight="1">
      <c r="B249" s="58"/>
      <c r="C249" s="59"/>
      <c r="D249" s="53"/>
      <c r="E249" s="19"/>
      <c r="F249" s="25"/>
      <c r="G249" s="14"/>
      <c r="H249" s="15"/>
      <c r="I249" s="16"/>
      <c r="J249" s="23"/>
      <c r="K249" s="23"/>
      <c r="L249" s="23"/>
      <c r="M249" s="23"/>
      <c r="N249" s="23"/>
      <c r="O249" s="23"/>
      <c r="P249" s="23"/>
      <c r="Q249" s="23"/>
      <c r="R249" s="71">
        <f>SUM(J249:Q249)</f>
        <v>0</v>
      </c>
    </row>
    <row r="250" spans="2:18" ht="30.75" customHeight="1">
      <c r="B250" s="29"/>
      <c r="C250" s="31"/>
      <c r="D250" s="31"/>
      <c r="E250" s="1418" t="s">
        <v>59</v>
      </c>
      <c r="F250" s="1418"/>
      <c r="G250" s="1418"/>
      <c r="H250" s="1418"/>
      <c r="I250" s="1418"/>
      <c r="J250" s="73">
        <f>SUM(J251:J257)</f>
        <v>0</v>
      </c>
      <c r="K250" s="73">
        <f t="shared" ref="K250:R250" si="85">SUM(K251:K257)</f>
        <v>0</v>
      </c>
      <c r="L250" s="73">
        <f t="shared" si="85"/>
        <v>30000</v>
      </c>
      <c r="M250" s="73">
        <f t="shared" si="85"/>
        <v>143980</v>
      </c>
      <c r="N250" s="73">
        <f t="shared" si="85"/>
        <v>0</v>
      </c>
      <c r="O250" s="73">
        <f t="shared" si="85"/>
        <v>0</v>
      </c>
      <c r="P250" s="73">
        <f t="shared" si="85"/>
        <v>0</v>
      </c>
      <c r="Q250" s="73">
        <f t="shared" si="85"/>
        <v>0</v>
      </c>
      <c r="R250" s="73">
        <f t="shared" si="85"/>
        <v>173980</v>
      </c>
    </row>
    <row r="251" spans="2:18" ht="49.5" customHeight="1">
      <c r="B251" s="32"/>
      <c r="C251" s="33"/>
      <c r="D251" s="33"/>
      <c r="E251" s="34"/>
      <c r="F251" s="25">
        <v>120</v>
      </c>
      <c r="G251" s="14" t="s">
        <v>563</v>
      </c>
      <c r="H251" s="15" t="s">
        <v>415</v>
      </c>
      <c r="I251" s="171" t="s">
        <v>564</v>
      </c>
      <c r="J251" s="161"/>
      <c r="K251" s="161"/>
      <c r="L251" s="161"/>
      <c r="M251" s="161">
        <v>10000</v>
      </c>
      <c r="N251" s="161"/>
      <c r="O251" s="161"/>
      <c r="P251" s="161"/>
      <c r="Q251" s="161"/>
      <c r="R251" s="79">
        <f t="shared" ref="R251:R257" si="86">SUM(L251:Q251)</f>
        <v>10000</v>
      </c>
    </row>
    <row r="252" spans="2:18" ht="33" customHeight="1">
      <c r="B252" s="48"/>
      <c r="C252" s="49"/>
      <c r="D252" s="49"/>
      <c r="E252" s="50"/>
      <c r="F252" s="25">
        <v>121</v>
      </c>
      <c r="G252" s="14" t="s">
        <v>565</v>
      </c>
      <c r="H252" s="15" t="s">
        <v>330</v>
      </c>
      <c r="I252" s="171" t="s">
        <v>566</v>
      </c>
      <c r="J252" s="161"/>
      <c r="K252" s="161"/>
      <c r="L252" s="161"/>
      <c r="M252" s="161">
        <v>12000</v>
      </c>
      <c r="N252" s="161"/>
      <c r="O252" s="161"/>
      <c r="P252" s="161"/>
      <c r="Q252" s="161"/>
      <c r="R252" s="79">
        <f t="shared" si="86"/>
        <v>12000</v>
      </c>
    </row>
    <row r="253" spans="2:18" ht="31.5" customHeight="1">
      <c r="B253" s="48"/>
      <c r="C253" s="49"/>
      <c r="D253" s="49"/>
      <c r="E253" s="50"/>
      <c r="F253" s="25">
        <v>122</v>
      </c>
      <c r="G253" s="14" t="s">
        <v>567</v>
      </c>
      <c r="H253" s="15" t="s">
        <v>448</v>
      </c>
      <c r="I253" s="15" t="s">
        <v>568</v>
      </c>
      <c r="J253" s="161"/>
      <c r="K253" s="161"/>
      <c r="L253" s="161"/>
      <c r="M253" s="161">
        <v>26980</v>
      </c>
      <c r="N253" s="161"/>
      <c r="O253" s="161"/>
      <c r="P253" s="161"/>
      <c r="Q253" s="161"/>
      <c r="R253" s="79">
        <f t="shared" si="86"/>
        <v>26980</v>
      </c>
    </row>
    <row r="254" spans="2:18" ht="30.75" customHeight="1">
      <c r="B254" s="48"/>
      <c r="C254" s="49"/>
      <c r="D254" s="49"/>
      <c r="E254" s="50"/>
      <c r="F254" s="25">
        <v>123</v>
      </c>
      <c r="G254" s="14" t="s">
        <v>569</v>
      </c>
      <c r="H254" s="15" t="s">
        <v>451</v>
      </c>
      <c r="I254" s="15" t="s">
        <v>452</v>
      </c>
      <c r="J254" s="161"/>
      <c r="K254" s="161"/>
      <c r="L254" s="161">
        <v>5000</v>
      </c>
      <c r="M254" s="161">
        <v>10000</v>
      </c>
      <c r="N254" s="161"/>
      <c r="O254" s="161"/>
      <c r="P254" s="161"/>
      <c r="Q254" s="161"/>
      <c r="R254" s="79">
        <f t="shared" si="86"/>
        <v>15000</v>
      </c>
    </row>
    <row r="255" spans="2:18" ht="32.25" customHeight="1">
      <c r="B255" s="48"/>
      <c r="C255" s="49"/>
      <c r="D255" s="49"/>
      <c r="E255" s="50"/>
      <c r="F255" s="25">
        <v>124</v>
      </c>
      <c r="G255" s="14" t="s">
        <v>570</v>
      </c>
      <c r="H255" s="15" t="s">
        <v>477</v>
      </c>
      <c r="I255" s="187">
        <v>24167</v>
      </c>
      <c r="J255" s="161"/>
      <c r="K255" s="161"/>
      <c r="L255" s="161"/>
      <c r="M255" s="161">
        <v>10000</v>
      </c>
      <c r="N255" s="161"/>
      <c r="O255" s="161"/>
      <c r="P255" s="161"/>
      <c r="Q255" s="161"/>
      <c r="R255" s="79">
        <f t="shared" si="86"/>
        <v>10000</v>
      </c>
    </row>
    <row r="256" spans="2:18" ht="48.75" customHeight="1">
      <c r="B256" s="48"/>
      <c r="C256" s="49"/>
      <c r="D256" s="49"/>
      <c r="E256" s="50"/>
      <c r="F256" s="25">
        <v>125</v>
      </c>
      <c r="G256" s="14" t="s">
        <v>571</v>
      </c>
      <c r="H256" s="15" t="s">
        <v>347</v>
      </c>
      <c r="I256" s="15" t="s">
        <v>572</v>
      </c>
      <c r="J256" s="161"/>
      <c r="K256" s="161"/>
      <c r="L256" s="161">
        <v>20000</v>
      </c>
      <c r="M256" s="161">
        <v>50000</v>
      </c>
      <c r="N256" s="161"/>
      <c r="O256" s="161"/>
      <c r="P256" s="161"/>
      <c r="Q256" s="161"/>
      <c r="R256" s="79">
        <f t="shared" si="86"/>
        <v>70000</v>
      </c>
    </row>
    <row r="257" spans="2:18" ht="48.75" customHeight="1">
      <c r="B257" s="17"/>
      <c r="C257" s="18"/>
      <c r="D257" s="18"/>
      <c r="E257" s="66"/>
      <c r="F257" s="25">
        <v>126</v>
      </c>
      <c r="G257" s="14" t="s">
        <v>573</v>
      </c>
      <c r="H257" s="15" t="s">
        <v>347</v>
      </c>
      <c r="I257" s="171" t="s">
        <v>574</v>
      </c>
      <c r="J257" s="161"/>
      <c r="K257" s="161"/>
      <c r="L257" s="161">
        <v>5000</v>
      </c>
      <c r="M257" s="161">
        <v>25000</v>
      </c>
      <c r="N257" s="161"/>
      <c r="O257" s="161"/>
      <c r="P257" s="161"/>
      <c r="Q257" s="161"/>
      <c r="R257" s="79">
        <f t="shared" si="86"/>
        <v>30000</v>
      </c>
    </row>
    <row r="258" spans="2:18" ht="33.75" hidden="1" customHeight="1">
      <c r="B258" s="29"/>
      <c r="C258" s="31"/>
      <c r="D258" s="1401" t="s">
        <v>60</v>
      </c>
      <c r="E258" s="1401"/>
      <c r="F258" s="1401"/>
      <c r="G258" s="1401"/>
      <c r="H258" s="1401"/>
      <c r="I258" s="1426"/>
      <c r="J258" s="73">
        <f>SUM(J259)</f>
        <v>0</v>
      </c>
      <c r="K258" s="73">
        <f t="shared" ref="K258:R258" si="87">SUM(K259)</f>
        <v>0</v>
      </c>
      <c r="L258" s="73">
        <f t="shared" si="87"/>
        <v>0</v>
      </c>
      <c r="M258" s="73">
        <f t="shared" si="87"/>
        <v>0</v>
      </c>
      <c r="N258" s="73">
        <f t="shared" si="87"/>
        <v>0</v>
      </c>
      <c r="O258" s="73">
        <f t="shared" si="87"/>
        <v>0</v>
      </c>
      <c r="P258" s="73">
        <f t="shared" si="87"/>
        <v>0</v>
      </c>
      <c r="Q258" s="73">
        <f t="shared" si="87"/>
        <v>0</v>
      </c>
      <c r="R258" s="73">
        <f t="shared" si="87"/>
        <v>0</v>
      </c>
    </row>
    <row r="259" spans="2:18" hidden="1">
      <c r="B259" s="29"/>
      <c r="C259" s="31"/>
      <c r="D259" s="31"/>
      <c r="E259" s="30" t="s">
        <v>61</v>
      </c>
      <c r="F259" s="173"/>
      <c r="G259" s="173"/>
      <c r="H259" s="13"/>
      <c r="I259" s="13"/>
      <c r="J259" s="73">
        <f>SUM(J260:J262)</f>
        <v>0</v>
      </c>
      <c r="K259" s="73">
        <f t="shared" ref="K259:Q259" si="88">SUM(K260:K262)</f>
        <v>0</v>
      </c>
      <c r="L259" s="73">
        <f t="shared" si="88"/>
        <v>0</v>
      </c>
      <c r="M259" s="73">
        <f t="shared" si="88"/>
        <v>0</v>
      </c>
      <c r="N259" s="73">
        <f t="shared" si="88"/>
        <v>0</v>
      </c>
      <c r="O259" s="73">
        <f t="shared" si="88"/>
        <v>0</v>
      </c>
      <c r="P259" s="73">
        <f t="shared" si="88"/>
        <v>0</v>
      </c>
      <c r="Q259" s="73">
        <f t="shared" si="88"/>
        <v>0</v>
      </c>
      <c r="R259" s="73">
        <f>SUM(R260:R262)</f>
        <v>0</v>
      </c>
    </row>
    <row r="260" spans="2:18" ht="22.5" hidden="1" customHeight="1">
      <c r="B260" s="32"/>
      <c r="C260" s="33"/>
      <c r="D260" s="33"/>
      <c r="E260" s="34"/>
      <c r="F260" s="25"/>
      <c r="G260" s="14"/>
      <c r="H260" s="80"/>
      <c r="I260" s="14"/>
      <c r="J260" s="15"/>
      <c r="K260" s="15"/>
      <c r="L260" s="15"/>
      <c r="M260" s="15"/>
      <c r="N260" s="15"/>
      <c r="O260" s="15"/>
      <c r="P260" s="15"/>
      <c r="Q260" s="15"/>
      <c r="R260" s="71">
        <f>SUM(J260:Q260)</f>
        <v>0</v>
      </c>
    </row>
    <row r="261" spans="2:18" ht="22.5" hidden="1" customHeight="1">
      <c r="B261" s="24"/>
      <c r="D261" s="21"/>
      <c r="E261" s="26"/>
      <c r="F261" s="25"/>
      <c r="G261" s="14"/>
      <c r="H261" s="15"/>
      <c r="I261" s="15"/>
      <c r="J261" s="23"/>
      <c r="K261" s="23"/>
      <c r="L261" s="23"/>
      <c r="M261" s="23"/>
      <c r="N261" s="23"/>
      <c r="O261" s="23"/>
      <c r="P261" s="23"/>
      <c r="Q261" s="23"/>
      <c r="R261" s="71">
        <f>SUM(J261:Q261)</f>
        <v>0</v>
      </c>
    </row>
    <row r="262" spans="2:18" ht="21" hidden="1" customHeight="1">
      <c r="B262" s="24"/>
      <c r="D262" s="21"/>
      <c r="E262" s="26"/>
      <c r="F262" s="25"/>
      <c r="G262" s="14"/>
      <c r="H262" s="15"/>
      <c r="I262" s="15"/>
      <c r="J262" s="23"/>
      <c r="K262" s="23"/>
      <c r="L262" s="23"/>
      <c r="M262" s="23"/>
      <c r="N262" s="23"/>
      <c r="O262" s="23"/>
      <c r="P262" s="23"/>
      <c r="Q262" s="23"/>
      <c r="R262" s="71">
        <f>SUM(J262:Q262)</f>
        <v>0</v>
      </c>
    </row>
    <row r="263" spans="2:18" s="12" customFormat="1" ht="18.75" customHeight="1">
      <c r="B263" s="41" t="s">
        <v>94</v>
      </c>
      <c r="C263" s="42"/>
      <c r="D263" s="43"/>
      <c r="E263" s="43"/>
      <c r="F263" s="180"/>
      <c r="G263" s="180"/>
      <c r="H263" s="181"/>
      <c r="I263" s="182"/>
      <c r="J263" s="169">
        <f>SUM(J264)</f>
        <v>0</v>
      </c>
      <c r="K263" s="169">
        <f t="shared" ref="K263:R264" si="89">SUM(K264)</f>
        <v>39200</v>
      </c>
      <c r="L263" s="169">
        <f t="shared" si="89"/>
        <v>721497</v>
      </c>
      <c r="M263" s="169">
        <f t="shared" si="89"/>
        <v>861418</v>
      </c>
      <c r="N263" s="169">
        <f t="shared" si="89"/>
        <v>0</v>
      </c>
      <c r="O263" s="169">
        <f t="shared" si="89"/>
        <v>0</v>
      </c>
      <c r="P263" s="169">
        <f t="shared" si="89"/>
        <v>0</v>
      </c>
      <c r="Q263" s="169">
        <f t="shared" si="89"/>
        <v>0</v>
      </c>
      <c r="R263" s="169">
        <f t="shared" si="89"/>
        <v>1622115</v>
      </c>
    </row>
    <row r="264" spans="2:18" s="12" customFormat="1" ht="46.5" customHeight="1">
      <c r="B264" s="1404" t="s">
        <v>95</v>
      </c>
      <c r="C264" s="1405"/>
      <c r="D264" s="1405"/>
      <c r="E264" s="1405"/>
      <c r="F264" s="1405"/>
      <c r="G264" s="1405"/>
      <c r="H264" s="1405"/>
      <c r="I264" s="1405"/>
      <c r="J264" s="82">
        <f>SUM(J265)</f>
        <v>0</v>
      </c>
      <c r="K264" s="82">
        <f t="shared" si="89"/>
        <v>39200</v>
      </c>
      <c r="L264" s="82">
        <f t="shared" si="89"/>
        <v>721497</v>
      </c>
      <c r="M264" s="82">
        <f t="shared" si="89"/>
        <v>861418</v>
      </c>
      <c r="N264" s="82">
        <f t="shared" si="89"/>
        <v>0</v>
      </c>
      <c r="O264" s="82">
        <f t="shared" si="89"/>
        <v>0</v>
      </c>
      <c r="P264" s="82">
        <f t="shared" si="89"/>
        <v>0</v>
      </c>
      <c r="Q264" s="82">
        <f t="shared" si="89"/>
        <v>0</v>
      </c>
      <c r="R264" s="82">
        <f t="shared" si="89"/>
        <v>1622115</v>
      </c>
    </row>
    <row r="265" spans="2:18" ht="36" customHeight="1">
      <c r="B265" s="29"/>
      <c r="C265" s="1401" t="s">
        <v>62</v>
      </c>
      <c r="D265" s="1401"/>
      <c r="E265" s="1401"/>
      <c r="F265" s="1401"/>
      <c r="G265" s="1401"/>
      <c r="H265" s="1401"/>
      <c r="I265" s="1401"/>
      <c r="J265" s="73">
        <f>SUM(J266+J274)</f>
        <v>0</v>
      </c>
      <c r="K265" s="73">
        <f t="shared" ref="K265:R265" si="90">SUM(K266+K274)</f>
        <v>39200</v>
      </c>
      <c r="L265" s="73">
        <f t="shared" si="90"/>
        <v>721497</v>
      </c>
      <c r="M265" s="73">
        <f t="shared" si="90"/>
        <v>861418</v>
      </c>
      <c r="N265" s="73">
        <f t="shared" si="90"/>
        <v>0</v>
      </c>
      <c r="O265" s="73">
        <f t="shared" si="90"/>
        <v>0</v>
      </c>
      <c r="P265" s="73">
        <f t="shared" si="90"/>
        <v>0</v>
      </c>
      <c r="Q265" s="73">
        <f t="shared" si="90"/>
        <v>0</v>
      </c>
      <c r="R265" s="73">
        <f t="shared" si="90"/>
        <v>1622115</v>
      </c>
    </row>
    <row r="266" spans="2:18">
      <c r="B266" s="29"/>
      <c r="C266" s="31"/>
      <c r="D266" s="30" t="s">
        <v>63</v>
      </c>
      <c r="E266" s="28"/>
      <c r="F266" s="173"/>
      <c r="G266" s="173"/>
      <c r="H266" s="13"/>
      <c r="I266" s="100"/>
      <c r="J266" s="73">
        <f>SUM(J267)</f>
        <v>0</v>
      </c>
      <c r="K266" s="73">
        <f t="shared" ref="K266:R266" si="91">SUM(K267)</f>
        <v>0</v>
      </c>
      <c r="L266" s="73">
        <f t="shared" si="91"/>
        <v>626627</v>
      </c>
      <c r="M266" s="73">
        <f t="shared" si="91"/>
        <v>686488</v>
      </c>
      <c r="N266" s="73">
        <f t="shared" si="91"/>
        <v>0</v>
      </c>
      <c r="O266" s="73">
        <f t="shared" si="91"/>
        <v>0</v>
      </c>
      <c r="P266" s="73">
        <f t="shared" si="91"/>
        <v>0</v>
      </c>
      <c r="Q266" s="73">
        <f t="shared" si="91"/>
        <v>0</v>
      </c>
      <c r="R266" s="73">
        <f t="shared" si="91"/>
        <v>1313115</v>
      </c>
    </row>
    <row r="267" spans="2:18" ht="31.5" customHeight="1">
      <c r="B267" s="29"/>
      <c r="C267" s="31"/>
      <c r="D267" s="31"/>
      <c r="E267" s="1418" t="s">
        <v>64</v>
      </c>
      <c r="F267" s="1418"/>
      <c r="G267" s="1418"/>
      <c r="H267" s="1418"/>
      <c r="I267" s="1418"/>
      <c r="J267" s="73">
        <f>SUM(J268:J273)</f>
        <v>0</v>
      </c>
      <c r="K267" s="73">
        <f t="shared" ref="K267:R267" si="92">SUM(K268:K273)</f>
        <v>0</v>
      </c>
      <c r="L267" s="73">
        <f t="shared" si="92"/>
        <v>626627</v>
      </c>
      <c r="M267" s="73">
        <f t="shared" si="92"/>
        <v>686488</v>
      </c>
      <c r="N267" s="73">
        <f t="shared" si="92"/>
        <v>0</v>
      </c>
      <c r="O267" s="73">
        <f t="shared" si="92"/>
        <v>0</v>
      </c>
      <c r="P267" s="73">
        <f t="shared" si="92"/>
        <v>0</v>
      </c>
      <c r="Q267" s="73">
        <f t="shared" si="92"/>
        <v>0</v>
      </c>
      <c r="R267" s="73">
        <f t="shared" si="92"/>
        <v>1313115</v>
      </c>
    </row>
    <row r="268" spans="2:18" ht="90">
      <c r="B268" s="32"/>
      <c r="C268" s="33"/>
      <c r="D268" s="33"/>
      <c r="E268" s="34"/>
      <c r="F268" s="25">
        <v>127</v>
      </c>
      <c r="G268" s="14" t="s">
        <v>575</v>
      </c>
      <c r="H268" s="15" t="s">
        <v>540</v>
      </c>
      <c r="I268" s="16" t="s">
        <v>109</v>
      </c>
      <c r="J268" s="15"/>
      <c r="K268" s="15"/>
      <c r="L268" s="161">
        <v>241000</v>
      </c>
      <c r="M268" s="161">
        <v>300000</v>
      </c>
      <c r="N268" s="161"/>
      <c r="O268" s="161"/>
      <c r="P268" s="161"/>
      <c r="Q268" s="161"/>
      <c r="R268" s="79">
        <f>SUM(L268:Q268)</f>
        <v>541000</v>
      </c>
    </row>
    <row r="269" spans="2:18" ht="72">
      <c r="B269" s="48"/>
      <c r="C269" s="49"/>
      <c r="D269" s="49"/>
      <c r="E269" s="50"/>
      <c r="F269" s="25">
        <v>128</v>
      </c>
      <c r="G269" s="14" t="s">
        <v>576</v>
      </c>
      <c r="H269" s="15" t="s">
        <v>540</v>
      </c>
      <c r="I269" s="16" t="s">
        <v>109</v>
      </c>
      <c r="J269" s="15"/>
      <c r="K269" s="15"/>
      <c r="L269" s="161">
        <v>60327</v>
      </c>
      <c r="M269" s="161">
        <v>243000</v>
      </c>
      <c r="N269" s="161"/>
      <c r="O269" s="161"/>
      <c r="P269" s="161"/>
      <c r="Q269" s="161"/>
      <c r="R269" s="79">
        <f>SUM(L269:Q269)</f>
        <v>303327</v>
      </c>
    </row>
    <row r="270" spans="2:18" ht="108">
      <c r="B270" s="24"/>
      <c r="D270" s="21"/>
      <c r="E270" s="26"/>
      <c r="F270" s="25">
        <v>129</v>
      </c>
      <c r="G270" s="14" t="s">
        <v>577</v>
      </c>
      <c r="H270" s="15" t="s">
        <v>578</v>
      </c>
      <c r="I270" s="16" t="s">
        <v>109</v>
      </c>
      <c r="J270" s="15"/>
      <c r="K270" s="15"/>
      <c r="L270" s="161">
        <v>15000</v>
      </c>
      <c r="M270" s="161">
        <v>15000</v>
      </c>
      <c r="N270" s="161"/>
      <c r="O270" s="161"/>
      <c r="P270" s="161"/>
      <c r="Q270" s="161"/>
      <c r="R270" s="79">
        <f>SUM(L270:Q270)</f>
        <v>30000</v>
      </c>
    </row>
    <row r="271" spans="2:18" ht="126">
      <c r="B271" s="24"/>
      <c r="D271" s="21"/>
      <c r="E271" s="26"/>
      <c r="F271" s="25">
        <v>130</v>
      </c>
      <c r="G271" s="14" t="s">
        <v>579</v>
      </c>
      <c r="H271" s="15" t="s">
        <v>333</v>
      </c>
      <c r="I271" s="15" t="s">
        <v>504</v>
      </c>
      <c r="J271" s="15"/>
      <c r="K271" s="15"/>
      <c r="L271" s="161"/>
      <c r="M271" s="161">
        <v>8000</v>
      </c>
      <c r="N271" s="161"/>
      <c r="O271" s="161"/>
      <c r="P271" s="161"/>
      <c r="Q271" s="161"/>
      <c r="R271" s="79">
        <f>SUM(L271:Q271)</f>
        <v>8000</v>
      </c>
    </row>
    <row r="272" spans="2:18" ht="72">
      <c r="B272" s="48"/>
      <c r="C272" s="49"/>
      <c r="D272" s="49"/>
      <c r="E272" s="50"/>
      <c r="F272" s="25">
        <v>131</v>
      </c>
      <c r="G272" s="14" t="s">
        <v>580</v>
      </c>
      <c r="H272" s="15" t="s">
        <v>330</v>
      </c>
      <c r="I272" s="170" t="s">
        <v>318</v>
      </c>
      <c r="J272" s="15"/>
      <c r="K272" s="15"/>
      <c r="L272" s="161">
        <v>25000</v>
      </c>
      <c r="M272" s="161">
        <v>35000</v>
      </c>
      <c r="N272" s="161"/>
      <c r="O272" s="161"/>
      <c r="P272" s="161"/>
      <c r="Q272" s="161"/>
      <c r="R272" s="79">
        <f>SUM(K272:Q272)</f>
        <v>60000</v>
      </c>
    </row>
    <row r="273" spans="2:18" ht="108">
      <c r="B273" s="48"/>
      <c r="C273" s="49"/>
      <c r="D273" s="49"/>
      <c r="E273" s="50"/>
      <c r="F273" s="25">
        <v>132</v>
      </c>
      <c r="G273" s="14" t="s">
        <v>581</v>
      </c>
      <c r="H273" s="15" t="s">
        <v>363</v>
      </c>
      <c r="I273" s="16" t="s">
        <v>109</v>
      </c>
      <c r="J273" s="15"/>
      <c r="K273" s="15"/>
      <c r="L273" s="161">
        <v>285300</v>
      </c>
      <c r="M273" s="161">
        <v>85488</v>
      </c>
      <c r="N273" s="161"/>
      <c r="O273" s="161"/>
      <c r="P273" s="161"/>
      <c r="Q273" s="161"/>
      <c r="R273" s="79">
        <f>SUM(K273:Q273)</f>
        <v>370788</v>
      </c>
    </row>
    <row r="274" spans="2:18" ht="36" customHeight="1">
      <c r="B274" s="29"/>
      <c r="C274" s="31"/>
      <c r="D274" s="1401" t="s">
        <v>65</v>
      </c>
      <c r="E274" s="1401"/>
      <c r="F274" s="1401"/>
      <c r="G274" s="1401"/>
      <c r="H274" s="1401"/>
      <c r="I274" s="1401"/>
      <c r="J274" s="73">
        <f t="shared" ref="J274:R274" si="93">SUM(J275+J285)</f>
        <v>0</v>
      </c>
      <c r="K274" s="73">
        <f t="shared" si="93"/>
        <v>39200</v>
      </c>
      <c r="L274" s="73">
        <f t="shared" si="93"/>
        <v>94870</v>
      </c>
      <c r="M274" s="73">
        <f t="shared" si="93"/>
        <v>174930</v>
      </c>
      <c r="N274" s="73">
        <f t="shared" si="93"/>
        <v>0</v>
      </c>
      <c r="O274" s="73">
        <f t="shared" si="93"/>
        <v>0</v>
      </c>
      <c r="P274" s="73">
        <f t="shared" si="93"/>
        <v>0</v>
      </c>
      <c r="Q274" s="73">
        <f t="shared" si="93"/>
        <v>0</v>
      </c>
      <c r="R274" s="73">
        <f t="shared" si="93"/>
        <v>309000</v>
      </c>
    </row>
    <row r="275" spans="2:18">
      <c r="B275" s="29"/>
      <c r="C275" s="31"/>
      <c r="D275" s="31"/>
      <c r="E275" s="30" t="s">
        <v>66</v>
      </c>
      <c r="F275" s="173"/>
      <c r="G275" s="173"/>
      <c r="H275" s="13"/>
      <c r="I275" s="100"/>
      <c r="J275" s="73">
        <f>SUM(J276:J284)</f>
        <v>0</v>
      </c>
      <c r="K275" s="73">
        <f t="shared" ref="K275:R275" si="94">SUM(K276:K284)</f>
        <v>39200</v>
      </c>
      <c r="L275" s="73">
        <f t="shared" si="94"/>
        <v>94870</v>
      </c>
      <c r="M275" s="73">
        <f t="shared" si="94"/>
        <v>174930</v>
      </c>
      <c r="N275" s="73">
        <f t="shared" si="94"/>
        <v>0</v>
      </c>
      <c r="O275" s="73">
        <f t="shared" si="94"/>
        <v>0</v>
      </c>
      <c r="P275" s="73">
        <f t="shared" si="94"/>
        <v>0</v>
      </c>
      <c r="Q275" s="73">
        <f t="shared" si="94"/>
        <v>0</v>
      </c>
      <c r="R275" s="73">
        <f t="shared" si="94"/>
        <v>309000</v>
      </c>
    </row>
    <row r="276" spans="2:18" ht="72">
      <c r="B276" s="32"/>
      <c r="C276" s="33"/>
      <c r="D276" s="33"/>
      <c r="E276" s="34"/>
      <c r="F276" s="25">
        <v>133</v>
      </c>
      <c r="G276" s="14" t="s">
        <v>582</v>
      </c>
      <c r="H276" s="15" t="s">
        <v>303</v>
      </c>
      <c r="I276" s="16" t="s">
        <v>109</v>
      </c>
      <c r="J276" s="161"/>
      <c r="K276" s="161">
        <v>31200</v>
      </c>
      <c r="L276" s="161">
        <v>14750</v>
      </c>
      <c r="M276" s="161">
        <v>4050</v>
      </c>
      <c r="N276" s="161"/>
      <c r="O276" s="161"/>
      <c r="P276" s="161"/>
      <c r="Q276" s="161"/>
      <c r="R276" s="79">
        <f t="shared" ref="R276:R282" si="95">SUM(K276:Q276)</f>
        <v>50000</v>
      </c>
    </row>
    <row r="277" spans="2:18" ht="72">
      <c r="B277" s="48"/>
      <c r="C277" s="49"/>
      <c r="D277" s="49"/>
      <c r="E277" s="50"/>
      <c r="F277" s="25">
        <v>134</v>
      </c>
      <c r="G277" s="14" t="s">
        <v>583</v>
      </c>
      <c r="H277" s="15" t="s">
        <v>303</v>
      </c>
      <c r="I277" s="15" t="s">
        <v>584</v>
      </c>
      <c r="J277" s="161"/>
      <c r="K277" s="161">
        <v>2400</v>
      </c>
      <c r="L277" s="161">
        <v>5700</v>
      </c>
      <c r="M277" s="161">
        <v>6900</v>
      </c>
      <c r="N277" s="161"/>
      <c r="O277" s="161"/>
      <c r="P277" s="161"/>
      <c r="Q277" s="161"/>
      <c r="R277" s="79">
        <f t="shared" si="95"/>
        <v>15000</v>
      </c>
    </row>
    <row r="278" spans="2:18" ht="72">
      <c r="B278" s="48"/>
      <c r="C278" s="49"/>
      <c r="D278" s="49"/>
      <c r="E278" s="50"/>
      <c r="F278" s="25">
        <v>135</v>
      </c>
      <c r="G278" s="14" t="s">
        <v>585</v>
      </c>
      <c r="H278" s="15" t="s">
        <v>324</v>
      </c>
      <c r="I278" s="16" t="s">
        <v>109</v>
      </c>
      <c r="J278" s="161"/>
      <c r="K278" s="161"/>
      <c r="L278" s="161"/>
      <c r="M278" s="161">
        <v>30000</v>
      </c>
      <c r="N278" s="161"/>
      <c r="O278" s="161"/>
      <c r="P278" s="161"/>
      <c r="Q278" s="161"/>
      <c r="R278" s="79">
        <f t="shared" si="95"/>
        <v>30000</v>
      </c>
    </row>
    <row r="279" spans="2:18" ht="54">
      <c r="B279" s="48"/>
      <c r="C279" s="49"/>
      <c r="D279" s="49"/>
      <c r="E279" s="50"/>
      <c r="F279" s="25">
        <v>136</v>
      </c>
      <c r="G279" s="14" t="s">
        <v>586</v>
      </c>
      <c r="H279" s="15" t="s">
        <v>335</v>
      </c>
      <c r="I279" s="16" t="s">
        <v>109</v>
      </c>
      <c r="J279" s="161"/>
      <c r="K279" s="161"/>
      <c r="L279" s="161">
        <v>25000</v>
      </c>
      <c r="M279" s="161">
        <v>20000</v>
      </c>
      <c r="N279" s="161"/>
      <c r="O279" s="161"/>
      <c r="P279" s="161"/>
      <c r="Q279" s="161"/>
      <c r="R279" s="79">
        <f t="shared" si="95"/>
        <v>45000</v>
      </c>
    </row>
    <row r="280" spans="2:18" ht="54">
      <c r="B280" s="48"/>
      <c r="C280" s="49"/>
      <c r="D280" s="49"/>
      <c r="E280" s="50"/>
      <c r="F280" s="25">
        <v>137</v>
      </c>
      <c r="G280" s="14" t="s">
        <v>587</v>
      </c>
      <c r="H280" s="15" t="s">
        <v>418</v>
      </c>
      <c r="I280" s="171" t="s">
        <v>557</v>
      </c>
      <c r="J280" s="161"/>
      <c r="K280" s="161"/>
      <c r="L280" s="161"/>
      <c r="M280" s="161">
        <v>20000</v>
      </c>
      <c r="N280" s="161"/>
      <c r="O280" s="161"/>
      <c r="P280" s="161"/>
      <c r="Q280" s="161"/>
      <c r="R280" s="79">
        <f t="shared" si="95"/>
        <v>20000</v>
      </c>
    </row>
    <row r="281" spans="2:18" ht="54">
      <c r="B281" s="48"/>
      <c r="C281" s="49"/>
      <c r="D281" s="49"/>
      <c r="E281" s="50"/>
      <c r="F281" s="25">
        <v>138</v>
      </c>
      <c r="G281" s="14" t="s">
        <v>588</v>
      </c>
      <c r="H281" s="15" t="s">
        <v>451</v>
      </c>
      <c r="I281" s="15" t="s">
        <v>589</v>
      </c>
      <c r="J281" s="161"/>
      <c r="K281" s="161"/>
      <c r="L281" s="161">
        <v>5000</v>
      </c>
      <c r="M281" s="161">
        <v>10000</v>
      </c>
      <c r="N281" s="161"/>
      <c r="O281" s="161"/>
      <c r="P281" s="161"/>
      <c r="Q281" s="161"/>
      <c r="R281" s="79">
        <f t="shared" si="95"/>
        <v>15000</v>
      </c>
    </row>
    <row r="282" spans="2:18" ht="108">
      <c r="B282" s="48"/>
      <c r="C282" s="49"/>
      <c r="D282" s="49"/>
      <c r="E282" s="50"/>
      <c r="F282" s="25">
        <v>139</v>
      </c>
      <c r="G282" s="14" t="s">
        <v>590</v>
      </c>
      <c r="H282" s="15" t="s">
        <v>350</v>
      </c>
      <c r="I282" s="154">
        <v>24227</v>
      </c>
      <c r="J282" s="161"/>
      <c r="K282" s="161"/>
      <c r="L282" s="161">
        <v>25000</v>
      </c>
      <c r="M282" s="161">
        <v>50000</v>
      </c>
      <c r="N282" s="161"/>
      <c r="O282" s="161"/>
      <c r="P282" s="161"/>
      <c r="Q282" s="161"/>
      <c r="R282" s="79">
        <f t="shared" si="95"/>
        <v>75000</v>
      </c>
    </row>
    <row r="283" spans="2:18" ht="144">
      <c r="B283" s="48"/>
      <c r="C283" s="49"/>
      <c r="D283" s="49"/>
      <c r="E283" s="50"/>
      <c r="F283" s="25">
        <v>140</v>
      </c>
      <c r="G283" s="14" t="s">
        <v>591</v>
      </c>
      <c r="H283" s="15" t="s">
        <v>353</v>
      </c>
      <c r="I283" s="15" t="s">
        <v>530</v>
      </c>
      <c r="J283" s="161"/>
      <c r="K283" s="161">
        <v>5600</v>
      </c>
      <c r="L283" s="161">
        <v>4450</v>
      </c>
      <c r="M283" s="161">
        <v>19950</v>
      </c>
      <c r="N283" s="161"/>
      <c r="O283" s="161"/>
      <c r="P283" s="161"/>
      <c r="Q283" s="161"/>
      <c r="R283" s="79">
        <f>SUM(K283:Q283)</f>
        <v>30000</v>
      </c>
    </row>
    <row r="284" spans="2:18" ht="90">
      <c r="B284" s="48"/>
      <c r="C284" s="49"/>
      <c r="D284" s="49"/>
      <c r="E284" s="50"/>
      <c r="F284" s="25">
        <v>141</v>
      </c>
      <c r="G284" s="14" t="s">
        <v>592</v>
      </c>
      <c r="H284" s="15" t="s">
        <v>366</v>
      </c>
      <c r="I284" s="16" t="s">
        <v>109</v>
      </c>
      <c r="J284" s="161"/>
      <c r="K284" s="161"/>
      <c r="L284" s="161">
        <v>14970</v>
      </c>
      <c r="M284" s="161">
        <v>14030</v>
      </c>
      <c r="N284" s="161"/>
      <c r="O284" s="161"/>
      <c r="P284" s="161"/>
      <c r="Q284" s="161"/>
      <c r="R284" s="79">
        <f>SUM(K284:Q284)</f>
        <v>29000</v>
      </c>
    </row>
    <row r="285" spans="2:18" hidden="1">
      <c r="B285" s="29"/>
      <c r="C285" s="31"/>
      <c r="D285" s="31"/>
      <c r="E285" s="30" t="s">
        <v>67</v>
      </c>
      <c r="F285" s="173"/>
      <c r="G285" s="173"/>
      <c r="H285" s="13"/>
      <c r="I285" s="100"/>
      <c r="J285" s="73">
        <f>SUM(J286:J288)</f>
        <v>0</v>
      </c>
      <c r="K285" s="73">
        <f t="shared" ref="K285:Q285" si="96">SUM(K286:K288)</f>
        <v>0</v>
      </c>
      <c r="L285" s="73">
        <f t="shared" si="96"/>
        <v>0</v>
      </c>
      <c r="M285" s="73">
        <f t="shared" si="96"/>
        <v>0</v>
      </c>
      <c r="N285" s="73">
        <f t="shared" si="96"/>
        <v>0</v>
      </c>
      <c r="O285" s="73">
        <f t="shared" si="96"/>
        <v>0</v>
      </c>
      <c r="P285" s="73">
        <f t="shared" si="96"/>
        <v>0</v>
      </c>
      <c r="Q285" s="73">
        <f t="shared" si="96"/>
        <v>0</v>
      </c>
      <c r="R285" s="73">
        <f>SUM(R286:R288)</f>
        <v>0</v>
      </c>
    </row>
    <row r="286" spans="2:18" ht="21" hidden="1" customHeight="1">
      <c r="B286" s="32"/>
      <c r="C286" s="33"/>
      <c r="D286" s="33"/>
      <c r="E286" s="34"/>
      <c r="F286" s="25"/>
      <c r="G286" s="14"/>
      <c r="H286" s="80"/>
      <c r="I286" s="52"/>
      <c r="J286" s="15"/>
      <c r="K286" s="15"/>
      <c r="L286" s="15"/>
      <c r="M286" s="15"/>
      <c r="N286" s="15"/>
      <c r="O286" s="15"/>
      <c r="P286" s="15"/>
      <c r="Q286" s="15"/>
      <c r="R286" s="71">
        <f t="shared" ref="R286:R287" si="97">SUM(J286:Q286)</f>
        <v>0</v>
      </c>
    </row>
    <row r="287" spans="2:18" ht="21" hidden="1" customHeight="1">
      <c r="B287" s="24"/>
      <c r="D287" s="21"/>
      <c r="E287" s="26"/>
      <c r="F287" s="25"/>
      <c r="G287" s="14"/>
      <c r="H287" s="15"/>
      <c r="I287" s="16"/>
      <c r="J287" s="23"/>
      <c r="K287" s="23"/>
      <c r="L287" s="23"/>
      <c r="M287" s="23"/>
      <c r="N287" s="23"/>
      <c r="O287" s="23"/>
      <c r="P287" s="23"/>
      <c r="Q287" s="23"/>
      <c r="R287" s="71">
        <f t="shared" si="97"/>
        <v>0</v>
      </c>
    </row>
    <row r="288" spans="2:18" ht="21" hidden="1" customHeight="1">
      <c r="B288" s="24"/>
      <c r="D288" s="21"/>
      <c r="E288" s="26"/>
      <c r="F288" s="25"/>
      <c r="G288" s="14"/>
      <c r="H288" s="15"/>
      <c r="I288" s="16"/>
      <c r="J288" s="23"/>
      <c r="K288" s="23"/>
      <c r="L288" s="23"/>
      <c r="M288" s="23"/>
      <c r="N288" s="23"/>
      <c r="O288" s="23"/>
      <c r="P288" s="23"/>
      <c r="Q288" s="23"/>
      <c r="R288" s="71">
        <f>SUM(J288:Q288)</f>
        <v>0</v>
      </c>
    </row>
    <row r="289" spans="2:18" s="12" customFormat="1" ht="18.75" customHeight="1">
      <c r="B289" s="41" t="s">
        <v>96</v>
      </c>
      <c r="C289" s="42"/>
      <c r="D289" s="43"/>
      <c r="E289" s="43"/>
      <c r="F289" s="180"/>
      <c r="G289" s="180"/>
      <c r="H289" s="181"/>
      <c r="I289" s="180"/>
      <c r="J289" s="169">
        <f>SUM(J290)</f>
        <v>0</v>
      </c>
      <c r="K289" s="169">
        <f t="shared" ref="K289:R290" si="98">SUM(K290)</f>
        <v>10000</v>
      </c>
      <c r="L289" s="169">
        <f t="shared" si="98"/>
        <v>152400</v>
      </c>
      <c r="M289" s="169">
        <f t="shared" si="98"/>
        <v>1841530</v>
      </c>
      <c r="N289" s="169">
        <f t="shared" si="98"/>
        <v>827455</v>
      </c>
      <c r="O289" s="169">
        <f t="shared" si="98"/>
        <v>0</v>
      </c>
      <c r="P289" s="169">
        <f t="shared" si="98"/>
        <v>0</v>
      </c>
      <c r="Q289" s="169">
        <f t="shared" si="98"/>
        <v>0</v>
      </c>
      <c r="R289" s="169">
        <f t="shared" si="98"/>
        <v>2831385</v>
      </c>
    </row>
    <row r="290" spans="2:18" s="12" customFormat="1" ht="48.75" customHeight="1">
      <c r="B290" s="1404" t="s">
        <v>97</v>
      </c>
      <c r="C290" s="1405"/>
      <c r="D290" s="1405"/>
      <c r="E290" s="1405"/>
      <c r="F290" s="1405"/>
      <c r="G290" s="1405"/>
      <c r="H290" s="1405"/>
      <c r="I290" s="1405"/>
      <c r="J290" s="82">
        <f>SUM(J291)</f>
        <v>0</v>
      </c>
      <c r="K290" s="82">
        <f t="shared" si="98"/>
        <v>10000</v>
      </c>
      <c r="L290" s="82">
        <f t="shared" si="98"/>
        <v>152400</v>
      </c>
      <c r="M290" s="82">
        <f t="shared" si="98"/>
        <v>1841530</v>
      </c>
      <c r="N290" s="82">
        <f t="shared" si="98"/>
        <v>827455</v>
      </c>
      <c r="O290" s="82">
        <f t="shared" si="98"/>
        <v>0</v>
      </c>
      <c r="P290" s="82">
        <f t="shared" si="98"/>
        <v>0</v>
      </c>
      <c r="Q290" s="82">
        <f t="shared" si="98"/>
        <v>0</v>
      </c>
      <c r="R290" s="82">
        <f t="shared" si="98"/>
        <v>2831385</v>
      </c>
    </row>
    <row r="291" spans="2:18" ht="33" customHeight="1">
      <c r="B291" s="29"/>
      <c r="C291" s="1401" t="s">
        <v>68</v>
      </c>
      <c r="D291" s="1401"/>
      <c r="E291" s="1401"/>
      <c r="F291" s="1401"/>
      <c r="G291" s="1401"/>
      <c r="H291" s="1401"/>
      <c r="I291" s="1426"/>
      <c r="J291" s="73">
        <f>SUM(J292+J299+J316)</f>
        <v>0</v>
      </c>
      <c r="K291" s="73">
        <f t="shared" ref="K291:R291" si="99">SUM(K292+K299+K316)</f>
        <v>10000</v>
      </c>
      <c r="L291" s="73">
        <f t="shared" si="99"/>
        <v>152400</v>
      </c>
      <c r="M291" s="73">
        <f t="shared" si="99"/>
        <v>1841530</v>
      </c>
      <c r="N291" s="73">
        <f t="shared" si="99"/>
        <v>827455</v>
      </c>
      <c r="O291" s="73">
        <f t="shared" si="99"/>
        <v>0</v>
      </c>
      <c r="P291" s="73">
        <f t="shared" si="99"/>
        <v>0</v>
      </c>
      <c r="Q291" s="73">
        <f t="shared" si="99"/>
        <v>0</v>
      </c>
      <c r="R291" s="73">
        <f t="shared" si="99"/>
        <v>2831385</v>
      </c>
    </row>
    <row r="292" spans="2:18" hidden="1">
      <c r="B292" s="29"/>
      <c r="C292" s="31"/>
      <c r="D292" s="30" t="s">
        <v>69</v>
      </c>
      <c r="E292" s="28"/>
      <c r="F292" s="173"/>
      <c r="G292" s="173"/>
      <c r="H292" s="13"/>
      <c r="I292" s="13"/>
      <c r="J292" s="73">
        <f>SUM(J293)</f>
        <v>0</v>
      </c>
      <c r="K292" s="73">
        <f t="shared" ref="K292:R292" si="100">SUM(K293)</f>
        <v>0</v>
      </c>
      <c r="L292" s="73">
        <f t="shared" si="100"/>
        <v>0</v>
      </c>
      <c r="M292" s="73">
        <f t="shared" si="100"/>
        <v>0</v>
      </c>
      <c r="N292" s="73">
        <f t="shared" si="100"/>
        <v>0</v>
      </c>
      <c r="O292" s="73">
        <f t="shared" si="100"/>
        <v>0</v>
      </c>
      <c r="P292" s="73">
        <f t="shared" si="100"/>
        <v>0</v>
      </c>
      <c r="Q292" s="73">
        <f t="shared" si="100"/>
        <v>0</v>
      </c>
      <c r="R292" s="73">
        <f t="shared" si="100"/>
        <v>0</v>
      </c>
    </row>
    <row r="293" spans="2:18" hidden="1">
      <c r="B293" s="29"/>
      <c r="C293" s="31"/>
      <c r="D293" s="31"/>
      <c r="E293" s="30" t="s">
        <v>70</v>
      </c>
      <c r="F293" s="188"/>
      <c r="G293" s="189"/>
      <c r="H293" s="190"/>
      <c r="I293" s="191"/>
      <c r="J293" s="73">
        <f>SUM(J294:J298)</f>
        <v>0</v>
      </c>
      <c r="K293" s="73">
        <f>SUM(K294:K298)</f>
        <v>0</v>
      </c>
      <c r="L293" s="73">
        <f t="shared" ref="L293:R293" si="101">SUM(L294:L298)</f>
        <v>0</v>
      </c>
      <c r="M293" s="73">
        <f t="shared" si="101"/>
        <v>0</v>
      </c>
      <c r="N293" s="73">
        <f t="shared" si="101"/>
        <v>0</v>
      </c>
      <c r="O293" s="73">
        <f>SUM(O294:O298)</f>
        <v>0</v>
      </c>
      <c r="P293" s="73">
        <f>SUM(P294:P298)</f>
        <v>0</v>
      </c>
      <c r="Q293" s="73">
        <f>SUM(Q294:Q298)</f>
        <v>0</v>
      </c>
      <c r="R293" s="73">
        <f t="shared" si="101"/>
        <v>0</v>
      </c>
    </row>
    <row r="294" spans="2:18" ht="24.75" hidden="1" customHeight="1">
      <c r="B294" s="32"/>
      <c r="C294" s="33"/>
      <c r="D294" s="33"/>
      <c r="E294" s="34"/>
      <c r="F294" s="25"/>
      <c r="G294" s="14"/>
      <c r="H294" s="80"/>
      <c r="I294" s="14"/>
      <c r="J294" s="15"/>
      <c r="K294" s="15"/>
      <c r="L294" s="15"/>
      <c r="M294" s="15"/>
      <c r="N294" s="15"/>
      <c r="O294" s="15"/>
      <c r="P294" s="15"/>
      <c r="Q294" s="15"/>
      <c r="R294" s="71">
        <f t="shared" ref="R294:R297" si="102">SUM(J294:Q294)</f>
        <v>0</v>
      </c>
    </row>
    <row r="295" spans="2:18" ht="24.75" hidden="1" customHeight="1">
      <c r="B295" s="24"/>
      <c r="D295" s="21"/>
      <c r="E295" s="26"/>
      <c r="F295" s="25"/>
      <c r="G295" s="14"/>
      <c r="H295" s="15"/>
      <c r="I295" s="15"/>
      <c r="J295" s="23"/>
      <c r="K295" s="23"/>
      <c r="L295" s="23"/>
      <c r="M295" s="23"/>
      <c r="N295" s="23"/>
      <c r="O295" s="23"/>
      <c r="P295" s="23"/>
      <c r="Q295" s="23"/>
      <c r="R295" s="71">
        <f t="shared" si="102"/>
        <v>0</v>
      </c>
    </row>
    <row r="296" spans="2:18" ht="25.5" hidden="1" customHeight="1">
      <c r="B296" s="24"/>
      <c r="D296" s="21"/>
      <c r="E296" s="26"/>
      <c r="F296" s="25"/>
      <c r="G296" s="14"/>
      <c r="H296" s="15"/>
      <c r="I296" s="15"/>
      <c r="J296" s="23"/>
      <c r="K296" s="23"/>
      <c r="L296" s="23"/>
      <c r="M296" s="23"/>
      <c r="N296" s="23"/>
      <c r="O296" s="23"/>
      <c r="P296" s="23"/>
      <c r="Q296" s="23"/>
      <c r="R296" s="71">
        <f t="shared" si="102"/>
        <v>0</v>
      </c>
    </row>
    <row r="297" spans="2:18" ht="24.75" hidden="1" customHeight="1">
      <c r="B297" s="24"/>
      <c r="D297" s="21"/>
      <c r="E297" s="26"/>
      <c r="F297" s="25"/>
      <c r="G297" s="14"/>
      <c r="H297" s="15"/>
      <c r="I297" s="15"/>
      <c r="J297" s="23"/>
      <c r="K297" s="23"/>
      <c r="L297" s="23"/>
      <c r="M297" s="23"/>
      <c r="N297" s="23"/>
      <c r="O297" s="23"/>
      <c r="P297" s="23"/>
      <c r="Q297" s="23"/>
      <c r="R297" s="71">
        <f t="shared" si="102"/>
        <v>0</v>
      </c>
    </row>
    <row r="298" spans="2:18" ht="25.5" hidden="1" customHeight="1">
      <c r="B298" s="58"/>
      <c r="C298" s="59"/>
      <c r="D298" s="53"/>
      <c r="E298" s="19"/>
      <c r="F298" s="25"/>
      <c r="G298" s="14"/>
      <c r="H298" s="15"/>
      <c r="I298" s="15"/>
      <c r="J298" s="23"/>
      <c r="K298" s="23"/>
      <c r="L298" s="23"/>
      <c r="M298" s="23"/>
      <c r="N298" s="23"/>
      <c r="O298" s="23"/>
      <c r="P298" s="23"/>
      <c r="Q298" s="23"/>
      <c r="R298" s="71">
        <f>SUM(J298:Q298)</f>
        <v>0</v>
      </c>
    </row>
    <row r="299" spans="2:18" ht="33" hidden="1" customHeight="1">
      <c r="B299" s="29"/>
      <c r="C299" s="31"/>
      <c r="D299" s="1401" t="s">
        <v>71</v>
      </c>
      <c r="E299" s="1401"/>
      <c r="F299" s="1401"/>
      <c r="G299" s="1401"/>
      <c r="H299" s="1401"/>
      <c r="I299" s="1426"/>
      <c r="J299" s="73">
        <f>SUM(J300+J304+J308+J312)</f>
        <v>0</v>
      </c>
      <c r="K299" s="73">
        <f t="shared" ref="K299:R299" si="103">SUM(K300+K304+K308+K312)</f>
        <v>0</v>
      </c>
      <c r="L299" s="73">
        <f t="shared" si="103"/>
        <v>0</v>
      </c>
      <c r="M299" s="73">
        <f t="shared" si="103"/>
        <v>0</v>
      </c>
      <c r="N299" s="73">
        <f t="shared" si="103"/>
        <v>0</v>
      </c>
      <c r="O299" s="73">
        <f t="shared" si="103"/>
        <v>0</v>
      </c>
      <c r="P299" s="73">
        <f t="shared" si="103"/>
        <v>0</v>
      </c>
      <c r="Q299" s="73">
        <f t="shared" si="103"/>
        <v>0</v>
      </c>
      <c r="R299" s="73">
        <f t="shared" si="103"/>
        <v>0</v>
      </c>
    </row>
    <row r="300" spans="2:18" ht="30.75" hidden="1" customHeight="1">
      <c r="B300" s="29"/>
      <c r="C300" s="31"/>
      <c r="D300" s="31"/>
      <c r="E300" s="1418" t="s">
        <v>72</v>
      </c>
      <c r="F300" s="1418"/>
      <c r="G300" s="1418"/>
      <c r="H300" s="1418"/>
      <c r="I300" s="1427"/>
      <c r="J300" s="73">
        <f>SUM(J301:J303)</f>
        <v>0</v>
      </c>
      <c r="K300" s="73">
        <f t="shared" ref="K300:R300" si="104">SUM(K301:K303)</f>
        <v>0</v>
      </c>
      <c r="L300" s="73">
        <f t="shared" si="104"/>
        <v>0</v>
      </c>
      <c r="M300" s="73">
        <f t="shared" si="104"/>
        <v>0</v>
      </c>
      <c r="N300" s="73">
        <f t="shared" si="104"/>
        <v>0</v>
      </c>
      <c r="O300" s="73">
        <f t="shared" si="104"/>
        <v>0</v>
      </c>
      <c r="P300" s="73">
        <f t="shared" si="104"/>
        <v>0</v>
      </c>
      <c r="Q300" s="73">
        <f t="shared" si="104"/>
        <v>0</v>
      </c>
      <c r="R300" s="73">
        <f t="shared" si="104"/>
        <v>0</v>
      </c>
    </row>
    <row r="301" spans="2:18" ht="24.75" hidden="1" customHeight="1">
      <c r="B301" s="32"/>
      <c r="C301" s="33"/>
      <c r="D301" s="33"/>
      <c r="E301" s="34"/>
      <c r="F301" s="25"/>
      <c r="G301" s="14"/>
      <c r="H301" s="80"/>
      <c r="I301" s="14"/>
      <c r="J301" s="15"/>
      <c r="K301" s="15"/>
      <c r="L301" s="15"/>
      <c r="M301" s="15"/>
      <c r="N301" s="15"/>
      <c r="O301" s="15"/>
      <c r="P301" s="15"/>
      <c r="Q301" s="15"/>
      <c r="R301" s="71">
        <f t="shared" ref="R301:R302" si="105">SUM(J301:Q301)</f>
        <v>0</v>
      </c>
    </row>
    <row r="302" spans="2:18" ht="24.75" hidden="1" customHeight="1">
      <c r="B302" s="24"/>
      <c r="D302" s="21"/>
      <c r="E302" s="26"/>
      <c r="F302" s="25"/>
      <c r="G302" s="14"/>
      <c r="H302" s="15"/>
      <c r="I302" s="15"/>
      <c r="J302" s="23"/>
      <c r="K302" s="23"/>
      <c r="L302" s="23"/>
      <c r="M302" s="23"/>
      <c r="N302" s="23"/>
      <c r="O302" s="23"/>
      <c r="P302" s="23"/>
      <c r="Q302" s="23"/>
      <c r="R302" s="71">
        <f t="shared" si="105"/>
        <v>0</v>
      </c>
    </row>
    <row r="303" spans="2:18" ht="24.75" hidden="1" customHeight="1">
      <c r="B303" s="24"/>
      <c r="D303" s="21"/>
      <c r="E303" s="26"/>
      <c r="F303" s="25"/>
      <c r="G303" s="14"/>
      <c r="H303" s="15"/>
      <c r="I303" s="15"/>
      <c r="J303" s="23"/>
      <c r="K303" s="23"/>
      <c r="L303" s="23"/>
      <c r="M303" s="23"/>
      <c r="N303" s="23"/>
      <c r="O303" s="23"/>
      <c r="P303" s="23"/>
      <c r="Q303" s="23"/>
      <c r="R303" s="71">
        <f>SUM(J303:Q303)</f>
        <v>0</v>
      </c>
    </row>
    <row r="304" spans="2:18" hidden="1">
      <c r="B304" s="29"/>
      <c r="C304" s="31"/>
      <c r="D304" s="31"/>
      <c r="E304" s="1419" t="s">
        <v>73</v>
      </c>
      <c r="F304" s="1419"/>
      <c r="G304" s="1419"/>
      <c r="H304" s="1419"/>
      <c r="I304" s="1428"/>
      <c r="J304" s="73">
        <f>SUM(J305:J307)</f>
        <v>0</v>
      </c>
      <c r="K304" s="73">
        <f t="shared" ref="K304:R304" si="106">SUM(K305:K307)</f>
        <v>0</v>
      </c>
      <c r="L304" s="73">
        <f t="shared" si="106"/>
        <v>0</v>
      </c>
      <c r="M304" s="73">
        <f t="shared" si="106"/>
        <v>0</v>
      </c>
      <c r="N304" s="73">
        <f t="shared" si="106"/>
        <v>0</v>
      </c>
      <c r="O304" s="73">
        <f t="shared" si="106"/>
        <v>0</v>
      </c>
      <c r="P304" s="73">
        <f t="shared" si="106"/>
        <v>0</v>
      </c>
      <c r="Q304" s="73">
        <f t="shared" si="106"/>
        <v>0</v>
      </c>
      <c r="R304" s="73">
        <f t="shared" si="106"/>
        <v>0</v>
      </c>
    </row>
    <row r="305" spans="2:18" ht="23.25" hidden="1" customHeight="1">
      <c r="B305" s="32"/>
      <c r="C305" s="33"/>
      <c r="D305" s="33"/>
      <c r="E305" s="34"/>
      <c r="F305" s="25"/>
      <c r="G305" s="14"/>
      <c r="H305" s="80"/>
      <c r="I305" s="14"/>
      <c r="J305" s="15"/>
      <c r="K305" s="15"/>
      <c r="L305" s="15"/>
      <c r="M305" s="15"/>
      <c r="N305" s="15"/>
      <c r="O305" s="15"/>
      <c r="P305" s="15"/>
      <c r="Q305" s="15"/>
      <c r="R305" s="71">
        <f t="shared" ref="R305:R306" si="107">SUM(J305:Q305)</f>
        <v>0</v>
      </c>
    </row>
    <row r="306" spans="2:18" ht="23.25" hidden="1" customHeight="1">
      <c r="B306" s="24"/>
      <c r="D306" s="21"/>
      <c r="E306" s="26"/>
      <c r="F306" s="25"/>
      <c r="G306" s="14"/>
      <c r="H306" s="15"/>
      <c r="I306" s="15"/>
      <c r="J306" s="23"/>
      <c r="K306" s="23"/>
      <c r="L306" s="23"/>
      <c r="M306" s="23"/>
      <c r="N306" s="23"/>
      <c r="O306" s="23"/>
      <c r="P306" s="23"/>
      <c r="Q306" s="23"/>
      <c r="R306" s="71">
        <f t="shared" si="107"/>
        <v>0</v>
      </c>
    </row>
    <row r="307" spans="2:18" ht="23.25" hidden="1" customHeight="1">
      <c r="B307" s="24"/>
      <c r="D307" s="21"/>
      <c r="E307" s="26"/>
      <c r="F307" s="25"/>
      <c r="G307" s="14"/>
      <c r="H307" s="15"/>
      <c r="I307" s="15"/>
      <c r="J307" s="23"/>
      <c r="K307" s="23"/>
      <c r="L307" s="23"/>
      <c r="M307" s="23"/>
      <c r="N307" s="23"/>
      <c r="O307" s="23"/>
      <c r="P307" s="23"/>
      <c r="Q307" s="23"/>
      <c r="R307" s="71">
        <f>SUM(J307:Q307)</f>
        <v>0</v>
      </c>
    </row>
    <row r="308" spans="2:18" hidden="1">
      <c r="B308" s="29"/>
      <c r="C308" s="31"/>
      <c r="D308" s="31"/>
      <c r="E308" s="30" t="s">
        <v>74</v>
      </c>
      <c r="F308" s="173"/>
      <c r="G308" s="173"/>
      <c r="H308" s="13"/>
      <c r="I308" s="13"/>
      <c r="J308" s="73">
        <f>SUM(J309:J311)</f>
        <v>0</v>
      </c>
      <c r="K308" s="73">
        <f t="shared" ref="K308:Q308" si="108">SUM(K309:K311)</f>
        <v>0</v>
      </c>
      <c r="L308" s="73">
        <f t="shared" si="108"/>
        <v>0</v>
      </c>
      <c r="M308" s="73">
        <f t="shared" si="108"/>
        <v>0</v>
      </c>
      <c r="N308" s="73">
        <f t="shared" si="108"/>
        <v>0</v>
      </c>
      <c r="O308" s="73">
        <f t="shared" si="108"/>
        <v>0</v>
      </c>
      <c r="P308" s="73">
        <f t="shared" si="108"/>
        <v>0</v>
      </c>
      <c r="Q308" s="73">
        <f t="shared" si="108"/>
        <v>0</v>
      </c>
      <c r="R308" s="73"/>
    </row>
    <row r="309" spans="2:18" ht="23.25" hidden="1" customHeight="1">
      <c r="B309" s="32"/>
      <c r="C309" s="33"/>
      <c r="D309" s="33"/>
      <c r="E309" s="34"/>
      <c r="F309" s="25"/>
      <c r="G309" s="14"/>
      <c r="H309" s="80"/>
      <c r="I309" s="14"/>
      <c r="J309" s="15"/>
      <c r="K309" s="15"/>
      <c r="L309" s="15"/>
      <c r="M309" s="15"/>
      <c r="N309" s="15"/>
      <c r="O309" s="15"/>
      <c r="P309" s="15"/>
      <c r="Q309" s="15"/>
      <c r="R309" s="71">
        <f t="shared" ref="R309:R310" si="109">SUM(J309:Q309)</f>
        <v>0</v>
      </c>
    </row>
    <row r="310" spans="2:18" ht="23.25" hidden="1" customHeight="1">
      <c r="B310" s="24"/>
      <c r="D310" s="21"/>
      <c r="E310" s="26"/>
      <c r="F310" s="25"/>
      <c r="G310" s="14"/>
      <c r="H310" s="15"/>
      <c r="I310" s="15"/>
      <c r="J310" s="23"/>
      <c r="K310" s="23"/>
      <c r="L310" s="23"/>
      <c r="M310" s="23"/>
      <c r="N310" s="23"/>
      <c r="O310" s="23"/>
      <c r="P310" s="23"/>
      <c r="Q310" s="23"/>
      <c r="R310" s="71">
        <f t="shared" si="109"/>
        <v>0</v>
      </c>
    </row>
    <row r="311" spans="2:18" ht="23.25" hidden="1" customHeight="1">
      <c r="B311" s="24"/>
      <c r="D311" s="21"/>
      <c r="E311" s="26"/>
      <c r="F311" s="25"/>
      <c r="G311" s="14"/>
      <c r="H311" s="15"/>
      <c r="I311" s="15"/>
      <c r="J311" s="23"/>
      <c r="K311" s="23"/>
      <c r="L311" s="23"/>
      <c r="M311" s="23"/>
      <c r="N311" s="23"/>
      <c r="O311" s="23"/>
      <c r="P311" s="23"/>
      <c r="Q311" s="23"/>
      <c r="R311" s="71">
        <f>SUM(J311:Q311)</f>
        <v>0</v>
      </c>
    </row>
    <row r="312" spans="2:18" hidden="1">
      <c r="B312" s="29"/>
      <c r="C312" s="31"/>
      <c r="D312" s="31"/>
      <c r="E312" s="30" t="s">
        <v>75</v>
      </c>
      <c r="F312" s="173"/>
      <c r="G312" s="173"/>
      <c r="H312" s="13"/>
      <c r="I312" s="13"/>
      <c r="J312" s="73">
        <f>SUM(J313:J315)</f>
        <v>0</v>
      </c>
      <c r="K312" s="73">
        <f t="shared" ref="K312:Q312" si="110">SUM(K313:K315)</f>
        <v>0</v>
      </c>
      <c r="L312" s="73">
        <f t="shared" si="110"/>
        <v>0</v>
      </c>
      <c r="M312" s="73">
        <f t="shared" si="110"/>
        <v>0</v>
      </c>
      <c r="N312" s="73">
        <f t="shared" si="110"/>
        <v>0</v>
      </c>
      <c r="O312" s="73">
        <f t="shared" si="110"/>
        <v>0</v>
      </c>
      <c r="P312" s="73">
        <f t="shared" si="110"/>
        <v>0</v>
      </c>
      <c r="Q312" s="73">
        <f t="shared" si="110"/>
        <v>0</v>
      </c>
      <c r="R312" s="73">
        <f>SUM(R313:R315)</f>
        <v>0</v>
      </c>
    </row>
    <row r="313" spans="2:18" ht="21.75" hidden="1" customHeight="1">
      <c r="B313" s="32"/>
      <c r="C313" s="33"/>
      <c r="D313" s="33"/>
      <c r="E313" s="34"/>
      <c r="F313" s="25"/>
      <c r="G313" s="14"/>
      <c r="H313" s="80"/>
      <c r="I313" s="14"/>
      <c r="J313" s="15"/>
      <c r="K313" s="15"/>
      <c r="L313" s="15"/>
      <c r="M313" s="15"/>
      <c r="N313" s="15"/>
      <c r="O313" s="15"/>
      <c r="P313" s="15"/>
      <c r="Q313" s="15"/>
      <c r="R313" s="71">
        <f t="shared" ref="R313:R314" si="111">SUM(J313:Q313)</f>
        <v>0</v>
      </c>
    </row>
    <row r="314" spans="2:18" ht="21.75" hidden="1" customHeight="1">
      <c r="B314" s="24"/>
      <c r="D314" s="21"/>
      <c r="E314" s="26"/>
      <c r="F314" s="25"/>
      <c r="G314" s="14"/>
      <c r="H314" s="15"/>
      <c r="I314" s="15"/>
      <c r="J314" s="23"/>
      <c r="K314" s="23"/>
      <c r="L314" s="23"/>
      <c r="M314" s="23"/>
      <c r="N314" s="23"/>
      <c r="O314" s="23"/>
      <c r="P314" s="23"/>
      <c r="Q314" s="23"/>
      <c r="R314" s="71">
        <f t="shared" si="111"/>
        <v>0</v>
      </c>
    </row>
    <row r="315" spans="2:18" ht="21.75" hidden="1" customHeight="1">
      <c r="B315" s="58"/>
      <c r="C315" s="59"/>
      <c r="D315" s="53"/>
      <c r="E315" s="19"/>
      <c r="F315" s="25"/>
      <c r="G315" s="14"/>
      <c r="H315" s="15"/>
      <c r="I315" s="15"/>
      <c r="J315" s="23"/>
      <c r="K315" s="23"/>
      <c r="L315" s="23"/>
      <c r="M315" s="23"/>
      <c r="N315" s="23"/>
      <c r="O315" s="23"/>
      <c r="P315" s="23"/>
      <c r="Q315" s="23"/>
      <c r="R315" s="71">
        <f>SUM(J315:Q315)</f>
        <v>0</v>
      </c>
    </row>
    <row r="316" spans="2:18" ht="16.5" customHeight="1">
      <c r="B316" s="29"/>
      <c r="C316" s="31"/>
      <c r="D316" s="31"/>
      <c r="E316" s="40" t="s">
        <v>103</v>
      </c>
      <c r="F316" s="188"/>
      <c r="G316" s="189"/>
      <c r="H316" s="190"/>
      <c r="I316" s="189"/>
      <c r="J316" s="73">
        <f>SUM(J317:J351)</f>
        <v>0</v>
      </c>
      <c r="K316" s="73">
        <f t="shared" ref="K316:R316" si="112">SUM(K317:K351)</f>
        <v>10000</v>
      </c>
      <c r="L316" s="73">
        <f t="shared" si="112"/>
        <v>152400</v>
      </c>
      <c r="M316" s="73">
        <f t="shared" si="112"/>
        <v>1841530</v>
      </c>
      <c r="N316" s="73">
        <f t="shared" si="112"/>
        <v>827455</v>
      </c>
      <c r="O316" s="73">
        <f t="shared" si="112"/>
        <v>0</v>
      </c>
      <c r="P316" s="73">
        <f t="shared" si="112"/>
        <v>0</v>
      </c>
      <c r="Q316" s="73">
        <f t="shared" si="112"/>
        <v>0</v>
      </c>
      <c r="R316" s="73">
        <f t="shared" si="112"/>
        <v>2831385</v>
      </c>
    </row>
    <row r="317" spans="2:18" ht="72">
      <c r="B317" s="32"/>
      <c r="C317" s="33"/>
      <c r="D317" s="33"/>
      <c r="E317" s="34"/>
      <c r="F317" s="25">
        <v>142</v>
      </c>
      <c r="G317" s="14" t="s">
        <v>593</v>
      </c>
      <c r="H317" s="15" t="s">
        <v>540</v>
      </c>
      <c r="I317" s="16" t="s">
        <v>109</v>
      </c>
      <c r="J317" s="161"/>
      <c r="K317" s="161"/>
      <c r="L317" s="161">
        <v>30000</v>
      </c>
      <c r="M317" s="161">
        <v>20000</v>
      </c>
      <c r="N317" s="161"/>
      <c r="O317" s="161"/>
      <c r="P317" s="161"/>
      <c r="Q317" s="161"/>
      <c r="R317" s="79">
        <f t="shared" ref="R317:R322" si="113">SUM(K317:Q317)</f>
        <v>50000</v>
      </c>
    </row>
    <row r="318" spans="2:18" ht="90">
      <c r="B318" s="48"/>
      <c r="C318" s="49"/>
      <c r="D318" s="49"/>
      <c r="E318" s="50"/>
      <c r="F318" s="25">
        <v>143</v>
      </c>
      <c r="G318" s="14" t="s">
        <v>594</v>
      </c>
      <c r="H318" s="15" t="s">
        <v>382</v>
      </c>
      <c r="I318" s="171" t="s">
        <v>223</v>
      </c>
      <c r="J318" s="161"/>
      <c r="K318" s="161"/>
      <c r="L318" s="161">
        <v>3000</v>
      </c>
      <c r="M318" s="161">
        <v>2000</v>
      </c>
      <c r="N318" s="161"/>
      <c r="O318" s="161"/>
      <c r="P318" s="161"/>
      <c r="Q318" s="161"/>
      <c r="R318" s="79">
        <f t="shared" si="113"/>
        <v>5000</v>
      </c>
    </row>
    <row r="319" spans="2:18" ht="54">
      <c r="B319" s="48"/>
      <c r="C319" s="49"/>
      <c r="D319" s="49"/>
      <c r="E319" s="50"/>
      <c r="F319" s="25">
        <v>144</v>
      </c>
      <c r="G319" s="14" t="s">
        <v>595</v>
      </c>
      <c r="H319" s="15" t="s">
        <v>477</v>
      </c>
      <c r="I319" s="15" t="s">
        <v>596</v>
      </c>
      <c r="J319" s="161"/>
      <c r="K319" s="161"/>
      <c r="L319" s="161"/>
      <c r="M319" s="161">
        <v>10000</v>
      </c>
      <c r="N319" s="161"/>
      <c r="O319" s="161"/>
      <c r="P319" s="161"/>
      <c r="Q319" s="161"/>
      <c r="R319" s="79">
        <f t="shared" si="113"/>
        <v>10000</v>
      </c>
    </row>
    <row r="320" spans="2:18" ht="54">
      <c r="B320" s="48"/>
      <c r="C320" s="49"/>
      <c r="D320" s="49"/>
      <c r="E320" s="50"/>
      <c r="F320" s="25">
        <v>145</v>
      </c>
      <c r="G320" s="14" t="s">
        <v>597</v>
      </c>
      <c r="H320" s="15" t="s">
        <v>451</v>
      </c>
      <c r="I320" s="15" t="s">
        <v>598</v>
      </c>
      <c r="J320" s="161"/>
      <c r="K320" s="161"/>
      <c r="L320" s="161">
        <v>5000</v>
      </c>
      <c r="M320" s="161">
        <v>5000</v>
      </c>
      <c r="N320" s="161"/>
      <c r="O320" s="161"/>
      <c r="P320" s="161"/>
      <c r="Q320" s="161"/>
      <c r="R320" s="79">
        <f t="shared" si="113"/>
        <v>10000</v>
      </c>
    </row>
    <row r="321" spans="2:18" ht="108">
      <c r="B321" s="48"/>
      <c r="C321" s="49"/>
      <c r="D321" s="49"/>
      <c r="E321" s="50"/>
      <c r="F321" s="25">
        <v>146</v>
      </c>
      <c r="G321" s="14" t="s">
        <v>599</v>
      </c>
      <c r="H321" s="15" t="s">
        <v>347</v>
      </c>
      <c r="I321" s="16" t="s">
        <v>109</v>
      </c>
      <c r="J321" s="161"/>
      <c r="K321" s="161"/>
      <c r="L321" s="161"/>
      <c r="M321" s="161">
        <v>16800</v>
      </c>
      <c r="N321" s="161"/>
      <c r="O321" s="161"/>
      <c r="P321" s="161"/>
      <c r="Q321" s="161"/>
      <c r="R321" s="79">
        <f t="shared" si="113"/>
        <v>16800</v>
      </c>
    </row>
    <row r="322" spans="2:18" ht="108">
      <c r="B322" s="48"/>
      <c r="C322" s="49"/>
      <c r="D322" s="49"/>
      <c r="E322" s="50"/>
      <c r="F322" s="25">
        <v>147</v>
      </c>
      <c r="G322" s="14" t="s">
        <v>600</v>
      </c>
      <c r="H322" s="15" t="s">
        <v>340</v>
      </c>
      <c r="I322" s="16" t="s">
        <v>109</v>
      </c>
      <c r="J322" s="161"/>
      <c r="K322" s="161">
        <v>6000</v>
      </c>
      <c r="L322" s="161">
        <v>1000</v>
      </c>
      <c r="M322" s="161"/>
      <c r="N322" s="161"/>
      <c r="O322" s="161"/>
      <c r="P322" s="161"/>
      <c r="Q322" s="161"/>
      <c r="R322" s="79">
        <f t="shared" si="113"/>
        <v>7000</v>
      </c>
    </row>
    <row r="323" spans="2:18" ht="72">
      <c r="B323" s="48"/>
      <c r="C323" s="49"/>
      <c r="D323" s="49"/>
      <c r="E323" s="50"/>
      <c r="F323" s="25">
        <v>148</v>
      </c>
      <c r="G323" s="14" t="s">
        <v>601</v>
      </c>
      <c r="H323" s="15" t="s">
        <v>303</v>
      </c>
      <c r="I323" s="16" t="s">
        <v>109</v>
      </c>
      <c r="J323" s="161"/>
      <c r="K323" s="161"/>
      <c r="L323" s="161">
        <v>100000</v>
      </c>
      <c r="M323" s="161">
        <v>120000</v>
      </c>
      <c r="N323" s="161"/>
      <c r="O323" s="161"/>
      <c r="P323" s="161"/>
      <c r="Q323" s="161"/>
      <c r="R323" s="79">
        <f t="shared" ref="R323:R351" si="114">SUM(K323:Q323)</f>
        <v>220000</v>
      </c>
    </row>
    <row r="324" spans="2:18" ht="72">
      <c r="B324" s="48"/>
      <c r="C324" s="49"/>
      <c r="D324" s="49"/>
      <c r="E324" s="50"/>
      <c r="F324" s="25">
        <v>149</v>
      </c>
      <c r="G324" s="14" t="s">
        <v>602</v>
      </c>
      <c r="H324" s="15" t="s">
        <v>540</v>
      </c>
      <c r="I324" s="16" t="s">
        <v>109</v>
      </c>
      <c r="J324" s="161"/>
      <c r="K324" s="161"/>
      <c r="L324" s="161"/>
      <c r="M324" s="161"/>
      <c r="N324" s="161">
        <v>827455</v>
      </c>
      <c r="O324" s="161"/>
      <c r="P324" s="161"/>
      <c r="Q324" s="161"/>
      <c r="R324" s="79">
        <f t="shared" si="114"/>
        <v>827455</v>
      </c>
    </row>
    <row r="325" spans="2:18" ht="108">
      <c r="B325" s="48"/>
      <c r="C325" s="49"/>
      <c r="D325" s="49"/>
      <c r="E325" s="50"/>
      <c r="F325" s="25">
        <v>150</v>
      </c>
      <c r="G325" s="14" t="s">
        <v>603</v>
      </c>
      <c r="H325" s="15" t="s">
        <v>540</v>
      </c>
      <c r="I325" s="16" t="s">
        <v>109</v>
      </c>
      <c r="J325" s="161"/>
      <c r="K325" s="161"/>
      <c r="L325" s="161"/>
      <c r="M325" s="161">
        <v>449000</v>
      </c>
      <c r="N325" s="161"/>
      <c r="O325" s="161"/>
      <c r="P325" s="161"/>
      <c r="Q325" s="161"/>
      <c r="R325" s="79">
        <f t="shared" si="114"/>
        <v>449000</v>
      </c>
    </row>
    <row r="326" spans="2:18" ht="90">
      <c r="B326" s="48"/>
      <c r="C326" s="49"/>
      <c r="D326" s="49"/>
      <c r="E326" s="50"/>
      <c r="F326" s="25">
        <v>151</v>
      </c>
      <c r="G326" s="14" t="s">
        <v>604</v>
      </c>
      <c r="H326" s="15" t="s">
        <v>375</v>
      </c>
      <c r="I326" s="16" t="s">
        <v>109</v>
      </c>
      <c r="J326" s="161"/>
      <c r="K326" s="161"/>
      <c r="L326" s="161"/>
      <c r="M326" s="161">
        <v>19630</v>
      </c>
      <c r="N326" s="161"/>
      <c r="O326" s="161"/>
      <c r="P326" s="161"/>
      <c r="Q326" s="161"/>
      <c r="R326" s="79">
        <f t="shared" si="114"/>
        <v>19630</v>
      </c>
    </row>
    <row r="327" spans="2:18" ht="90">
      <c r="B327" s="17"/>
      <c r="C327" s="18"/>
      <c r="D327" s="18"/>
      <c r="E327" s="66"/>
      <c r="F327" s="25">
        <v>152</v>
      </c>
      <c r="G327" s="14" t="s">
        <v>605</v>
      </c>
      <c r="H327" s="15" t="s">
        <v>321</v>
      </c>
      <c r="I327" s="16" t="s">
        <v>109</v>
      </c>
      <c r="J327" s="161"/>
      <c r="K327" s="161"/>
      <c r="L327" s="161"/>
      <c r="M327" s="161">
        <v>75060</v>
      </c>
      <c r="N327" s="161"/>
      <c r="O327" s="161"/>
      <c r="P327" s="161"/>
      <c r="Q327" s="161"/>
      <c r="R327" s="79">
        <f t="shared" si="114"/>
        <v>75060</v>
      </c>
    </row>
    <row r="328" spans="2:18" ht="90">
      <c r="B328" s="48"/>
      <c r="C328" s="49"/>
      <c r="D328" s="49"/>
      <c r="E328" s="50"/>
      <c r="F328" s="126">
        <v>153</v>
      </c>
      <c r="G328" s="19" t="s">
        <v>606</v>
      </c>
      <c r="H328" s="170" t="s">
        <v>382</v>
      </c>
      <c r="I328" s="170" t="s">
        <v>607</v>
      </c>
      <c r="J328" s="161"/>
      <c r="K328" s="161"/>
      <c r="L328" s="161"/>
      <c r="M328" s="161">
        <v>66750</v>
      </c>
      <c r="N328" s="161"/>
      <c r="O328" s="161"/>
      <c r="P328" s="161"/>
      <c r="Q328" s="161"/>
      <c r="R328" s="79">
        <f t="shared" si="114"/>
        <v>66750</v>
      </c>
    </row>
    <row r="329" spans="2:18" ht="108">
      <c r="B329" s="48"/>
      <c r="C329" s="49"/>
      <c r="D329" s="49"/>
      <c r="E329" s="50"/>
      <c r="F329" s="25">
        <v>154</v>
      </c>
      <c r="G329" s="14" t="s">
        <v>608</v>
      </c>
      <c r="H329" s="15" t="s">
        <v>469</v>
      </c>
      <c r="I329" s="15" t="s">
        <v>609</v>
      </c>
      <c r="J329" s="161"/>
      <c r="K329" s="161"/>
      <c r="L329" s="161"/>
      <c r="M329" s="161">
        <v>80000</v>
      </c>
      <c r="N329" s="161"/>
      <c r="O329" s="161"/>
      <c r="P329" s="161"/>
      <c r="Q329" s="161"/>
      <c r="R329" s="79">
        <f t="shared" si="114"/>
        <v>80000</v>
      </c>
    </row>
    <row r="330" spans="2:18" ht="108">
      <c r="B330" s="48"/>
      <c r="C330" s="49"/>
      <c r="D330" s="49"/>
      <c r="E330" s="50"/>
      <c r="F330" s="25">
        <v>155</v>
      </c>
      <c r="G330" s="14" t="s">
        <v>610</v>
      </c>
      <c r="H330" s="15" t="s">
        <v>400</v>
      </c>
      <c r="I330" s="15" t="s">
        <v>611</v>
      </c>
      <c r="J330" s="161"/>
      <c r="K330" s="161"/>
      <c r="L330" s="161">
        <v>10000</v>
      </c>
      <c r="M330" s="161">
        <v>25000</v>
      </c>
      <c r="N330" s="161"/>
      <c r="O330" s="161"/>
      <c r="P330" s="161"/>
      <c r="Q330" s="161"/>
      <c r="R330" s="79">
        <f t="shared" si="114"/>
        <v>35000</v>
      </c>
    </row>
    <row r="331" spans="2:18" ht="90">
      <c r="B331" s="48"/>
      <c r="C331" s="49"/>
      <c r="D331" s="49"/>
      <c r="E331" s="50"/>
      <c r="F331" s="25">
        <v>156</v>
      </c>
      <c r="G331" s="151" t="s">
        <v>612</v>
      </c>
      <c r="H331" s="170" t="s">
        <v>324</v>
      </c>
      <c r="I331" s="170" t="s">
        <v>613</v>
      </c>
      <c r="J331" s="178"/>
      <c r="K331" s="178"/>
      <c r="L331" s="178"/>
      <c r="M331" s="178">
        <v>25000</v>
      </c>
      <c r="N331" s="178"/>
      <c r="O331" s="178"/>
      <c r="P331" s="178"/>
      <c r="Q331" s="178"/>
      <c r="R331" s="176">
        <f t="shared" si="114"/>
        <v>25000</v>
      </c>
    </row>
    <row r="332" spans="2:18" ht="54">
      <c r="B332" s="48"/>
      <c r="C332" s="49"/>
      <c r="D332" s="49"/>
      <c r="E332" s="50"/>
      <c r="F332" s="25">
        <v>157</v>
      </c>
      <c r="G332" s="14" t="s">
        <v>614</v>
      </c>
      <c r="H332" s="15" t="s">
        <v>335</v>
      </c>
      <c r="I332" s="15" t="s">
        <v>615</v>
      </c>
      <c r="J332" s="161"/>
      <c r="K332" s="161"/>
      <c r="L332" s="161"/>
      <c r="M332" s="161">
        <v>73610</v>
      </c>
      <c r="N332" s="161"/>
      <c r="O332" s="161"/>
      <c r="P332" s="161"/>
      <c r="Q332" s="161"/>
      <c r="R332" s="79">
        <f t="shared" si="114"/>
        <v>73610</v>
      </c>
    </row>
    <row r="333" spans="2:18" ht="54">
      <c r="B333" s="48"/>
      <c r="C333" s="49"/>
      <c r="D333" s="49"/>
      <c r="E333" s="50"/>
      <c r="F333" s="25">
        <v>158</v>
      </c>
      <c r="G333" s="14" t="s">
        <v>616</v>
      </c>
      <c r="H333" s="15" t="s">
        <v>617</v>
      </c>
      <c r="I333" s="171" t="s">
        <v>618</v>
      </c>
      <c r="J333" s="161"/>
      <c r="K333" s="161"/>
      <c r="L333" s="161"/>
      <c r="M333" s="161">
        <v>28800</v>
      </c>
      <c r="N333" s="161"/>
      <c r="O333" s="161"/>
      <c r="P333" s="161"/>
      <c r="Q333" s="161"/>
      <c r="R333" s="79">
        <f t="shared" si="114"/>
        <v>28800</v>
      </c>
    </row>
    <row r="334" spans="2:18" ht="54">
      <c r="B334" s="48"/>
      <c r="C334" s="49"/>
      <c r="D334" s="49"/>
      <c r="E334" s="50"/>
      <c r="F334" s="25">
        <v>159</v>
      </c>
      <c r="G334" s="14" t="s">
        <v>619</v>
      </c>
      <c r="H334" s="15" t="s">
        <v>327</v>
      </c>
      <c r="I334" s="15" t="s">
        <v>620</v>
      </c>
      <c r="J334" s="161"/>
      <c r="K334" s="161"/>
      <c r="L334" s="161"/>
      <c r="M334" s="161">
        <v>38190</v>
      </c>
      <c r="N334" s="161"/>
      <c r="O334" s="161"/>
      <c r="P334" s="161"/>
      <c r="Q334" s="161"/>
      <c r="R334" s="79">
        <f t="shared" si="114"/>
        <v>38190</v>
      </c>
    </row>
    <row r="335" spans="2:18" ht="90">
      <c r="B335" s="48"/>
      <c r="C335" s="49"/>
      <c r="D335" s="49"/>
      <c r="E335" s="50"/>
      <c r="F335" s="25">
        <v>160</v>
      </c>
      <c r="G335" s="14" t="s">
        <v>621</v>
      </c>
      <c r="H335" s="15" t="s">
        <v>330</v>
      </c>
      <c r="I335" s="170" t="s">
        <v>615</v>
      </c>
      <c r="J335" s="161"/>
      <c r="K335" s="161"/>
      <c r="L335" s="161"/>
      <c r="M335" s="161">
        <v>73360</v>
      </c>
      <c r="N335" s="161"/>
      <c r="O335" s="161"/>
      <c r="P335" s="161"/>
      <c r="Q335" s="161"/>
      <c r="R335" s="79">
        <f t="shared" si="114"/>
        <v>73360</v>
      </c>
    </row>
    <row r="336" spans="2:18" ht="54">
      <c r="B336" s="48"/>
      <c r="C336" s="49"/>
      <c r="D336" s="49"/>
      <c r="E336" s="50"/>
      <c r="F336" s="25">
        <v>161</v>
      </c>
      <c r="G336" s="14" t="s">
        <v>622</v>
      </c>
      <c r="H336" s="15" t="s">
        <v>330</v>
      </c>
      <c r="I336" s="170" t="s">
        <v>623</v>
      </c>
      <c r="J336" s="161"/>
      <c r="K336" s="161"/>
      <c r="L336" s="161"/>
      <c r="M336" s="161">
        <v>20000</v>
      </c>
      <c r="N336" s="161"/>
      <c r="O336" s="161"/>
      <c r="P336" s="161"/>
      <c r="Q336" s="161"/>
      <c r="R336" s="79">
        <f t="shared" si="114"/>
        <v>20000</v>
      </c>
    </row>
    <row r="337" spans="2:18" ht="126">
      <c r="B337" s="17"/>
      <c r="C337" s="18"/>
      <c r="D337" s="18"/>
      <c r="E337" s="66"/>
      <c r="F337" s="25">
        <v>162</v>
      </c>
      <c r="G337" s="14" t="s">
        <v>624</v>
      </c>
      <c r="H337" s="15" t="s">
        <v>333</v>
      </c>
      <c r="I337" s="15" t="s">
        <v>625</v>
      </c>
      <c r="J337" s="161"/>
      <c r="K337" s="161"/>
      <c r="L337" s="161"/>
      <c r="M337" s="161">
        <v>120540</v>
      </c>
      <c r="N337" s="161"/>
      <c r="O337" s="161"/>
      <c r="P337" s="161"/>
      <c r="Q337" s="161"/>
      <c r="R337" s="79">
        <f t="shared" si="114"/>
        <v>120540</v>
      </c>
    </row>
    <row r="338" spans="2:18" ht="108">
      <c r="B338" s="48"/>
      <c r="C338" s="49"/>
      <c r="D338" s="49"/>
      <c r="E338" s="50"/>
      <c r="F338" s="126">
        <v>163</v>
      </c>
      <c r="G338" s="19" t="s">
        <v>626</v>
      </c>
      <c r="H338" s="15" t="s">
        <v>415</v>
      </c>
      <c r="I338" s="16" t="s">
        <v>109</v>
      </c>
      <c r="J338" s="161"/>
      <c r="K338" s="161"/>
      <c r="L338" s="161"/>
      <c r="M338" s="161">
        <v>66910</v>
      </c>
      <c r="N338" s="161"/>
      <c r="O338" s="161"/>
      <c r="P338" s="161"/>
      <c r="Q338" s="161"/>
      <c r="R338" s="79">
        <f t="shared" si="114"/>
        <v>66910</v>
      </c>
    </row>
    <row r="339" spans="2:18" ht="54">
      <c r="B339" s="48"/>
      <c r="C339" s="49"/>
      <c r="D339" s="49"/>
      <c r="E339" s="50"/>
      <c r="F339" s="25">
        <v>164</v>
      </c>
      <c r="G339" s="14" t="s">
        <v>627</v>
      </c>
      <c r="H339" s="15" t="s">
        <v>448</v>
      </c>
      <c r="I339" s="16" t="s">
        <v>109</v>
      </c>
      <c r="J339" s="161"/>
      <c r="K339" s="161"/>
      <c r="L339" s="161"/>
      <c r="M339" s="161">
        <v>60000</v>
      </c>
      <c r="N339" s="161"/>
      <c r="O339" s="161"/>
      <c r="P339" s="161"/>
      <c r="Q339" s="161"/>
      <c r="R339" s="79">
        <f t="shared" si="114"/>
        <v>60000</v>
      </c>
    </row>
    <row r="340" spans="2:18" ht="54">
      <c r="B340" s="48"/>
      <c r="C340" s="49"/>
      <c r="D340" s="49"/>
      <c r="E340" s="50"/>
      <c r="F340" s="25">
        <v>165</v>
      </c>
      <c r="G340" s="14" t="s">
        <v>628</v>
      </c>
      <c r="H340" s="15" t="s">
        <v>477</v>
      </c>
      <c r="I340" s="16" t="s">
        <v>109</v>
      </c>
      <c r="J340" s="161"/>
      <c r="K340" s="161"/>
      <c r="L340" s="161"/>
      <c r="M340" s="161">
        <v>4940</v>
      </c>
      <c r="N340" s="161"/>
      <c r="O340" s="161"/>
      <c r="P340" s="161"/>
      <c r="Q340" s="161"/>
      <c r="R340" s="79">
        <f t="shared" si="114"/>
        <v>4940</v>
      </c>
    </row>
    <row r="341" spans="2:18" ht="54">
      <c r="B341" s="48"/>
      <c r="C341" s="49"/>
      <c r="D341" s="49"/>
      <c r="E341" s="50"/>
      <c r="F341" s="25">
        <v>166</v>
      </c>
      <c r="G341" s="14" t="s">
        <v>629</v>
      </c>
      <c r="H341" s="15" t="s">
        <v>451</v>
      </c>
      <c r="I341" s="15" t="s">
        <v>630</v>
      </c>
      <c r="J341" s="161" t="s">
        <v>502</v>
      </c>
      <c r="K341" s="161"/>
      <c r="L341" s="161"/>
      <c r="M341" s="161">
        <v>20000</v>
      </c>
      <c r="N341" s="161"/>
      <c r="O341" s="161"/>
      <c r="P341" s="161"/>
      <c r="Q341" s="161"/>
      <c r="R341" s="79">
        <f t="shared" si="114"/>
        <v>20000</v>
      </c>
    </row>
    <row r="342" spans="2:18" ht="54">
      <c r="B342" s="48"/>
      <c r="C342" s="49"/>
      <c r="D342" s="49"/>
      <c r="E342" s="50"/>
      <c r="F342" s="25">
        <v>167</v>
      </c>
      <c r="G342" s="14" t="s">
        <v>631</v>
      </c>
      <c r="H342" s="15" t="s">
        <v>451</v>
      </c>
      <c r="I342" s="15" t="s">
        <v>630</v>
      </c>
      <c r="J342" s="161" t="s">
        <v>502</v>
      </c>
      <c r="K342" s="161"/>
      <c r="L342" s="161"/>
      <c r="M342" s="161">
        <v>40000</v>
      </c>
      <c r="N342" s="161"/>
      <c r="O342" s="161"/>
      <c r="P342" s="161"/>
      <c r="Q342" s="161"/>
      <c r="R342" s="79">
        <f t="shared" si="114"/>
        <v>40000</v>
      </c>
    </row>
    <row r="343" spans="2:18" ht="54">
      <c r="B343" s="48"/>
      <c r="C343" s="49"/>
      <c r="D343" s="49"/>
      <c r="E343" s="50"/>
      <c r="F343" s="25">
        <v>168</v>
      </c>
      <c r="G343" s="14" t="s">
        <v>632</v>
      </c>
      <c r="H343" s="15" t="s">
        <v>451</v>
      </c>
      <c r="I343" s="15" t="s">
        <v>633</v>
      </c>
      <c r="J343" s="161" t="s">
        <v>502</v>
      </c>
      <c r="K343" s="161"/>
      <c r="L343" s="161"/>
      <c r="M343" s="161">
        <v>35340</v>
      </c>
      <c r="N343" s="161"/>
      <c r="O343" s="161"/>
      <c r="P343" s="161"/>
      <c r="Q343" s="161"/>
      <c r="R343" s="79">
        <f t="shared" si="114"/>
        <v>35340</v>
      </c>
    </row>
    <row r="344" spans="2:18" ht="108">
      <c r="B344" s="48"/>
      <c r="C344" s="49"/>
      <c r="D344" s="49"/>
      <c r="E344" s="50"/>
      <c r="F344" s="25">
        <v>169</v>
      </c>
      <c r="G344" s="14" t="s">
        <v>634</v>
      </c>
      <c r="H344" s="15" t="s">
        <v>347</v>
      </c>
      <c r="I344" s="16" t="s">
        <v>109</v>
      </c>
      <c r="J344" s="161"/>
      <c r="K344" s="161"/>
      <c r="L344" s="161"/>
      <c r="M344" s="161">
        <v>130000</v>
      </c>
      <c r="N344" s="161"/>
      <c r="O344" s="161"/>
      <c r="P344" s="161"/>
      <c r="Q344" s="161"/>
      <c r="R344" s="79">
        <f t="shared" si="114"/>
        <v>130000</v>
      </c>
    </row>
    <row r="345" spans="2:18" ht="108">
      <c r="B345" s="48"/>
      <c r="C345" s="49"/>
      <c r="D345" s="49"/>
      <c r="E345" s="50"/>
      <c r="F345" s="25">
        <v>170</v>
      </c>
      <c r="G345" s="14" t="s">
        <v>635</v>
      </c>
      <c r="H345" s="15" t="s">
        <v>347</v>
      </c>
      <c r="I345" s="15" t="s">
        <v>109</v>
      </c>
      <c r="J345" s="161"/>
      <c r="K345" s="161"/>
      <c r="L345" s="161"/>
      <c r="M345" s="161">
        <v>70000</v>
      </c>
      <c r="N345" s="161"/>
      <c r="O345" s="161"/>
      <c r="P345" s="161"/>
      <c r="Q345" s="161"/>
      <c r="R345" s="79">
        <f t="shared" si="114"/>
        <v>70000</v>
      </c>
    </row>
    <row r="346" spans="2:18" ht="162">
      <c r="B346" s="17"/>
      <c r="C346" s="18"/>
      <c r="D346" s="18"/>
      <c r="E346" s="66"/>
      <c r="F346" s="25">
        <v>171</v>
      </c>
      <c r="G346" s="14" t="s">
        <v>636</v>
      </c>
      <c r="H346" s="15" t="s">
        <v>637</v>
      </c>
      <c r="I346" s="171" t="s">
        <v>638</v>
      </c>
      <c r="J346" s="161"/>
      <c r="K346" s="161"/>
      <c r="L346" s="161"/>
      <c r="M346" s="161">
        <v>38000</v>
      </c>
      <c r="N346" s="161"/>
      <c r="O346" s="161"/>
      <c r="P346" s="161"/>
      <c r="Q346" s="161"/>
      <c r="R346" s="79">
        <f t="shared" si="114"/>
        <v>38000</v>
      </c>
    </row>
    <row r="347" spans="2:18" ht="144">
      <c r="B347" s="48"/>
      <c r="C347" s="49"/>
      <c r="D347" s="49"/>
      <c r="E347" s="50"/>
      <c r="F347" s="126">
        <v>172</v>
      </c>
      <c r="G347" s="19" t="s">
        <v>639</v>
      </c>
      <c r="H347" s="15" t="s">
        <v>357</v>
      </c>
      <c r="I347" s="171" t="s">
        <v>354</v>
      </c>
      <c r="J347" s="161"/>
      <c r="K347" s="161"/>
      <c r="L347" s="161"/>
      <c r="M347" s="161">
        <v>42000</v>
      </c>
      <c r="N347" s="161"/>
      <c r="O347" s="161"/>
      <c r="P347" s="161"/>
      <c r="Q347" s="161"/>
      <c r="R347" s="79">
        <f t="shared" si="114"/>
        <v>42000</v>
      </c>
    </row>
    <row r="348" spans="2:18" ht="108">
      <c r="B348" s="48"/>
      <c r="C348" s="49"/>
      <c r="D348" s="49"/>
      <c r="E348" s="50"/>
      <c r="F348" s="25">
        <v>173</v>
      </c>
      <c r="G348" s="14" t="s">
        <v>640</v>
      </c>
      <c r="H348" s="15" t="s">
        <v>340</v>
      </c>
      <c r="I348" s="16" t="s">
        <v>109</v>
      </c>
      <c r="J348" s="161"/>
      <c r="K348" s="161"/>
      <c r="L348" s="161">
        <v>400</v>
      </c>
      <c r="M348" s="161">
        <v>37600</v>
      </c>
      <c r="N348" s="161"/>
      <c r="O348" s="161"/>
      <c r="P348" s="161"/>
      <c r="Q348" s="161"/>
      <c r="R348" s="79">
        <f t="shared" si="114"/>
        <v>38000</v>
      </c>
    </row>
    <row r="349" spans="2:18" ht="90">
      <c r="B349" s="48"/>
      <c r="C349" s="49"/>
      <c r="D349" s="49"/>
      <c r="E349" s="50"/>
      <c r="F349" s="25">
        <v>174</v>
      </c>
      <c r="G349" s="14" t="s">
        <v>641</v>
      </c>
      <c r="H349" s="15" t="s">
        <v>496</v>
      </c>
      <c r="I349" s="16" t="s">
        <v>109</v>
      </c>
      <c r="J349" s="161"/>
      <c r="K349" s="161"/>
      <c r="L349" s="161"/>
      <c r="M349" s="161">
        <v>10000</v>
      </c>
      <c r="N349" s="161"/>
      <c r="O349" s="161"/>
      <c r="P349" s="161"/>
      <c r="Q349" s="161"/>
      <c r="R349" s="79">
        <f t="shared" si="114"/>
        <v>10000</v>
      </c>
    </row>
    <row r="350" spans="2:18" ht="90">
      <c r="B350" s="48"/>
      <c r="C350" s="49"/>
      <c r="D350" s="49"/>
      <c r="E350" s="50"/>
      <c r="F350" s="25">
        <v>175</v>
      </c>
      <c r="G350" s="14" t="s">
        <v>360</v>
      </c>
      <c r="H350" s="15" t="s">
        <v>496</v>
      </c>
      <c r="I350" s="16" t="s">
        <v>109</v>
      </c>
      <c r="J350" s="161"/>
      <c r="K350" s="161">
        <v>4000</v>
      </c>
      <c r="L350" s="161">
        <v>3000</v>
      </c>
      <c r="M350" s="161">
        <v>8000</v>
      </c>
      <c r="N350" s="161"/>
      <c r="O350" s="161"/>
      <c r="P350" s="161"/>
      <c r="Q350" s="161"/>
      <c r="R350" s="79">
        <f t="shared" si="114"/>
        <v>15000</v>
      </c>
    </row>
    <row r="351" spans="2:18" ht="180">
      <c r="B351" s="17"/>
      <c r="C351" s="18"/>
      <c r="D351" s="18"/>
      <c r="E351" s="66"/>
      <c r="F351" s="25">
        <v>176</v>
      </c>
      <c r="G351" s="14" t="s">
        <v>642</v>
      </c>
      <c r="H351" s="15" t="s">
        <v>482</v>
      </c>
      <c r="I351" s="171" t="s">
        <v>643</v>
      </c>
      <c r="J351" s="161"/>
      <c r="K351" s="161"/>
      <c r="L351" s="161"/>
      <c r="M351" s="161">
        <v>10000</v>
      </c>
      <c r="N351" s="161"/>
      <c r="O351" s="161"/>
      <c r="P351" s="161"/>
      <c r="Q351" s="161"/>
      <c r="R351" s="79">
        <f t="shared" si="114"/>
        <v>10000</v>
      </c>
    </row>
  </sheetData>
  <mergeCells count="71">
    <mergeCell ref="C7:I7"/>
    <mergeCell ref="B1:R1"/>
    <mergeCell ref="B3:G3"/>
    <mergeCell ref="B4:G4"/>
    <mergeCell ref="B5:I5"/>
    <mergeCell ref="B6:I6"/>
    <mergeCell ref="C136:I136"/>
    <mergeCell ref="D8:I8"/>
    <mergeCell ref="E9:I9"/>
    <mergeCell ref="D20:I20"/>
    <mergeCell ref="E21:I21"/>
    <mergeCell ref="B104:I104"/>
    <mergeCell ref="B105:I105"/>
    <mergeCell ref="C106:I106"/>
    <mergeCell ref="D107:I107"/>
    <mergeCell ref="E108:I108"/>
    <mergeCell ref="D125:I125"/>
    <mergeCell ref="E126:I126"/>
    <mergeCell ref="E164:I164"/>
    <mergeCell ref="D137:I137"/>
    <mergeCell ref="E138:I138"/>
    <mergeCell ref="D142:I142"/>
    <mergeCell ref="E143:I143"/>
    <mergeCell ref="D148:I148"/>
    <mergeCell ref="E149:I149"/>
    <mergeCell ref="E153:I153"/>
    <mergeCell ref="B158:I158"/>
    <mergeCell ref="C159:I159"/>
    <mergeCell ref="D160:I160"/>
    <mergeCell ref="D163:I163"/>
    <mergeCell ref="C195:I195"/>
    <mergeCell ref="B168:I168"/>
    <mergeCell ref="B169:I169"/>
    <mergeCell ref="C170:I170"/>
    <mergeCell ref="D171:I171"/>
    <mergeCell ref="E172:I172"/>
    <mergeCell ref="D183:I183"/>
    <mergeCell ref="E184:I184"/>
    <mergeCell ref="D188:I188"/>
    <mergeCell ref="E189:I189"/>
    <mergeCell ref="B193:I193"/>
    <mergeCell ref="B194:I194"/>
    <mergeCell ref="E228:I228"/>
    <mergeCell ref="D196:I196"/>
    <mergeCell ref="E197:I197"/>
    <mergeCell ref="E200:I200"/>
    <mergeCell ref="D204:I204"/>
    <mergeCell ref="E205:I205"/>
    <mergeCell ref="B207:I207"/>
    <mergeCell ref="B208:I208"/>
    <mergeCell ref="C209:I209"/>
    <mergeCell ref="D210:I210"/>
    <mergeCell ref="E211:I211"/>
    <mergeCell ref="D215:I215"/>
    <mergeCell ref="D274:I274"/>
    <mergeCell ref="B234:I234"/>
    <mergeCell ref="B235:I235"/>
    <mergeCell ref="C236:I236"/>
    <mergeCell ref="D237:I237"/>
    <mergeCell ref="E238:I238"/>
    <mergeCell ref="E242:I242"/>
    <mergeCell ref="E250:I250"/>
    <mergeCell ref="D258:I258"/>
    <mergeCell ref="B264:I264"/>
    <mergeCell ref="C265:I265"/>
    <mergeCell ref="E267:I267"/>
    <mergeCell ref="B290:I290"/>
    <mergeCell ref="C291:I291"/>
    <mergeCell ref="D299:I299"/>
    <mergeCell ref="E300:I300"/>
    <mergeCell ref="E304:I304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7" tint="0.79998168889431442"/>
  </sheetPr>
  <dimension ref="A21:I21"/>
  <sheetViews>
    <sheetView workbookViewId="0">
      <selection activeCell="M31" sqref="M31"/>
    </sheetView>
  </sheetViews>
  <sheetFormatPr defaultRowHeight="15"/>
  <sheetData>
    <row r="21" spans="1:9" ht="53.25">
      <c r="A21" s="1511" t="s">
        <v>1592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9" tint="-0.499984740745262"/>
  </sheetPr>
  <dimension ref="B1:R239"/>
  <sheetViews>
    <sheetView zoomScaleNormal="100" workbookViewId="0">
      <pane ySplit="8" topLeftCell="A223" activePane="bottomLeft" state="frozen"/>
      <selection activeCell="M25" sqref="M25"/>
      <selection pane="bottomLeft" activeCell="F239" sqref="F239"/>
    </sheetView>
  </sheetViews>
  <sheetFormatPr defaultColWidth="9" defaultRowHeight="21.75"/>
  <cols>
    <col min="1" max="1" width="3" style="7" customWidth="1"/>
    <col min="2" max="3" width="1.42578125" style="20" customWidth="1"/>
    <col min="4" max="4" width="1.5703125" style="20" customWidth="1"/>
    <col min="5" max="5" width="3.7109375" style="20" customWidth="1"/>
    <col min="6" max="6" width="4.7109375" style="49" customWidth="1"/>
    <col min="7" max="7" width="28" style="21" customWidth="1"/>
    <col min="8" max="8" width="9.5703125" style="6" hidden="1" customWidth="1"/>
    <col min="9" max="9" width="14.140625" style="6" customWidth="1"/>
    <col min="10" max="14" width="9.140625" style="74" customWidth="1"/>
    <col min="15" max="15" width="9.140625" style="74" hidden="1" customWidth="1"/>
    <col min="16" max="17" width="9.140625" style="74" customWidth="1"/>
    <col min="18" max="18" width="10.7109375" style="74" customWidth="1"/>
    <col min="19" max="16384" width="9" style="7"/>
  </cols>
  <sheetData>
    <row r="1" spans="2:18" s="465" customFormat="1" ht="27.75" customHeight="1" thickBot="1">
      <c r="B1" s="1575" t="s">
        <v>2411</v>
      </c>
      <c r="C1" s="1575"/>
      <c r="D1" s="1575"/>
      <c r="E1" s="1575"/>
      <c r="F1" s="1575"/>
      <c r="G1" s="1575"/>
      <c r="H1" s="1575"/>
      <c r="I1" s="1575"/>
      <c r="J1" s="1575"/>
      <c r="K1" s="1575"/>
      <c r="L1" s="1575"/>
      <c r="M1" s="1575"/>
      <c r="N1" s="1575"/>
      <c r="O1" s="1575"/>
      <c r="P1" s="1575"/>
      <c r="Q1" s="1575"/>
      <c r="R1" s="1575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2382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1718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628" t="s">
        <v>2479</v>
      </c>
      <c r="C8" s="1629"/>
      <c r="D8" s="1629"/>
      <c r="E8" s="1629"/>
      <c r="F8" s="1629"/>
      <c r="G8" s="1630"/>
      <c r="H8" s="395"/>
      <c r="I8" s="396"/>
      <c r="J8" s="169">
        <f>SUM(J194:J228)</f>
        <v>0</v>
      </c>
      <c r="K8" s="169">
        <f t="shared" ref="K8:Q8" si="0">SUM(K194:K228)</f>
        <v>60000</v>
      </c>
      <c r="L8" s="169">
        <f t="shared" si="0"/>
        <v>90800</v>
      </c>
      <c r="M8" s="169">
        <f t="shared" si="0"/>
        <v>1387600</v>
      </c>
      <c r="N8" s="169">
        <f t="shared" si="0"/>
        <v>0</v>
      </c>
      <c r="O8" s="169">
        <f t="shared" si="0"/>
        <v>0</v>
      </c>
      <c r="P8" s="169">
        <f t="shared" si="0"/>
        <v>0</v>
      </c>
      <c r="Q8" s="169">
        <f t="shared" si="0"/>
        <v>0</v>
      </c>
      <c r="R8" s="169">
        <f>SUM(R194:R228)</f>
        <v>1538400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1.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7.2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31.5" hidden="1" customHeight="1">
      <c r="B177" s="1520" t="s">
        <v>126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 t="shared" ref="K180:R180" si="92">SUM(K181:K183)</f>
        <v>0</v>
      </c>
      <c r="L180" s="73">
        <f t="shared" si="92"/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0" hidden="1" customHeight="1">
      <c r="B181" s="32"/>
      <c r="C181" s="33"/>
      <c r="D181" s="33"/>
      <c r="E181" s="33"/>
      <c r="F181" s="51"/>
      <c r="G181" s="52"/>
      <c r="H181" s="15"/>
      <c r="I181" s="16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8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18.75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443"/>
      <c r="K196" s="443"/>
      <c r="L196" s="186"/>
      <c r="M196" s="442"/>
      <c r="N196" s="443"/>
      <c r="O196" s="443"/>
      <c r="P196" s="443"/>
      <c r="Q196" s="443"/>
      <c r="R196" s="186"/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443"/>
      <c r="K197" s="443"/>
      <c r="L197" s="186"/>
      <c r="M197" s="442"/>
      <c r="N197" s="443"/>
      <c r="O197" s="443"/>
      <c r="P197" s="443"/>
      <c r="Q197" s="443"/>
      <c r="R197" s="186"/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17"/>
      <c r="K198" s="117"/>
      <c r="L198" s="80"/>
      <c r="M198" s="16"/>
      <c r="N198" s="117"/>
      <c r="O198" s="117"/>
      <c r="P198" s="117"/>
      <c r="Q198" s="117"/>
      <c r="R198" s="453"/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452"/>
      <c r="K199" s="452"/>
      <c r="L199" s="382"/>
      <c r="M199" s="451"/>
      <c r="N199" s="452"/>
      <c r="O199" s="452"/>
      <c r="P199" s="452"/>
      <c r="Q199" s="452"/>
      <c r="R199" s="453"/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452"/>
      <c r="K200" s="452"/>
      <c r="L200" s="382"/>
      <c r="M200" s="451"/>
      <c r="N200" s="452"/>
      <c r="O200" s="452"/>
      <c r="P200" s="452"/>
      <c r="Q200" s="452"/>
      <c r="R200" s="453"/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452"/>
      <c r="K201" s="452"/>
      <c r="L201" s="382"/>
      <c r="M201" s="451"/>
      <c r="N201" s="452"/>
      <c r="O201" s="452"/>
      <c r="P201" s="452"/>
      <c r="Q201" s="452"/>
      <c r="R201" s="453"/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452"/>
      <c r="K202" s="452"/>
      <c r="L202" s="382"/>
      <c r="M202" s="451"/>
      <c r="N202" s="452"/>
      <c r="O202" s="452"/>
      <c r="P202" s="452"/>
      <c r="Q202" s="452"/>
      <c r="R202" s="453"/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443"/>
      <c r="K203" s="443"/>
      <c r="L203" s="186"/>
      <c r="M203" s="442"/>
      <c r="N203" s="443"/>
      <c r="O203" s="443"/>
      <c r="P203" s="443"/>
      <c r="Q203" s="443"/>
      <c r="R203" s="186"/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443"/>
      <c r="K204" s="443"/>
      <c r="L204" s="186"/>
      <c r="M204" s="442"/>
      <c r="N204" s="443"/>
      <c r="O204" s="443"/>
      <c r="P204" s="443"/>
      <c r="Q204" s="443"/>
      <c r="R204" s="186"/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17"/>
      <c r="K205" s="117"/>
      <c r="L205" s="80"/>
      <c r="M205" s="16"/>
      <c r="N205" s="117"/>
      <c r="O205" s="117"/>
      <c r="P205" s="117"/>
      <c r="Q205" s="117"/>
      <c r="R205" s="453"/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452"/>
      <c r="K206" s="452"/>
      <c r="L206" s="382"/>
      <c r="M206" s="451"/>
      <c r="N206" s="452"/>
      <c r="O206" s="452"/>
      <c r="P206" s="452"/>
      <c r="Q206" s="452"/>
      <c r="R206" s="453"/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452"/>
      <c r="K207" s="452"/>
      <c r="L207" s="382"/>
      <c r="M207" s="451"/>
      <c r="N207" s="452"/>
      <c r="O207" s="452"/>
      <c r="P207" s="452"/>
      <c r="Q207" s="452"/>
      <c r="R207" s="453"/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443"/>
      <c r="K208" s="443"/>
      <c r="L208" s="186"/>
      <c r="M208" s="442"/>
      <c r="N208" s="443"/>
      <c r="O208" s="443"/>
      <c r="P208" s="443"/>
      <c r="Q208" s="443"/>
      <c r="R208" s="186"/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17"/>
      <c r="K209" s="117"/>
      <c r="L209" s="80"/>
      <c r="M209" s="16"/>
      <c r="N209" s="117"/>
      <c r="O209" s="117"/>
      <c r="P209" s="117"/>
      <c r="Q209" s="117"/>
      <c r="R209" s="453"/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452"/>
      <c r="K210" s="452"/>
      <c r="L210" s="382"/>
      <c r="M210" s="451"/>
      <c r="N210" s="452"/>
      <c r="O210" s="452"/>
      <c r="P210" s="452"/>
      <c r="Q210" s="452"/>
      <c r="R210" s="453"/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452"/>
      <c r="K211" s="452"/>
      <c r="L211" s="382"/>
      <c r="M211" s="451"/>
      <c r="N211" s="452"/>
      <c r="O211" s="452"/>
      <c r="P211" s="452"/>
      <c r="Q211" s="452"/>
      <c r="R211" s="453"/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443"/>
      <c r="K212" s="443"/>
      <c r="L212" s="186"/>
      <c r="M212" s="442"/>
      <c r="N212" s="443"/>
      <c r="O212" s="443"/>
      <c r="P212" s="443"/>
      <c r="Q212" s="443"/>
      <c r="R212" s="186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17"/>
      <c r="K213" s="117"/>
      <c r="L213" s="80"/>
      <c r="M213" s="16"/>
      <c r="N213" s="117"/>
      <c r="O213" s="117"/>
      <c r="P213" s="117"/>
      <c r="Q213" s="117"/>
      <c r="R213" s="453"/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452"/>
      <c r="K214" s="452"/>
      <c r="L214" s="382"/>
      <c r="M214" s="451"/>
      <c r="N214" s="452"/>
      <c r="O214" s="452"/>
      <c r="P214" s="452"/>
      <c r="Q214" s="452"/>
      <c r="R214" s="453"/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452"/>
      <c r="K215" s="452"/>
      <c r="L215" s="382"/>
      <c r="M215" s="451"/>
      <c r="N215" s="452"/>
      <c r="O215" s="452"/>
      <c r="P215" s="452"/>
      <c r="Q215" s="452"/>
      <c r="R215" s="453"/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443"/>
      <c r="K216" s="443"/>
      <c r="L216" s="186"/>
      <c r="M216" s="442"/>
      <c r="N216" s="443"/>
      <c r="O216" s="443"/>
      <c r="P216" s="443"/>
      <c r="Q216" s="443"/>
      <c r="R216" s="186"/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17"/>
      <c r="K217" s="117"/>
      <c r="L217" s="80"/>
      <c r="M217" s="16"/>
      <c r="N217" s="117"/>
      <c r="O217" s="117"/>
      <c r="P217" s="117"/>
      <c r="Q217" s="117"/>
      <c r="R217" s="453"/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452"/>
      <c r="K218" s="452"/>
      <c r="L218" s="382"/>
      <c r="M218" s="451"/>
      <c r="N218" s="452"/>
      <c r="O218" s="452"/>
      <c r="P218" s="452"/>
      <c r="Q218" s="452"/>
      <c r="R218" s="453"/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452"/>
      <c r="K219" s="452"/>
      <c r="L219" s="382"/>
      <c r="M219" s="451"/>
      <c r="N219" s="452"/>
      <c r="O219" s="452"/>
      <c r="P219" s="452"/>
      <c r="Q219" s="452"/>
      <c r="R219" s="453"/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467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23.25" customHeight="1">
      <c r="B221" s="794"/>
      <c r="C221" s="795"/>
      <c r="D221" s="793"/>
      <c r="E221" s="793"/>
      <c r="F221" s="752">
        <v>19701</v>
      </c>
      <c r="G221" s="754" t="s">
        <v>1714</v>
      </c>
      <c r="H221" s="755" t="s">
        <v>124</v>
      </c>
      <c r="I221" s="756" t="s">
        <v>2161</v>
      </c>
      <c r="J221" s="786"/>
      <c r="K221" s="786"/>
      <c r="L221" s="786"/>
      <c r="M221" s="786">
        <v>80000</v>
      </c>
      <c r="N221" s="786"/>
      <c r="O221" s="786"/>
      <c r="P221" s="786"/>
      <c r="Q221" s="786"/>
      <c r="R221" s="759">
        <f>SUM(J221:Q221)</f>
        <v>80000</v>
      </c>
    </row>
    <row r="222" spans="2:18" ht="24" customHeight="1">
      <c r="B222" s="761"/>
      <c r="C222" s="762"/>
      <c r="D222" s="763"/>
      <c r="E222" s="763"/>
      <c r="F222" s="773">
        <v>19702</v>
      </c>
      <c r="G222" s="765" t="s">
        <v>1715</v>
      </c>
      <c r="H222" s="766" t="s">
        <v>124</v>
      </c>
      <c r="I222" s="959" t="s">
        <v>2161</v>
      </c>
      <c r="J222" s="768"/>
      <c r="K222" s="768"/>
      <c r="L222" s="768"/>
      <c r="M222" s="768">
        <v>80000</v>
      </c>
      <c r="N222" s="768"/>
      <c r="O222" s="768"/>
      <c r="P222" s="768"/>
      <c r="Q222" s="768"/>
      <c r="R222" s="769">
        <f>SUM(J222:Q222)</f>
        <v>80000</v>
      </c>
    </row>
    <row r="223" spans="2:18" ht="36" customHeight="1">
      <c r="B223" s="761"/>
      <c r="C223" s="762"/>
      <c r="D223" s="763"/>
      <c r="E223" s="763"/>
      <c r="F223" s="773">
        <v>19703</v>
      </c>
      <c r="G223" s="765" t="s">
        <v>1720</v>
      </c>
      <c r="H223" s="766" t="s">
        <v>124</v>
      </c>
      <c r="I223" s="774" t="s">
        <v>2161</v>
      </c>
      <c r="J223" s="768"/>
      <c r="K223" s="768"/>
      <c r="L223" s="768"/>
      <c r="M223" s="768">
        <v>80000</v>
      </c>
      <c r="N223" s="768"/>
      <c r="O223" s="768"/>
      <c r="P223" s="768"/>
      <c r="Q223" s="768"/>
      <c r="R223" s="769">
        <f t="shared" ref="R223:R227" si="99">SUM(J223:Q223)</f>
        <v>80000</v>
      </c>
    </row>
    <row r="224" spans="2:18" ht="21.75" customHeight="1">
      <c r="B224" s="761"/>
      <c r="C224" s="762"/>
      <c r="D224" s="763"/>
      <c r="E224" s="763"/>
      <c r="F224" s="773">
        <v>19704</v>
      </c>
      <c r="G224" s="765" t="s">
        <v>1716</v>
      </c>
      <c r="H224" s="766" t="s">
        <v>124</v>
      </c>
      <c r="I224" s="959" t="s">
        <v>2161</v>
      </c>
      <c r="J224" s="768"/>
      <c r="K224" s="768"/>
      <c r="L224" s="768"/>
      <c r="M224" s="768">
        <v>80000</v>
      </c>
      <c r="N224" s="768"/>
      <c r="O224" s="768"/>
      <c r="P224" s="768"/>
      <c r="Q224" s="768"/>
      <c r="R224" s="769">
        <f t="shared" si="99"/>
        <v>80000</v>
      </c>
    </row>
    <row r="225" spans="2:18" ht="22.5" customHeight="1">
      <c r="B225" s="761"/>
      <c r="C225" s="762"/>
      <c r="D225" s="763"/>
      <c r="E225" s="763"/>
      <c r="F225" s="773">
        <v>19705</v>
      </c>
      <c r="G225" s="765" t="s">
        <v>1717</v>
      </c>
      <c r="H225" s="766" t="s">
        <v>124</v>
      </c>
      <c r="I225" s="774" t="s">
        <v>2161</v>
      </c>
      <c r="J225" s="768"/>
      <c r="K225" s="768"/>
      <c r="L225" s="768"/>
      <c r="M225" s="768">
        <v>144000</v>
      </c>
      <c r="N225" s="768"/>
      <c r="O225" s="768"/>
      <c r="P225" s="768"/>
      <c r="Q225" s="768"/>
      <c r="R225" s="769">
        <f t="shared" si="99"/>
        <v>144000</v>
      </c>
    </row>
    <row r="226" spans="2:18" ht="36.75" customHeight="1">
      <c r="B226" s="761"/>
      <c r="C226" s="762"/>
      <c r="D226" s="763"/>
      <c r="E226" s="763"/>
      <c r="F226" s="773">
        <v>19706</v>
      </c>
      <c r="G226" s="765" t="s">
        <v>1721</v>
      </c>
      <c r="H226" s="766" t="s">
        <v>124</v>
      </c>
      <c r="I226" s="774" t="s">
        <v>2161</v>
      </c>
      <c r="J226" s="768"/>
      <c r="K226" s="768"/>
      <c r="L226" s="768"/>
      <c r="M226" s="768">
        <v>903600</v>
      </c>
      <c r="N226" s="768"/>
      <c r="O226" s="768"/>
      <c r="P226" s="768"/>
      <c r="Q226" s="768"/>
      <c r="R226" s="769">
        <f>SUM(J226:Q226)</f>
        <v>903600</v>
      </c>
    </row>
    <row r="227" spans="2:18" ht="31.5" customHeight="1">
      <c r="B227" s="24"/>
      <c r="C227" s="762"/>
      <c r="D227" s="763"/>
      <c r="E227" s="763"/>
      <c r="F227" s="773">
        <v>19707</v>
      </c>
      <c r="G227" s="765" t="s">
        <v>123</v>
      </c>
      <c r="H227" s="766" t="s">
        <v>124</v>
      </c>
      <c r="I227" s="953" t="s">
        <v>2161</v>
      </c>
      <c r="J227" s="768"/>
      <c r="K227" s="768"/>
      <c r="L227" s="768">
        <v>40000</v>
      </c>
      <c r="M227" s="768"/>
      <c r="N227" s="768"/>
      <c r="O227" s="768"/>
      <c r="P227" s="768"/>
      <c r="Q227" s="768"/>
      <c r="R227" s="769">
        <f t="shared" si="99"/>
        <v>40000</v>
      </c>
    </row>
    <row r="228" spans="2:18" ht="33" customHeight="1">
      <c r="B228" s="760"/>
      <c r="C228" s="875"/>
      <c r="D228" s="53"/>
      <c r="E228" s="53"/>
      <c r="F228" s="18">
        <v>19708</v>
      </c>
      <c r="G228" s="19" t="s">
        <v>2181</v>
      </c>
      <c r="H228" s="134" t="s">
        <v>124</v>
      </c>
      <c r="I228" s="829" t="s">
        <v>2161</v>
      </c>
      <c r="J228" s="136"/>
      <c r="K228" s="136">
        <v>60000</v>
      </c>
      <c r="L228" s="136">
        <v>50800</v>
      </c>
      <c r="M228" s="136">
        <v>20000</v>
      </c>
      <c r="N228" s="136"/>
      <c r="O228" s="136"/>
      <c r="P228" s="136"/>
      <c r="Q228" s="136"/>
      <c r="R228" s="471">
        <f>SUM(J228:Q228)</f>
        <v>130800</v>
      </c>
    </row>
    <row r="229" spans="2:18" ht="61.5" customHeight="1">
      <c r="D229" s="21"/>
      <c r="E229" s="21"/>
      <c r="R229" s="506"/>
    </row>
    <row r="230" spans="2:18" ht="15.75" customHeight="1"/>
    <row r="231" spans="2:18" s="37" customFormat="1" ht="18.75" customHeight="1">
      <c r="B231" s="1539" t="s">
        <v>1660</v>
      </c>
      <c r="C231" s="1539"/>
      <c r="D231" s="1539"/>
      <c r="E231" s="1539"/>
      <c r="F231" s="1539"/>
      <c r="G231" s="1539"/>
      <c r="H231" s="481"/>
      <c r="I231" s="5"/>
      <c r="J231" s="4"/>
      <c r="K231" s="482"/>
      <c r="L231" s="482"/>
      <c r="M231" s="482"/>
      <c r="N231" s="482"/>
      <c r="O231" s="482"/>
      <c r="P231" s="482"/>
      <c r="Q231" s="482"/>
      <c r="R231" s="483"/>
    </row>
    <row r="232" spans="2:18" ht="35.25" customHeight="1">
      <c r="B232" s="1540" t="s">
        <v>1682</v>
      </c>
      <c r="C232" s="1540"/>
      <c r="D232" s="1540"/>
      <c r="E232" s="1540"/>
      <c r="F232" s="1522" t="s">
        <v>1661</v>
      </c>
      <c r="G232" s="1522"/>
      <c r="H232" s="1523"/>
      <c r="I232" s="1532" t="s">
        <v>9</v>
      </c>
      <c r="J232" s="1533"/>
      <c r="K232" s="1534"/>
      <c r="L232" s="1532" t="s">
        <v>1662</v>
      </c>
      <c r="M232" s="1533"/>
      <c r="N232" s="1534"/>
      <c r="O232" s="505"/>
      <c r="P232" s="1529" t="s">
        <v>1663</v>
      </c>
      <c r="Q232" s="1530"/>
      <c r="R232" s="1531"/>
    </row>
    <row r="233" spans="2:18">
      <c r="B233" s="1541" t="s">
        <v>2437</v>
      </c>
      <c r="C233" s="1542"/>
      <c r="D233" s="1542"/>
      <c r="E233" s="1543"/>
      <c r="F233" s="1524" t="s">
        <v>1664</v>
      </c>
      <c r="G233" s="1525"/>
      <c r="H233" s="481"/>
      <c r="I233" s="1535">
        <f>SUM(I234:K236)</f>
        <v>1538400</v>
      </c>
      <c r="J233" s="1536"/>
      <c r="K233" s="1537"/>
      <c r="L233" s="1548"/>
      <c r="M233" s="1549"/>
      <c r="N233" s="1550"/>
      <c r="O233" s="484"/>
      <c r="P233" s="1541"/>
      <c r="Q233" s="1542"/>
      <c r="R233" s="1543"/>
    </row>
    <row r="234" spans="2:18" ht="20.25" customHeight="1">
      <c r="B234" s="24"/>
      <c r="F234" s="24"/>
      <c r="G234" s="333" t="s">
        <v>1665</v>
      </c>
      <c r="H234" s="333"/>
      <c r="I234" s="1526">
        <f>K8</f>
        <v>60000</v>
      </c>
      <c r="J234" s="1527"/>
      <c r="K234" s="1528"/>
      <c r="L234" s="1526"/>
      <c r="M234" s="1527"/>
      <c r="N234" s="1528"/>
      <c r="O234" s="484"/>
      <c r="P234" s="1544"/>
      <c r="Q234" s="1545"/>
      <c r="R234" s="1546"/>
    </row>
    <row r="235" spans="2:18" ht="20.25" customHeight="1">
      <c r="B235" s="24"/>
      <c r="F235" s="24"/>
      <c r="G235" s="333" t="s">
        <v>1666</v>
      </c>
      <c r="H235" s="333"/>
      <c r="I235" s="1526">
        <f>L8</f>
        <v>90800</v>
      </c>
      <c r="J235" s="1527"/>
      <c r="K235" s="1528"/>
      <c r="L235" s="1526"/>
      <c r="M235" s="1527"/>
      <c r="N235" s="1528"/>
      <c r="O235" s="484"/>
      <c r="P235" s="1544"/>
      <c r="Q235" s="1545"/>
      <c r="R235" s="1546"/>
    </row>
    <row r="236" spans="2:18" ht="20.25" customHeight="1">
      <c r="B236" s="24"/>
      <c r="F236" s="24"/>
      <c r="G236" s="333" t="s">
        <v>1667</v>
      </c>
      <c r="H236" s="333"/>
      <c r="I236" s="1526">
        <f>M8</f>
        <v>1387600</v>
      </c>
      <c r="J236" s="1527"/>
      <c r="K236" s="1528"/>
      <c r="L236" s="1526"/>
      <c r="M236" s="1527"/>
      <c r="N236" s="1528"/>
      <c r="O236" s="484"/>
      <c r="P236" s="1544"/>
      <c r="Q236" s="1545"/>
      <c r="R236" s="1546"/>
    </row>
    <row r="237" spans="2:18" ht="21.75" customHeight="1">
      <c r="B237" s="489"/>
      <c r="C237" s="490"/>
      <c r="D237" s="490"/>
      <c r="E237" s="490"/>
      <c r="F237" s="1411" t="s">
        <v>1669</v>
      </c>
      <c r="G237" s="1430"/>
      <c r="H237" s="1412"/>
      <c r="I237" s="1547">
        <f>SUM(L237:R237)</f>
        <v>1538400</v>
      </c>
      <c r="J237" s="1547"/>
      <c r="K237" s="1547"/>
      <c r="L237" s="1547">
        <v>900000</v>
      </c>
      <c r="M237" s="1547"/>
      <c r="N237" s="1547"/>
      <c r="O237" s="491"/>
      <c r="P237" s="1538">
        <v>638400</v>
      </c>
      <c r="Q237" s="1538"/>
      <c r="R237" s="1538"/>
    </row>
    <row r="238" spans="2:18" ht="8.25" customHeight="1">
      <c r="F238" s="486"/>
      <c r="H238" s="21"/>
      <c r="J238" s="459"/>
      <c r="K238" s="487"/>
      <c r="L238" s="487"/>
      <c r="M238" s="487"/>
      <c r="N238" s="487"/>
      <c r="O238" s="487"/>
      <c r="P238" s="487"/>
      <c r="Q238" s="487"/>
      <c r="R238" s="487"/>
    </row>
    <row r="239" spans="2:18">
      <c r="B239" s="462" t="s">
        <v>1670</v>
      </c>
      <c r="E239" s="7"/>
      <c r="F239" s="486" t="s">
        <v>2650</v>
      </c>
      <c r="G239" s="49"/>
      <c r="H239" s="462"/>
      <c r="I239" s="3"/>
      <c r="J239" s="488"/>
      <c r="K239" s="482"/>
      <c r="L239" s="482"/>
      <c r="M239" s="482"/>
      <c r="N239" s="482"/>
      <c r="O239" s="482"/>
      <c r="P239" s="482"/>
      <c r="Q239" s="482"/>
      <c r="R239" s="482"/>
    </row>
  </sheetData>
  <mergeCells count="94">
    <mergeCell ref="I236:K236"/>
    <mergeCell ref="L236:N236"/>
    <mergeCell ref="P236:R236"/>
    <mergeCell ref="F237:H237"/>
    <mergeCell ref="I237:K237"/>
    <mergeCell ref="L237:N237"/>
    <mergeCell ref="P237:R237"/>
    <mergeCell ref="I234:K234"/>
    <mergeCell ref="L234:N234"/>
    <mergeCell ref="P234:R234"/>
    <mergeCell ref="I235:K235"/>
    <mergeCell ref="L235:N235"/>
    <mergeCell ref="P235:R235"/>
    <mergeCell ref="P232:R232"/>
    <mergeCell ref="B233:E233"/>
    <mergeCell ref="F233:G233"/>
    <mergeCell ref="I233:K233"/>
    <mergeCell ref="L233:N233"/>
    <mergeCell ref="P233:R233"/>
    <mergeCell ref="B231:G231"/>
    <mergeCell ref="B232:E232"/>
    <mergeCell ref="F232:H232"/>
    <mergeCell ref="I232:K232"/>
    <mergeCell ref="L232:N232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R1"/>
    <mergeCell ref="B7:G7"/>
    <mergeCell ref="B8:G8"/>
    <mergeCell ref="B9:I9"/>
    <mergeCell ref="B10:I10"/>
    <mergeCell ref="P2:R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 tint="0.79998168889431442"/>
  </sheetPr>
  <dimension ref="A21:I21"/>
  <sheetViews>
    <sheetView workbookViewId="0">
      <selection activeCell="K31" sqref="K31"/>
    </sheetView>
  </sheetViews>
  <sheetFormatPr defaultRowHeight="15"/>
  <sheetData>
    <row r="21" spans="1:9" ht="53.25">
      <c r="A21" s="1511" t="s">
        <v>157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9" tint="-0.499984740745262"/>
  </sheetPr>
  <dimension ref="B1:R238"/>
  <sheetViews>
    <sheetView zoomScaleNormal="100" workbookViewId="0">
      <pane ySplit="8" topLeftCell="A9" activePane="bottomLeft" state="frozen"/>
      <selection activeCell="M25" sqref="M25"/>
      <selection pane="bottomLeft" activeCell="T186" sqref="T186"/>
    </sheetView>
  </sheetViews>
  <sheetFormatPr defaultColWidth="9" defaultRowHeight="21.75"/>
  <cols>
    <col min="1" max="1" width="0.85546875" style="7" customWidth="1"/>
    <col min="2" max="2" width="1.5703125" style="20" customWidth="1"/>
    <col min="3" max="3" width="1.42578125" style="20" customWidth="1"/>
    <col min="4" max="4" width="2.28515625" style="20" customWidth="1"/>
    <col min="5" max="5" width="4.28515625" style="20" customWidth="1"/>
    <col min="6" max="6" width="5.5703125" style="49" customWidth="1"/>
    <col min="7" max="7" width="30.140625" style="21" customWidth="1"/>
    <col min="8" max="8" width="9.5703125" style="6" hidden="1" customWidth="1"/>
    <col min="9" max="9" width="13.57031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18" s="1" customFormat="1" ht="24.75" thickBot="1">
      <c r="B1" s="1407" t="s">
        <v>2197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513" t="s">
        <v>2383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3"/>
      <c r="P3" s="49"/>
      <c r="Q3" s="49"/>
      <c r="R3" s="49"/>
    </row>
    <row r="4" spans="2:18" s="465" customFormat="1" ht="16.5" customHeight="1">
      <c r="B4" s="462" t="s">
        <v>1722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3"/>
      <c r="P4" s="461"/>
      <c r="Q4" s="49"/>
      <c r="R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3"/>
      <c r="P5" s="461"/>
      <c r="Q5" s="462"/>
      <c r="R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2480</v>
      </c>
      <c r="C8" s="1492"/>
      <c r="D8" s="1492"/>
      <c r="E8" s="1492"/>
      <c r="F8" s="1492"/>
      <c r="G8" s="1493"/>
      <c r="H8" s="89"/>
      <c r="I8" s="90"/>
      <c r="J8" s="44">
        <f t="shared" ref="J8:R8" si="0">SUM(J108:J228)</f>
        <v>0</v>
      </c>
      <c r="K8" s="44">
        <f t="shared" si="0"/>
        <v>34800</v>
      </c>
      <c r="L8" s="44">
        <f t="shared" si="0"/>
        <v>98000</v>
      </c>
      <c r="M8" s="44">
        <f t="shared" si="0"/>
        <v>273700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406500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18" customHeight="1">
      <c r="B107" s="397" t="s">
        <v>87</v>
      </c>
      <c r="C107" s="398"/>
      <c r="D107" s="398"/>
      <c r="E107" s="398"/>
      <c r="F107" s="398"/>
      <c r="G107" s="398"/>
      <c r="H107" s="398"/>
      <c r="I107" s="398"/>
      <c r="J107" s="450"/>
      <c r="K107" s="450"/>
      <c r="L107" s="450"/>
      <c r="M107" s="450"/>
      <c r="N107" s="450"/>
      <c r="O107" s="450"/>
      <c r="P107" s="450"/>
      <c r="Q107" s="450"/>
      <c r="R107" s="449"/>
    </row>
    <row r="108" spans="2:18" s="12" customFormat="1" ht="18" customHeight="1">
      <c r="B108" s="440" t="s">
        <v>114</v>
      </c>
      <c r="C108" s="467"/>
      <c r="D108" s="467"/>
      <c r="E108" s="467"/>
      <c r="F108" s="467"/>
      <c r="G108" s="467"/>
      <c r="H108" s="467"/>
      <c r="I108" s="467"/>
      <c r="J108" s="448"/>
      <c r="K108" s="448"/>
      <c r="L108" s="448"/>
      <c r="M108" s="448"/>
      <c r="N108" s="448"/>
      <c r="O108" s="448"/>
      <c r="P108" s="448"/>
      <c r="Q108" s="448"/>
      <c r="R108" s="445"/>
    </row>
    <row r="109" spans="2:18" ht="17.25" customHeight="1">
      <c r="B109" s="29"/>
      <c r="C109" s="189" t="s">
        <v>43</v>
      </c>
      <c r="D109" s="189"/>
      <c r="E109" s="189"/>
      <c r="F109" s="189"/>
      <c r="G109" s="189"/>
      <c r="H109" s="189"/>
      <c r="I109" s="189"/>
      <c r="J109" s="443"/>
      <c r="K109" s="443"/>
      <c r="L109" s="443"/>
      <c r="M109" s="443"/>
      <c r="N109" s="443"/>
      <c r="O109" s="443"/>
      <c r="P109" s="443"/>
      <c r="Q109" s="443"/>
      <c r="R109" s="186"/>
    </row>
    <row r="110" spans="2:18" ht="17.25" customHeight="1">
      <c r="B110" s="29"/>
      <c r="C110" s="31"/>
      <c r="D110" s="189" t="s">
        <v>44</v>
      </c>
      <c r="E110" s="189"/>
      <c r="F110" s="189"/>
      <c r="G110" s="189"/>
      <c r="H110" s="189"/>
      <c r="I110" s="189"/>
      <c r="J110" s="443"/>
      <c r="K110" s="443"/>
      <c r="L110" s="443"/>
      <c r="M110" s="443"/>
      <c r="N110" s="443"/>
      <c r="O110" s="443"/>
      <c r="P110" s="443"/>
      <c r="Q110" s="443"/>
      <c r="R110" s="186"/>
    </row>
    <row r="111" spans="2:18" ht="18.75" customHeight="1">
      <c r="B111" s="29"/>
      <c r="C111" s="31"/>
      <c r="D111" s="31"/>
      <c r="E111" s="189" t="s">
        <v>45</v>
      </c>
      <c r="F111" s="189"/>
      <c r="G111" s="189"/>
      <c r="H111" s="189"/>
      <c r="I111" s="189"/>
      <c r="J111" s="443"/>
      <c r="K111" s="443"/>
      <c r="L111" s="443"/>
      <c r="M111" s="443"/>
      <c r="N111" s="443"/>
      <c r="O111" s="443"/>
      <c r="P111" s="443"/>
      <c r="Q111" s="443"/>
      <c r="R111" s="186"/>
    </row>
    <row r="112" spans="2:18" s="464" customFormat="1" ht="16.5" customHeight="1">
      <c r="B112" s="466"/>
      <c r="C112" s="463"/>
      <c r="D112" s="463"/>
      <c r="E112" s="467">
        <v>151</v>
      </c>
      <c r="F112" s="467" t="s">
        <v>1706</v>
      </c>
      <c r="G112" s="468"/>
      <c r="H112" s="467"/>
      <c r="I112" s="467"/>
      <c r="J112" s="458"/>
      <c r="K112" s="458"/>
      <c r="L112" s="458"/>
      <c r="M112" s="458"/>
      <c r="N112" s="458"/>
      <c r="O112" s="458"/>
      <c r="P112" s="458"/>
      <c r="Q112" s="458"/>
      <c r="R112" s="457"/>
    </row>
    <row r="113" spans="2:18" ht="33" customHeight="1">
      <c r="B113" s="32"/>
      <c r="C113" s="33"/>
      <c r="D113" s="33"/>
      <c r="E113" s="33"/>
      <c r="F113" s="77">
        <v>15101</v>
      </c>
      <c r="G113" s="14" t="s">
        <v>2157</v>
      </c>
      <c r="H113" s="80" t="s">
        <v>157</v>
      </c>
      <c r="I113" s="117" t="s">
        <v>2159</v>
      </c>
      <c r="J113" s="15"/>
      <c r="K113" s="1071">
        <v>2300</v>
      </c>
      <c r="L113" s="1071">
        <v>6000</v>
      </c>
      <c r="M113" s="1071">
        <v>11700</v>
      </c>
      <c r="N113" s="15"/>
      <c r="O113" s="15"/>
      <c r="P113" s="15"/>
      <c r="Q113" s="15"/>
      <c r="R113" s="453">
        <f>SUM(J113:Q113)</f>
        <v>20000</v>
      </c>
    </row>
    <row r="114" spans="2:18" ht="19.5" hidden="1" customHeight="1">
      <c r="B114" s="32"/>
      <c r="C114" s="33"/>
      <c r="D114" s="33"/>
      <c r="E114" s="34"/>
      <c r="F114" s="25">
        <v>57</v>
      </c>
      <c r="G114" s="14"/>
      <c r="H114" s="14"/>
      <c r="I114" s="52"/>
      <c r="J114" s="117"/>
      <c r="K114" s="117"/>
      <c r="L114" s="117"/>
      <c r="M114" s="117"/>
      <c r="N114" s="117"/>
      <c r="O114" s="117"/>
      <c r="P114" s="117"/>
      <c r="Q114" s="117"/>
      <c r="R114" s="453"/>
    </row>
    <row r="115" spans="2:18" ht="19.5" hidden="1" customHeight="1">
      <c r="B115" s="24"/>
      <c r="D115" s="21"/>
      <c r="E115" s="26"/>
      <c r="F115" s="25">
        <v>58</v>
      </c>
      <c r="G115" s="14"/>
      <c r="H115" s="15"/>
      <c r="I115" s="16"/>
      <c r="J115" s="452"/>
      <c r="K115" s="452"/>
      <c r="L115" s="452"/>
      <c r="M115" s="452"/>
      <c r="N115" s="452"/>
      <c r="O115" s="452"/>
      <c r="P115" s="452"/>
      <c r="Q115" s="452"/>
      <c r="R115" s="453"/>
    </row>
    <row r="116" spans="2:18" ht="19.5" hidden="1" customHeight="1">
      <c r="B116" s="58"/>
      <c r="C116" s="59"/>
      <c r="D116" s="53"/>
      <c r="E116" s="19"/>
      <c r="F116" s="25">
        <v>59</v>
      </c>
      <c r="G116" s="14"/>
      <c r="H116" s="15"/>
      <c r="I116" s="16"/>
      <c r="J116" s="452"/>
      <c r="K116" s="452"/>
      <c r="L116" s="452"/>
      <c r="M116" s="452"/>
      <c r="N116" s="452"/>
      <c r="O116" s="452"/>
      <c r="P116" s="452"/>
      <c r="Q116" s="452"/>
      <c r="R116" s="453"/>
    </row>
    <row r="117" spans="2:18" ht="34.5" hidden="1" customHeight="1">
      <c r="B117" s="29"/>
      <c r="C117" s="31"/>
      <c r="D117" s="31"/>
      <c r="E117" s="1401" t="s">
        <v>46</v>
      </c>
      <c r="F117" s="1401"/>
      <c r="G117" s="1401"/>
      <c r="H117" s="1401"/>
      <c r="I117" s="1401"/>
      <c r="J117" s="443"/>
      <c r="K117" s="443"/>
      <c r="L117" s="443"/>
      <c r="M117" s="443"/>
      <c r="N117" s="443"/>
      <c r="O117" s="443"/>
      <c r="P117" s="443"/>
      <c r="Q117" s="443"/>
      <c r="R117" s="186"/>
    </row>
    <row r="118" spans="2:18" ht="19.5" hidden="1" customHeight="1">
      <c r="B118" s="32"/>
      <c r="C118" s="33"/>
      <c r="D118" s="33"/>
      <c r="E118" s="34"/>
      <c r="F118" s="25">
        <v>60</v>
      </c>
      <c r="G118" s="14"/>
      <c r="H118" s="14"/>
      <c r="I118" s="52"/>
      <c r="J118" s="117"/>
      <c r="K118" s="117"/>
      <c r="L118" s="117"/>
      <c r="M118" s="117"/>
      <c r="N118" s="117"/>
      <c r="O118" s="117"/>
      <c r="P118" s="117"/>
      <c r="Q118" s="117"/>
      <c r="R118" s="453"/>
    </row>
    <row r="119" spans="2:18" ht="19.5" hidden="1" customHeight="1">
      <c r="B119" s="24"/>
      <c r="D119" s="21"/>
      <c r="E119" s="26"/>
      <c r="F119" s="25">
        <v>61</v>
      </c>
      <c r="G119" s="14"/>
      <c r="H119" s="15"/>
      <c r="I119" s="16"/>
      <c r="J119" s="452"/>
      <c r="K119" s="452"/>
      <c r="L119" s="452"/>
      <c r="M119" s="452"/>
      <c r="N119" s="452"/>
      <c r="O119" s="452"/>
      <c r="P119" s="452"/>
      <c r="Q119" s="452"/>
      <c r="R119" s="453"/>
    </row>
    <row r="120" spans="2:18" ht="19.5" hidden="1" customHeight="1">
      <c r="B120" s="58"/>
      <c r="C120" s="59"/>
      <c r="D120" s="53"/>
      <c r="E120" s="19"/>
      <c r="F120" s="25">
        <v>62</v>
      </c>
      <c r="G120" s="14"/>
      <c r="H120" s="15"/>
      <c r="I120" s="16"/>
      <c r="J120" s="452"/>
      <c r="K120" s="452"/>
      <c r="L120" s="452"/>
      <c r="M120" s="452"/>
      <c r="N120" s="452"/>
      <c r="O120" s="452"/>
      <c r="P120" s="452"/>
      <c r="Q120" s="452"/>
      <c r="R120" s="453"/>
    </row>
    <row r="121" spans="2:18" ht="19.5" hidden="1" customHeight="1">
      <c r="B121" s="29"/>
      <c r="C121" s="31"/>
      <c r="D121" s="189" t="s">
        <v>47</v>
      </c>
      <c r="E121" s="55"/>
      <c r="F121" s="55"/>
      <c r="G121" s="55"/>
      <c r="H121" s="55"/>
      <c r="I121" s="55"/>
      <c r="J121" s="443"/>
      <c r="K121" s="443"/>
      <c r="L121" s="443"/>
      <c r="M121" s="443"/>
      <c r="N121" s="443"/>
      <c r="O121" s="443"/>
      <c r="P121" s="443"/>
      <c r="Q121" s="443"/>
      <c r="R121" s="186"/>
    </row>
    <row r="122" spans="2:18" ht="19.5" hidden="1" customHeight="1">
      <c r="B122" s="29"/>
      <c r="C122" s="31"/>
      <c r="D122" s="31"/>
      <c r="E122" s="189" t="s">
        <v>48</v>
      </c>
      <c r="F122" s="189"/>
      <c r="G122" s="189"/>
      <c r="H122" s="189"/>
      <c r="I122" s="189"/>
      <c r="J122" s="443"/>
      <c r="K122" s="443"/>
      <c r="L122" s="443"/>
      <c r="M122" s="443"/>
      <c r="N122" s="443"/>
      <c r="O122" s="443"/>
      <c r="P122" s="443"/>
      <c r="Q122" s="443"/>
      <c r="R122" s="186"/>
    </row>
    <row r="123" spans="2:18" ht="21.75" hidden="1" customHeight="1">
      <c r="B123" s="24"/>
      <c r="D123" s="21"/>
      <c r="E123" s="26"/>
      <c r="F123" s="25">
        <v>64</v>
      </c>
      <c r="G123" s="14"/>
      <c r="H123" s="15"/>
      <c r="I123" s="16"/>
      <c r="J123" s="452"/>
      <c r="K123" s="452"/>
      <c r="L123" s="452"/>
      <c r="M123" s="452"/>
      <c r="N123" s="452"/>
      <c r="O123" s="452"/>
      <c r="P123" s="452"/>
      <c r="Q123" s="452"/>
      <c r="R123" s="453">
        <f t="shared" ref="R123" si="54">SUM(J123:Q123)</f>
        <v>0</v>
      </c>
    </row>
    <row r="124" spans="2:18" ht="21.75" hidden="1" customHeight="1">
      <c r="B124" s="24"/>
      <c r="D124" s="21"/>
      <c r="E124" s="26"/>
      <c r="F124" s="25">
        <v>65</v>
      </c>
      <c r="G124" s="14"/>
      <c r="H124" s="15"/>
      <c r="I124" s="16"/>
      <c r="J124" s="452"/>
      <c r="K124" s="452"/>
      <c r="L124" s="452"/>
      <c r="M124" s="452"/>
      <c r="N124" s="452"/>
      <c r="O124" s="452"/>
      <c r="P124" s="452"/>
      <c r="Q124" s="452"/>
      <c r="R124" s="453">
        <f>SUM(J124:Q124)</f>
        <v>0</v>
      </c>
    </row>
    <row r="125" spans="2:18" s="12" customFormat="1" ht="34.5" hidden="1" customHeight="1">
      <c r="B125" s="1404" t="s">
        <v>90</v>
      </c>
      <c r="C125" s="1405"/>
      <c r="D125" s="1405"/>
      <c r="E125" s="1405"/>
      <c r="F125" s="1405"/>
      <c r="G125" s="1405"/>
      <c r="H125" s="1405"/>
      <c r="I125" s="1405"/>
      <c r="J125" s="450">
        <f>SUM(J126)</f>
        <v>0</v>
      </c>
      <c r="K125" s="450">
        <f t="shared" ref="K125:R126" si="55">SUM(K126)</f>
        <v>0</v>
      </c>
      <c r="L125" s="450">
        <f t="shared" si="55"/>
        <v>0</v>
      </c>
      <c r="M125" s="450">
        <f t="shared" si="55"/>
        <v>0</v>
      </c>
      <c r="N125" s="450">
        <f t="shared" si="55"/>
        <v>0</v>
      </c>
      <c r="O125" s="450">
        <f t="shared" si="55"/>
        <v>0</v>
      </c>
      <c r="P125" s="450">
        <f t="shared" si="55"/>
        <v>0</v>
      </c>
      <c r="Q125" s="450">
        <f t="shared" si="55"/>
        <v>0</v>
      </c>
      <c r="R125" s="449">
        <f t="shared" si="55"/>
        <v>0</v>
      </c>
    </row>
    <row r="126" spans="2:18" s="12" customFormat="1" ht="48" hidden="1" customHeight="1">
      <c r="B126" s="1520" t="s">
        <v>115</v>
      </c>
      <c r="C126" s="1521"/>
      <c r="D126" s="1521"/>
      <c r="E126" s="1521"/>
      <c r="F126" s="1521"/>
      <c r="G126" s="1521"/>
      <c r="H126" s="1521"/>
      <c r="I126" s="1521"/>
      <c r="J126" s="448">
        <f>SUM(J127)</f>
        <v>0</v>
      </c>
      <c r="K126" s="448">
        <f t="shared" si="55"/>
        <v>0</v>
      </c>
      <c r="L126" s="448">
        <f t="shared" si="55"/>
        <v>0</v>
      </c>
      <c r="M126" s="448">
        <f t="shared" si="55"/>
        <v>0</v>
      </c>
      <c r="N126" s="448">
        <f t="shared" si="55"/>
        <v>0</v>
      </c>
      <c r="O126" s="448">
        <f t="shared" si="55"/>
        <v>0</v>
      </c>
      <c r="P126" s="448">
        <f t="shared" si="55"/>
        <v>0</v>
      </c>
      <c r="Q126" s="448">
        <f t="shared" si="55"/>
        <v>0</v>
      </c>
      <c r="R126" s="445">
        <f>SUM(R127)</f>
        <v>0</v>
      </c>
    </row>
    <row r="127" spans="2:18" ht="49.5" hidden="1" customHeight="1">
      <c r="B127" s="29"/>
      <c r="C127" s="1401" t="s">
        <v>49</v>
      </c>
      <c r="D127" s="1401"/>
      <c r="E127" s="1401"/>
      <c r="F127" s="1401"/>
      <c r="G127" s="1401"/>
      <c r="H127" s="1401"/>
      <c r="I127" s="1401"/>
      <c r="J127" s="443">
        <f>SUM(J128+J133)</f>
        <v>0</v>
      </c>
      <c r="K127" s="443">
        <f t="shared" ref="K127:R127" si="56">SUM(K128+K133)</f>
        <v>0</v>
      </c>
      <c r="L127" s="443">
        <f t="shared" si="56"/>
        <v>0</v>
      </c>
      <c r="M127" s="443">
        <f t="shared" si="56"/>
        <v>0</v>
      </c>
      <c r="N127" s="443">
        <f t="shared" si="56"/>
        <v>0</v>
      </c>
      <c r="O127" s="443">
        <f t="shared" si="56"/>
        <v>0</v>
      </c>
      <c r="P127" s="443">
        <f t="shared" si="56"/>
        <v>0</v>
      </c>
      <c r="Q127" s="443">
        <f t="shared" si="56"/>
        <v>0</v>
      </c>
      <c r="R127" s="186">
        <f t="shared" si="56"/>
        <v>0</v>
      </c>
    </row>
    <row r="128" spans="2:18" ht="36" hidden="1" customHeight="1">
      <c r="B128" s="29"/>
      <c r="C128" s="31"/>
      <c r="D128" s="1418" t="s">
        <v>50</v>
      </c>
      <c r="E128" s="1418"/>
      <c r="F128" s="1418"/>
      <c r="G128" s="1418"/>
      <c r="H128" s="1418"/>
      <c r="I128" s="1418"/>
      <c r="J128" s="443">
        <f>SUM(J129)</f>
        <v>0</v>
      </c>
      <c r="K128" s="443">
        <f t="shared" ref="K128:R128" si="57">SUM(K129)</f>
        <v>0</v>
      </c>
      <c r="L128" s="443">
        <f t="shared" si="57"/>
        <v>0</v>
      </c>
      <c r="M128" s="443">
        <f t="shared" si="57"/>
        <v>0</v>
      </c>
      <c r="N128" s="443">
        <f t="shared" si="57"/>
        <v>0</v>
      </c>
      <c r="O128" s="443">
        <f t="shared" si="57"/>
        <v>0</v>
      </c>
      <c r="P128" s="443">
        <f t="shared" si="57"/>
        <v>0</v>
      </c>
      <c r="Q128" s="443">
        <f t="shared" si="57"/>
        <v>0</v>
      </c>
      <c r="R128" s="186">
        <f t="shared" si="57"/>
        <v>0</v>
      </c>
    </row>
    <row r="129" spans="2:18" ht="32.25" hidden="1" customHeight="1">
      <c r="B129" s="29"/>
      <c r="C129" s="31"/>
      <c r="D129" s="31"/>
      <c r="E129" s="1418" t="s">
        <v>51</v>
      </c>
      <c r="F129" s="1418"/>
      <c r="G129" s="1418"/>
      <c r="H129" s="1418"/>
      <c r="I129" s="1418"/>
      <c r="J129" s="443">
        <f>SUM(J130:J132)</f>
        <v>0</v>
      </c>
      <c r="K129" s="443">
        <f t="shared" ref="K129:R129" si="58">SUM(K130:K132)</f>
        <v>0</v>
      </c>
      <c r="L129" s="443">
        <f t="shared" si="58"/>
        <v>0</v>
      </c>
      <c r="M129" s="443">
        <f t="shared" si="58"/>
        <v>0</v>
      </c>
      <c r="N129" s="443">
        <f t="shared" si="58"/>
        <v>0</v>
      </c>
      <c r="O129" s="443">
        <f t="shared" si="58"/>
        <v>0</v>
      </c>
      <c r="P129" s="443">
        <f t="shared" si="58"/>
        <v>0</v>
      </c>
      <c r="Q129" s="443">
        <f t="shared" si="58"/>
        <v>0</v>
      </c>
      <c r="R129" s="186">
        <f t="shared" si="58"/>
        <v>0</v>
      </c>
    </row>
    <row r="130" spans="2:18" ht="22.5" hidden="1" customHeight="1">
      <c r="B130" s="32"/>
      <c r="C130" s="33"/>
      <c r="D130" s="33"/>
      <c r="E130" s="34"/>
      <c r="F130" s="25">
        <v>66</v>
      </c>
      <c r="G130" s="14"/>
      <c r="H130" s="14"/>
      <c r="I130" s="52"/>
      <c r="J130" s="117"/>
      <c r="K130" s="117"/>
      <c r="L130" s="117"/>
      <c r="M130" s="117"/>
      <c r="N130" s="117"/>
      <c r="O130" s="117"/>
      <c r="P130" s="117"/>
      <c r="Q130" s="117"/>
      <c r="R130" s="453">
        <f t="shared" ref="R130:R131" si="59">SUM(J130:Q130)</f>
        <v>0</v>
      </c>
    </row>
    <row r="131" spans="2:18" ht="22.5" hidden="1" customHeight="1">
      <c r="B131" s="24"/>
      <c r="D131" s="21"/>
      <c r="E131" s="26"/>
      <c r="F131" s="25">
        <v>67</v>
      </c>
      <c r="G131" s="14"/>
      <c r="H131" s="15"/>
      <c r="I131" s="16"/>
      <c r="J131" s="452"/>
      <c r="K131" s="452"/>
      <c r="L131" s="452"/>
      <c r="M131" s="452"/>
      <c r="N131" s="452"/>
      <c r="O131" s="452"/>
      <c r="P131" s="452"/>
      <c r="Q131" s="452"/>
      <c r="R131" s="453">
        <f t="shared" si="59"/>
        <v>0</v>
      </c>
    </row>
    <row r="132" spans="2:18" ht="33.75" hidden="1" customHeight="1">
      <c r="B132" s="58"/>
      <c r="C132" s="59"/>
      <c r="D132" s="53"/>
      <c r="E132" s="19"/>
      <c r="F132" s="25">
        <v>68</v>
      </c>
      <c r="G132" s="14"/>
      <c r="H132" s="15"/>
      <c r="I132" s="16"/>
      <c r="J132" s="452"/>
      <c r="K132" s="452"/>
      <c r="L132" s="452"/>
      <c r="M132" s="452"/>
      <c r="N132" s="452"/>
      <c r="O132" s="452"/>
      <c r="P132" s="452"/>
      <c r="Q132" s="452"/>
      <c r="R132" s="453">
        <f>SUM(J132:Q132)</f>
        <v>0</v>
      </c>
    </row>
    <row r="133" spans="2:18" ht="46.5" hidden="1" customHeight="1">
      <c r="B133" s="29"/>
      <c r="C133" s="31"/>
      <c r="D133" s="1418" t="s">
        <v>52</v>
      </c>
      <c r="E133" s="1418"/>
      <c r="F133" s="1418"/>
      <c r="G133" s="1418"/>
      <c r="H133" s="1418"/>
      <c r="I133" s="1418"/>
      <c r="J133" s="443">
        <f t="shared" ref="J133:R133" si="60">SUM(J134+J140+J146)</f>
        <v>0</v>
      </c>
      <c r="K133" s="443">
        <f t="shared" si="60"/>
        <v>0</v>
      </c>
      <c r="L133" s="443">
        <f t="shared" si="60"/>
        <v>0</v>
      </c>
      <c r="M133" s="443">
        <f t="shared" si="60"/>
        <v>0</v>
      </c>
      <c r="N133" s="443">
        <f t="shared" si="60"/>
        <v>0</v>
      </c>
      <c r="O133" s="443">
        <f t="shared" si="60"/>
        <v>0</v>
      </c>
      <c r="P133" s="443">
        <f t="shared" si="60"/>
        <v>0</v>
      </c>
      <c r="Q133" s="443">
        <f t="shared" si="60"/>
        <v>0</v>
      </c>
      <c r="R133" s="186">
        <f t="shared" si="60"/>
        <v>0</v>
      </c>
    </row>
    <row r="134" spans="2:18" hidden="1">
      <c r="B134" s="29"/>
      <c r="C134" s="31"/>
      <c r="D134" s="31"/>
      <c r="E134" s="30" t="s">
        <v>53</v>
      </c>
      <c r="F134" s="27"/>
      <c r="G134" s="27"/>
      <c r="H134" s="13"/>
      <c r="I134" s="47"/>
      <c r="J134" s="443">
        <f>SUM(J135:J139)</f>
        <v>0</v>
      </c>
      <c r="K134" s="443">
        <f>SUM(K135:K139)</f>
        <v>0</v>
      </c>
      <c r="L134" s="443">
        <f t="shared" ref="L134:Q134" si="61">SUM(L135:L139)</f>
        <v>0</v>
      </c>
      <c r="M134" s="443">
        <f t="shared" si="61"/>
        <v>0</v>
      </c>
      <c r="N134" s="443">
        <f t="shared" si="61"/>
        <v>0</v>
      </c>
      <c r="O134" s="443">
        <f t="shared" si="61"/>
        <v>0</v>
      </c>
      <c r="P134" s="443">
        <f t="shared" si="61"/>
        <v>0</v>
      </c>
      <c r="Q134" s="443">
        <f t="shared" si="61"/>
        <v>0</v>
      </c>
      <c r="R134" s="186">
        <f>SUM(R135:R139)</f>
        <v>0</v>
      </c>
    </row>
    <row r="135" spans="2:18" ht="19.5" hidden="1" customHeight="1">
      <c r="B135" s="32"/>
      <c r="C135" s="33"/>
      <c r="D135" s="33"/>
      <c r="E135" s="34"/>
      <c r="F135" s="25">
        <v>69</v>
      </c>
      <c r="G135" s="14"/>
      <c r="H135" s="14"/>
      <c r="I135" s="52"/>
      <c r="J135" s="117"/>
      <c r="K135" s="117"/>
      <c r="L135" s="117"/>
      <c r="M135" s="117"/>
      <c r="N135" s="117"/>
      <c r="O135" s="117"/>
      <c r="P135" s="117"/>
      <c r="Q135" s="117"/>
      <c r="R135" s="453">
        <f t="shared" ref="R135:R138" si="62">SUM(J135:Q135)</f>
        <v>0</v>
      </c>
    </row>
    <row r="136" spans="2:18" ht="19.5" hidden="1" customHeight="1">
      <c r="B136" s="24"/>
      <c r="D136" s="21"/>
      <c r="E136" s="26"/>
      <c r="F136" s="25">
        <v>70</v>
      </c>
      <c r="G136" s="14"/>
      <c r="H136" s="15"/>
      <c r="I136" s="16"/>
      <c r="J136" s="452"/>
      <c r="K136" s="452"/>
      <c r="L136" s="452"/>
      <c r="M136" s="452"/>
      <c r="N136" s="452"/>
      <c r="O136" s="452"/>
      <c r="P136" s="452"/>
      <c r="Q136" s="452"/>
      <c r="R136" s="453">
        <f t="shared" si="62"/>
        <v>0</v>
      </c>
    </row>
    <row r="137" spans="2:18" ht="19.5" hidden="1" customHeight="1">
      <c r="B137" s="24"/>
      <c r="D137" s="21"/>
      <c r="E137" s="26"/>
      <c r="F137" s="25">
        <v>71</v>
      </c>
      <c r="G137" s="14"/>
      <c r="H137" s="15"/>
      <c r="I137" s="16"/>
      <c r="J137" s="452"/>
      <c r="K137" s="452"/>
      <c r="L137" s="452"/>
      <c r="M137" s="452"/>
      <c r="N137" s="452"/>
      <c r="O137" s="452"/>
      <c r="P137" s="452"/>
      <c r="Q137" s="452"/>
      <c r="R137" s="453">
        <f t="shared" si="62"/>
        <v>0</v>
      </c>
    </row>
    <row r="138" spans="2:18" ht="22.5" hidden="1" customHeight="1">
      <c r="B138" s="48"/>
      <c r="C138" s="49"/>
      <c r="D138" s="49"/>
      <c r="E138" s="50"/>
      <c r="F138" s="25">
        <v>72</v>
      </c>
      <c r="G138" s="14"/>
      <c r="H138" s="14"/>
      <c r="I138" s="52"/>
      <c r="J138" s="117"/>
      <c r="K138" s="117"/>
      <c r="L138" s="117"/>
      <c r="M138" s="117"/>
      <c r="N138" s="117"/>
      <c r="O138" s="117"/>
      <c r="P138" s="117"/>
      <c r="Q138" s="117"/>
      <c r="R138" s="453">
        <f t="shared" si="62"/>
        <v>0</v>
      </c>
    </row>
    <row r="139" spans="2:18" ht="22.5" hidden="1" customHeight="1">
      <c r="B139" s="24"/>
      <c r="D139" s="21"/>
      <c r="E139" s="26"/>
      <c r="F139" s="25">
        <v>73</v>
      </c>
      <c r="G139" s="14"/>
      <c r="H139" s="15"/>
      <c r="I139" s="16"/>
      <c r="J139" s="452"/>
      <c r="K139" s="452"/>
      <c r="L139" s="452"/>
      <c r="M139" s="452"/>
      <c r="N139" s="452"/>
      <c r="O139" s="452"/>
      <c r="P139" s="452"/>
      <c r="Q139" s="452"/>
      <c r="R139" s="453">
        <f>SUM(J139:Q139)</f>
        <v>0</v>
      </c>
    </row>
    <row r="140" spans="2:18" hidden="1">
      <c r="B140" s="29"/>
      <c r="C140" s="31"/>
      <c r="D140" s="31"/>
      <c r="E140" s="30" t="s">
        <v>54</v>
      </c>
      <c r="F140" s="27"/>
      <c r="G140" s="27"/>
      <c r="H140" s="13"/>
      <c r="I140" s="47"/>
      <c r="J140" s="443">
        <f>SUM(J141:J145)</f>
        <v>0</v>
      </c>
      <c r="K140" s="443">
        <f t="shared" ref="K140:R140" si="63">SUM(K141:K145)</f>
        <v>0</v>
      </c>
      <c r="L140" s="443">
        <f t="shared" si="63"/>
        <v>0</v>
      </c>
      <c r="M140" s="443">
        <f t="shared" si="63"/>
        <v>0</v>
      </c>
      <c r="N140" s="443">
        <f t="shared" si="63"/>
        <v>0</v>
      </c>
      <c r="O140" s="443">
        <f t="shared" si="63"/>
        <v>0</v>
      </c>
      <c r="P140" s="443">
        <f t="shared" si="63"/>
        <v>0</v>
      </c>
      <c r="Q140" s="443">
        <f t="shared" si="63"/>
        <v>0</v>
      </c>
      <c r="R140" s="186">
        <f t="shared" si="63"/>
        <v>0</v>
      </c>
    </row>
    <row r="141" spans="2:18" ht="22.5" hidden="1" customHeight="1">
      <c r="B141" s="32"/>
      <c r="C141" s="33"/>
      <c r="D141" s="33"/>
      <c r="E141" s="34"/>
      <c r="F141" s="25">
        <v>74</v>
      </c>
      <c r="G141" s="14"/>
      <c r="H141" s="14"/>
      <c r="I141" s="52"/>
      <c r="J141" s="117"/>
      <c r="K141" s="117"/>
      <c r="L141" s="117"/>
      <c r="M141" s="117"/>
      <c r="N141" s="117"/>
      <c r="O141" s="117"/>
      <c r="P141" s="117"/>
      <c r="Q141" s="117"/>
      <c r="R141" s="453">
        <f t="shared" ref="R141:R144" si="64">SUM(J141:Q141)</f>
        <v>0</v>
      </c>
    </row>
    <row r="142" spans="2:18" ht="22.5" hidden="1" customHeight="1">
      <c r="B142" s="24"/>
      <c r="D142" s="21"/>
      <c r="E142" s="26"/>
      <c r="F142" s="25">
        <v>75</v>
      </c>
      <c r="G142" s="14"/>
      <c r="H142" s="15"/>
      <c r="I142" s="16"/>
      <c r="J142" s="452"/>
      <c r="K142" s="452"/>
      <c r="L142" s="452"/>
      <c r="M142" s="452"/>
      <c r="N142" s="452"/>
      <c r="O142" s="452"/>
      <c r="P142" s="452"/>
      <c r="Q142" s="452"/>
      <c r="R142" s="453">
        <f t="shared" si="64"/>
        <v>0</v>
      </c>
    </row>
    <row r="143" spans="2:18" ht="22.5" hidden="1" customHeight="1">
      <c r="B143" s="24"/>
      <c r="D143" s="21"/>
      <c r="E143" s="26"/>
      <c r="F143" s="25">
        <v>76</v>
      </c>
      <c r="G143" s="14"/>
      <c r="H143" s="15"/>
      <c r="I143" s="16"/>
      <c r="J143" s="452"/>
      <c r="K143" s="452"/>
      <c r="L143" s="452"/>
      <c r="M143" s="452"/>
      <c r="N143" s="452"/>
      <c r="O143" s="452"/>
      <c r="P143" s="452"/>
      <c r="Q143" s="452"/>
      <c r="R143" s="453">
        <f t="shared" si="64"/>
        <v>0</v>
      </c>
    </row>
    <row r="144" spans="2:18" ht="22.5" hidden="1" customHeight="1">
      <c r="B144" s="48"/>
      <c r="C144" s="49"/>
      <c r="D144" s="49"/>
      <c r="E144" s="50"/>
      <c r="F144" s="25">
        <v>77</v>
      </c>
      <c r="G144" s="14"/>
      <c r="H144" s="14"/>
      <c r="I144" s="52"/>
      <c r="J144" s="117"/>
      <c r="K144" s="117"/>
      <c r="L144" s="117"/>
      <c r="M144" s="117"/>
      <c r="N144" s="117"/>
      <c r="O144" s="117"/>
      <c r="P144" s="117"/>
      <c r="Q144" s="117"/>
      <c r="R144" s="453">
        <f t="shared" si="64"/>
        <v>0</v>
      </c>
    </row>
    <row r="145" spans="2:18" ht="22.5" hidden="1" customHeight="1">
      <c r="B145" s="24"/>
      <c r="D145" s="21"/>
      <c r="E145" s="26"/>
      <c r="F145" s="25">
        <v>78</v>
      </c>
      <c r="G145" s="14"/>
      <c r="H145" s="15"/>
      <c r="I145" s="16"/>
      <c r="J145" s="452"/>
      <c r="K145" s="452"/>
      <c r="L145" s="452"/>
      <c r="M145" s="452"/>
      <c r="N145" s="452"/>
      <c r="O145" s="452"/>
      <c r="P145" s="452"/>
      <c r="Q145" s="452"/>
      <c r="R145" s="453">
        <f>SUM(J145:Q145)</f>
        <v>0</v>
      </c>
    </row>
    <row r="146" spans="2:18" ht="30.75" hidden="1" customHeight="1">
      <c r="B146" s="29"/>
      <c r="C146" s="31"/>
      <c r="D146" s="31"/>
      <c r="E146" s="1401" t="s">
        <v>89</v>
      </c>
      <c r="F146" s="1401"/>
      <c r="G146" s="1401"/>
      <c r="H146" s="1401"/>
      <c r="I146" s="1401"/>
      <c r="J146" s="443">
        <f t="shared" ref="J146:R146" si="65">SUM(J147:J151)</f>
        <v>0</v>
      </c>
      <c r="K146" s="443">
        <f t="shared" si="65"/>
        <v>0</v>
      </c>
      <c r="L146" s="443">
        <f t="shared" si="65"/>
        <v>0</v>
      </c>
      <c r="M146" s="443">
        <f t="shared" si="65"/>
        <v>0</v>
      </c>
      <c r="N146" s="443">
        <f t="shared" si="65"/>
        <v>0</v>
      </c>
      <c r="O146" s="443">
        <f t="shared" si="65"/>
        <v>0</v>
      </c>
      <c r="P146" s="443">
        <f t="shared" si="65"/>
        <v>0</v>
      </c>
      <c r="Q146" s="443">
        <f t="shared" si="65"/>
        <v>0</v>
      </c>
      <c r="R146" s="186">
        <f t="shared" si="65"/>
        <v>0</v>
      </c>
    </row>
    <row r="147" spans="2:18" ht="22.5" hidden="1" customHeight="1">
      <c r="B147" s="32"/>
      <c r="C147" s="33"/>
      <c r="D147" s="33"/>
      <c r="E147" s="34"/>
      <c r="F147" s="25">
        <v>79</v>
      </c>
      <c r="G147" s="14"/>
      <c r="H147" s="14"/>
      <c r="I147" s="52"/>
      <c r="J147" s="117"/>
      <c r="K147" s="117"/>
      <c r="L147" s="117"/>
      <c r="M147" s="117"/>
      <c r="N147" s="117"/>
      <c r="O147" s="117"/>
      <c r="P147" s="117"/>
      <c r="Q147" s="117"/>
      <c r="R147" s="453">
        <f t="shared" ref="R147:R150" si="66">SUM(J147:Q147)</f>
        <v>0</v>
      </c>
    </row>
    <row r="148" spans="2:18" ht="22.5" hidden="1" customHeight="1">
      <c r="B148" s="24"/>
      <c r="D148" s="21"/>
      <c r="E148" s="26"/>
      <c r="F148" s="25">
        <v>80</v>
      </c>
      <c r="G148" s="14"/>
      <c r="H148" s="15"/>
      <c r="I148" s="16"/>
      <c r="J148" s="452"/>
      <c r="K148" s="452"/>
      <c r="L148" s="452"/>
      <c r="M148" s="452"/>
      <c r="N148" s="452"/>
      <c r="O148" s="452"/>
      <c r="P148" s="452"/>
      <c r="Q148" s="452"/>
      <c r="R148" s="453">
        <f t="shared" si="66"/>
        <v>0</v>
      </c>
    </row>
    <row r="149" spans="2:18" ht="22.5" hidden="1" customHeight="1">
      <c r="B149" s="24"/>
      <c r="D149" s="21"/>
      <c r="E149" s="26"/>
      <c r="F149" s="25">
        <v>81</v>
      </c>
      <c r="G149" s="14"/>
      <c r="H149" s="15"/>
      <c r="I149" s="16"/>
      <c r="J149" s="452"/>
      <c r="K149" s="452"/>
      <c r="L149" s="452"/>
      <c r="M149" s="452"/>
      <c r="N149" s="452"/>
      <c r="O149" s="452"/>
      <c r="P149" s="452"/>
      <c r="Q149" s="452"/>
      <c r="R149" s="453">
        <f t="shared" si="66"/>
        <v>0</v>
      </c>
    </row>
    <row r="150" spans="2:18" ht="22.5" hidden="1" customHeight="1">
      <c r="B150" s="48"/>
      <c r="C150" s="49"/>
      <c r="D150" s="49"/>
      <c r="E150" s="50"/>
      <c r="F150" s="25">
        <v>82</v>
      </c>
      <c r="G150" s="14"/>
      <c r="H150" s="14"/>
      <c r="I150" s="52"/>
      <c r="J150" s="117"/>
      <c r="K150" s="117"/>
      <c r="L150" s="117"/>
      <c r="M150" s="117"/>
      <c r="N150" s="117"/>
      <c r="O150" s="117"/>
      <c r="P150" s="117"/>
      <c r="Q150" s="117"/>
      <c r="R150" s="453">
        <f t="shared" si="66"/>
        <v>0</v>
      </c>
    </row>
    <row r="151" spans="2:18" ht="22.5" hidden="1" customHeight="1">
      <c r="B151" s="58"/>
      <c r="C151" s="59"/>
      <c r="D151" s="53"/>
      <c r="E151" s="19"/>
      <c r="F151" s="25">
        <v>83</v>
      </c>
      <c r="G151" s="14"/>
      <c r="H151" s="15"/>
      <c r="I151" s="16"/>
      <c r="J151" s="452"/>
      <c r="K151" s="452"/>
      <c r="L151" s="452"/>
      <c r="M151" s="452"/>
      <c r="N151" s="452"/>
      <c r="O151" s="452"/>
      <c r="P151" s="452"/>
      <c r="Q151" s="452"/>
      <c r="R151" s="453">
        <f>SUM(J151:Q151)</f>
        <v>0</v>
      </c>
    </row>
    <row r="152" spans="2:18" s="12" customFormat="1" ht="33.75" hidden="1" customHeight="1">
      <c r="B152" s="1404" t="s">
        <v>92</v>
      </c>
      <c r="C152" s="1405"/>
      <c r="D152" s="1405"/>
      <c r="E152" s="1405"/>
      <c r="F152" s="1405"/>
      <c r="G152" s="1405"/>
      <c r="H152" s="1405"/>
      <c r="I152" s="1405"/>
      <c r="J152" s="450">
        <f>SUM(J153)</f>
        <v>0</v>
      </c>
      <c r="K152" s="450">
        <f t="shared" ref="K152:R153" si="67">SUM(K153)</f>
        <v>0</v>
      </c>
      <c r="L152" s="450">
        <f t="shared" si="67"/>
        <v>0</v>
      </c>
      <c r="M152" s="450">
        <f t="shared" si="67"/>
        <v>0</v>
      </c>
      <c r="N152" s="450">
        <f t="shared" si="67"/>
        <v>0</v>
      </c>
      <c r="O152" s="450">
        <f t="shared" si="67"/>
        <v>0</v>
      </c>
      <c r="P152" s="450">
        <f t="shared" si="67"/>
        <v>0</v>
      </c>
      <c r="Q152" s="450">
        <f t="shared" si="67"/>
        <v>0</v>
      </c>
      <c r="R152" s="449">
        <f t="shared" si="67"/>
        <v>0</v>
      </c>
    </row>
    <row r="153" spans="2:18" s="12" customFormat="1" ht="48.75" hidden="1" customHeight="1">
      <c r="B153" s="1520" t="s">
        <v>116</v>
      </c>
      <c r="C153" s="1521"/>
      <c r="D153" s="1521"/>
      <c r="E153" s="1521"/>
      <c r="F153" s="1521"/>
      <c r="G153" s="1521"/>
      <c r="H153" s="1521"/>
      <c r="I153" s="1521"/>
      <c r="J153" s="448">
        <f>SUM(J154)</f>
        <v>0</v>
      </c>
      <c r="K153" s="448">
        <f t="shared" si="67"/>
        <v>0</v>
      </c>
      <c r="L153" s="448">
        <f t="shared" si="67"/>
        <v>0</v>
      </c>
      <c r="M153" s="448">
        <f t="shared" si="67"/>
        <v>0</v>
      </c>
      <c r="N153" s="448">
        <f t="shared" si="67"/>
        <v>0</v>
      </c>
      <c r="O153" s="448">
        <f t="shared" si="67"/>
        <v>0</v>
      </c>
      <c r="P153" s="448">
        <f t="shared" si="67"/>
        <v>0</v>
      </c>
      <c r="Q153" s="448">
        <f t="shared" si="67"/>
        <v>0</v>
      </c>
      <c r="R153" s="445">
        <f>SUM(R154)</f>
        <v>0</v>
      </c>
    </row>
    <row r="154" spans="2:18" ht="32.25" hidden="1" customHeight="1">
      <c r="B154" s="29"/>
      <c r="C154" s="1401" t="s">
        <v>55</v>
      </c>
      <c r="D154" s="1401"/>
      <c r="E154" s="1401"/>
      <c r="F154" s="1401"/>
      <c r="G154" s="1401"/>
      <c r="H154" s="1401"/>
      <c r="I154" s="1401"/>
      <c r="J154" s="443">
        <f>SUM(J155+J172)</f>
        <v>0</v>
      </c>
      <c r="K154" s="443">
        <f t="shared" ref="K154:Q154" si="68">SUM(K155+K172)</f>
        <v>0</v>
      </c>
      <c r="L154" s="443">
        <f t="shared" si="68"/>
        <v>0</v>
      </c>
      <c r="M154" s="443">
        <f t="shared" si="68"/>
        <v>0</v>
      </c>
      <c r="N154" s="443">
        <f t="shared" si="68"/>
        <v>0</v>
      </c>
      <c r="O154" s="443">
        <f t="shared" si="68"/>
        <v>0</v>
      </c>
      <c r="P154" s="443">
        <f t="shared" si="68"/>
        <v>0</v>
      </c>
      <c r="Q154" s="443">
        <f t="shared" si="68"/>
        <v>0</v>
      </c>
      <c r="R154" s="186">
        <f>SUM(R155+R172)</f>
        <v>0</v>
      </c>
    </row>
    <row r="155" spans="2:18" ht="50.25" hidden="1" customHeight="1">
      <c r="B155" s="29"/>
      <c r="C155" s="31"/>
      <c r="D155" s="1401" t="s">
        <v>77</v>
      </c>
      <c r="E155" s="1401"/>
      <c r="F155" s="1401"/>
      <c r="G155" s="1401"/>
      <c r="H155" s="1401"/>
      <c r="I155" s="1401"/>
      <c r="J155" s="443">
        <f>SUM(J156+J160+J164+J168)</f>
        <v>0</v>
      </c>
      <c r="K155" s="443">
        <f t="shared" ref="K155:R155" si="69">SUM(K156+K160+K164+K168)</f>
        <v>0</v>
      </c>
      <c r="L155" s="443">
        <f t="shared" si="69"/>
        <v>0</v>
      </c>
      <c r="M155" s="443">
        <f t="shared" si="69"/>
        <v>0</v>
      </c>
      <c r="N155" s="443">
        <f t="shared" si="69"/>
        <v>0</v>
      </c>
      <c r="O155" s="443">
        <f t="shared" si="69"/>
        <v>0</v>
      </c>
      <c r="P155" s="443">
        <f t="shared" si="69"/>
        <v>0</v>
      </c>
      <c r="Q155" s="443">
        <f t="shared" si="69"/>
        <v>0</v>
      </c>
      <c r="R155" s="186">
        <f t="shared" si="69"/>
        <v>0</v>
      </c>
    </row>
    <row r="156" spans="2:18" ht="32.25" hidden="1" customHeight="1">
      <c r="B156" s="29"/>
      <c r="C156" s="31"/>
      <c r="D156" s="31"/>
      <c r="E156" s="1401" t="s">
        <v>56</v>
      </c>
      <c r="F156" s="1401"/>
      <c r="G156" s="1401"/>
      <c r="H156" s="1401"/>
      <c r="I156" s="1401"/>
      <c r="J156" s="443">
        <f>SUM(J157:J159)</f>
        <v>0</v>
      </c>
      <c r="K156" s="443">
        <f t="shared" ref="K156:R156" si="70">SUM(K157:K159)</f>
        <v>0</v>
      </c>
      <c r="L156" s="443">
        <f t="shared" si="70"/>
        <v>0</v>
      </c>
      <c r="M156" s="443">
        <f t="shared" si="70"/>
        <v>0</v>
      </c>
      <c r="N156" s="443">
        <f t="shared" si="70"/>
        <v>0</v>
      </c>
      <c r="O156" s="443">
        <f t="shared" si="70"/>
        <v>0</v>
      </c>
      <c r="P156" s="443">
        <f t="shared" si="70"/>
        <v>0</v>
      </c>
      <c r="Q156" s="443">
        <f t="shared" si="70"/>
        <v>0</v>
      </c>
      <c r="R156" s="186">
        <f t="shared" si="70"/>
        <v>0</v>
      </c>
    </row>
    <row r="157" spans="2:18" ht="20.25" hidden="1" customHeight="1">
      <c r="B157" s="32"/>
      <c r="C157" s="33"/>
      <c r="D157" s="33"/>
      <c r="E157" s="34"/>
      <c r="F157" s="25">
        <v>84</v>
      </c>
      <c r="G157" s="14"/>
      <c r="H157" s="14"/>
      <c r="I157" s="52"/>
      <c r="J157" s="117"/>
      <c r="K157" s="117"/>
      <c r="L157" s="117"/>
      <c r="M157" s="117"/>
      <c r="N157" s="117"/>
      <c r="O157" s="117"/>
      <c r="P157" s="117"/>
      <c r="Q157" s="117"/>
      <c r="R157" s="453">
        <f t="shared" ref="R157:R158" si="71">SUM(J157:Q157)</f>
        <v>0</v>
      </c>
    </row>
    <row r="158" spans="2:18" ht="20.25" hidden="1" customHeight="1">
      <c r="B158" s="24"/>
      <c r="D158" s="21"/>
      <c r="E158" s="26"/>
      <c r="F158" s="25">
        <v>85</v>
      </c>
      <c r="G158" s="14"/>
      <c r="H158" s="15"/>
      <c r="I158" s="16"/>
      <c r="J158" s="452"/>
      <c r="K158" s="452"/>
      <c r="L158" s="452"/>
      <c r="M158" s="452"/>
      <c r="N158" s="452"/>
      <c r="O158" s="452"/>
      <c r="P158" s="452"/>
      <c r="Q158" s="452"/>
      <c r="R158" s="453">
        <f t="shared" si="71"/>
        <v>0</v>
      </c>
    </row>
    <row r="159" spans="2:18" ht="20.25" hidden="1" customHeight="1">
      <c r="B159" s="24"/>
      <c r="D159" s="21"/>
      <c r="E159" s="26"/>
      <c r="F159" s="25">
        <v>86</v>
      </c>
      <c r="G159" s="14"/>
      <c r="H159" s="15"/>
      <c r="I159" s="16"/>
      <c r="J159" s="452"/>
      <c r="K159" s="452"/>
      <c r="L159" s="452"/>
      <c r="M159" s="452"/>
      <c r="N159" s="452"/>
      <c r="O159" s="452"/>
      <c r="P159" s="452"/>
      <c r="Q159" s="452"/>
      <c r="R159" s="453">
        <f>SUM(J159:Q159)</f>
        <v>0</v>
      </c>
    </row>
    <row r="160" spans="2:18" ht="33.75" hidden="1" customHeight="1">
      <c r="B160" s="29"/>
      <c r="C160" s="31"/>
      <c r="D160" s="31"/>
      <c r="E160" s="1401" t="s">
        <v>57</v>
      </c>
      <c r="F160" s="1401"/>
      <c r="G160" s="1401"/>
      <c r="H160" s="1401"/>
      <c r="I160" s="1401"/>
      <c r="J160" s="443">
        <f>SUM(J161:J163)</f>
        <v>0</v>
      </c>
      <c r="K160" s="443">
        <f t="shared" ref="K160:R160" si="72">SUM(K161:K163)</f>
        <v>0</v>
      </c>
      <c r="L160" s="443">
        <f t="shared" si="72"/>
        <v>0</v>
      </c>
      <c r="M160" s="443">
        <f t="shared" si="72"/>
        <v>0</v>
      </c>
      <c r="N160" s="443">
        <f t="shared" si="72"/>
        <v>0</v>
      </c>
      <c r="O160" s="443">
        <f t="shared" si="72"/>
        <v>0</v>
      </c>
      <c r="P160" s="443">
        <f t="shared" si="72"/>
        <v>0</v>
      </c>
      <c r="Q160" s="443">
        <f t="shared" si="72"/>
        <v>0</v>
      </c>
      <c r="R160" s="186">
        <f t="shared" si="72"/>
        <v>0</v>
      </c>
    </row>
    <row r="161" spans="2:18" ht="21" hidden="1" customHeight="1">
      <c r="B161" s="32"/>
      <c r="C161" s="33"/>
      <c r="D161" s="33"/>
      <c r="E161" s="34"/>
      <c r="F161" s="25">
        <v>87</v>
      </c>
      <c r="G161" s="14"/>
      <c r="H161" s="14"/>
      <c r="I161" s="52"/>
      <c r="J161" s="117"/>
      <c r="K161" s="117"/>
      <c r="L161" s="117"/>
      <c r="M161" s="117"/>
      <c r="N161" s="117"/>
      <c r="O161" s="117"/>
      <c r="P161" s="117"/>
      <c r="Q161" s="117"/>
      <c r="R161" s="453">
        <f t="shared" ref="R161:R162" si="73">SUM(J161:Q161)</f>
        <v>0</v>
      </c>
    </row>
    <row r="162" spans="2:18" ht="21" hidden="1" customHeight="1">
      <c r="B162" s="24"/>
      <c r="D162" s="21"/>
      <c r="E162" s="26"/>
      <c r="F162" s="25">
        <v>88</v>
      </c>
      <c r="G162" s="14"/>
      <c r="H162" s="15"/>
      <c r="I162" s="16"/>
      <c r="J162" s="452"/>
      <c r="K162" s="452"/>
      <c r="L162" s="452"/>
      <c r="M162" s="452"/>
      <c r="N162" s="452"/>
      <c r="O162" s="452"/>
      <c r="P162" s="452"/>
      <c r="Q162" s="452"/>
      <c r="R162" s="453">
        <f t="shared" si="73"/>
        <v>0</v>
      </c>
    </row>
    <row r="163" spans="2:18" ht="21" hidden="1" customHeight="1">
      <c r="B163" s="24"/>
      <c r="D163" s="21"/>
      <c r="E163" s="26"/>
      <c r="F163" s="25">
        <v>89</v>
      </c>
      <c r="G163" s="14"/>
      <c r="H163" s="15"/>
      <c r="I163" s="16"/>
      <c r="J163" s="452"/>
      <c r="K163" s="452"/>
      <c r="L163" s="452"/>
      <c r="M163" s="452"/>
      <c r="N163" s="452"/>
      <c r="O163" s="452"/>
      <c r="P163" s="452"/>
      <c r="Q163" s="452"/>
      <c r="R163" s="453">
        <f>SUM(J163:Q163)</f>
        <v>0</v>
      </c>
    </row>
    <row r="164" spans="2:18" hidden="1">
      <c r="B164" s="29"/>
      <c r="C164" s="31"/>
      <c r="D164" s="31"/>
      <c r="E164" s="30" t="s">
        <v>58</v>
      </c>
      <c r="F164" s="27"/>
      <c r="G164" s="27"/>
      <c r="H164" s="13"/>
      <c r="I164" s="47"/>
      <c r="J164" s="443">
        <f>SUM(J165:J167)</f>
        <v>0</v>
      </c>
      <c r="K164" s="443">
        <f t="shared" ref="K164:R164" si="74">SUM(K165:K167)</f>
        <v>0</v>
      </c>
      <c r="L164" s="443">
        <f t="shared" si="74"/>
        <v>0</v>
      </c>
      <c r="M164" s="443">
        <f t="shared" si="74"/>
        <v>0</v>
      </c>
      <c r="N164" s="443">
        <f t="shared" si="74"/>
        <v>0</v>
      </c>
      <c r="O164" s="443">
        <f t="shared" si="74"/>
        <v>0</v>
      </c>
      <c r="P164" s="443">
        <f t="shared" si="74"/>
        <v>0</v>
      </c>
      <c r="Q164" s="443">
        <f t="shared" si="74"/>
        <v>0</v>
      </c>
      <c r="R164" s="186">
        <f t="shared" si="74"/>
        <v>0</v>
      </c>
    </row>
    <row r="165" spans="2:18" ht="24.75" hidden="1" customHeight="1">
      <c r="B165" s="32"/>
      <c r="C165" s="33"/>
      <c r="D165" s="33"/>
      <c r="E165" s="34"/>
      <c r="F165" s="25">
        <v>90</v>
      </c>
      <c r="G165" s="14"/>
      <c r="H165" s="14"/>
      <c r="I165" s="52"/>
      <c r="J165" s="117"/>
      <c r="K165" s="117"/>
      <c r="L165" s="117"/>
      <c r="M165" s="117"/>
      <c r="N165" s="117"/>
      <c r="O165" s="117"/>
      <c r="P165" s="117"/>
      <c r="Q165" s="117"/>
      <c r="R165" s="453">
        <f t="shared" ref="R165:R166" si="75">SUM(J165:Q165)</f>
        <v>0</v>
      </c>
    </row>
    <row r="166" spans="2:18" ht="24.75" hidden="1" customHeight="1">
      <c r="B166" s="24"/>
      <c r="D166" s="21"/>
      <c r="E166" s="26"/>
      <c r="F166" s="25">
        <v>91</v>
      </c>
      <c r="G166" s="14"/>
      <c r="H166" s="15"/>
      <c r="I166" s="16"/>
      <c r="J166" s="452"/>
      <c r="K166" s="452"/>
      <c r="L166" s="452"/>
      <c r="M166" s="452"/>
      <c r="N166" s="452"/>
      <c r="O166" s="452"/>
      <c r="P166" s="452"/>
      <c r="Q166" s="452"/>
      <c r="R166" s="453">
        <f t="shared" si="75"/>
        <v>0</v>
      </c>
    </row>
    <row r="167" spans="2:18" ht="24.75" hidden="1" customHeight="1">
      <c r="B167" s="58"/>
      <c r="C167" s="59"/>
      <c r="D167" s="53"/>
      <c r="E167" s="19"/>
      <c r="F167" s="25">
        <v>92</v>
      </c>
      <c r="G167" s="14"/>
      <c r="H167" s="15"/>
      <c r="I167" s="16"/>
      <c r="J167" s="452"/>
      <c r="K167" s="452"/>
      <c r="L167" s="452"/>
      <c r="M167" s="452"/>
      <c r="N167" s="452"/>
      <c r="O167" s="452"/>
      <c r="P167" s="452"/>
      <c r="Q167" s="452"/>
      <c r="R167" s="453">
        <f>SUM(J167:Q167)</f>
        <v>0</v>
      </c>
    </row>
    <row r="168" spans="2:18" ht="30.75" hidden="1" customHeight="1">
      <c r="B168" s="29"/>
      <c r="C168" s="31"/>
      <c r="D168" s="31"/>
      <c r="E168" s="1418" t="s">
        <v>59</v>
      </c>
      <c r="F168" s="1418"/>
      <c r="G168" s="1418"/>
      <c r="H168" s="1418"/>
      <c r="I168" s="1418"/>
      <c r="J168" s="443">
        <f>SUM(J169:J171)</f>
        <v>0</v>
      </c>
      <c r="K168" s="443">
        <f t="shared" ref="K168:R168" si="76">SUM(K169:K171)</f>
        <v>0</v>
      </c>
      <c r="L168" s="443">
        <f t="shared" si="76"/>
        <v>0</v>
      </c>
      <c r="M168" s="443">
        <f t="shared" si="76"/>
        <v>0</v>
      </c>
      <c r="N168" s="443">
        <f t="shared" si="76"/>
        <v>0</v>
      </c>
      <c r="O168" s="443">
        <f t="shared" si="76"/>
        <v>0</v>
      </c>
      <c r="P168" s="443">
        <f t="shared" si="76"/>
        <v>0</v>
      </c>
      <c r="Q168" s="443">
        <f t="shared" si="76"/>
        <v>0</v>
      </c>
      <c r="R168" s="186">
        <f t="shared" si="76"/>
        <v>0</v>
      </c>
    </row>
    <row r="169" spans="2:18" ht="22.5" hidden="1" customHeight="1">
      <c r="B169" s="32"/>
      <c r="C169" s="33"/>
      <c r="D169" s="33"/>
      <c r="E169" s="34"/>
      <c r="F169" s="25">
        <v>93</v>
      </c>
      <c r="G169" s="14"/>
      <c r="H169" s="14"/>
      <c r="I169" s="52"/>
      <c r="J169" s="117"/>
      <c r="K169" s="117"/>
      <c r="L169" s="117"/>
      <c r="M169" s="117"/>
      <c r="N169" s="117"/>
      <c r="O169" s="117"/>
      <c r="P169" s="117"/>
      <c r="Q169" s="117"/>
      <c r="R169" s="453">
        <f t="shared" ref="R169:R170" si="77">SUM(J169:Q169)</f>
        <v>0</v>
      </c>
    </row>
    <row r="170" spans="2:18" ht="22.5" hidden="1" customHeight="1">
      <c r="B170" s="24"/>
      <c r="D170" s="21"/>
      <c r="E170" s="26"/>
      <c r="F170" s="25">
        <v>94</v>
      </c>
      <c r="G170" s="14"/>
      <c r="H170" s="15"/>
      <c r="I170" s="16"/>
      <c r="J170" s="452"/>
      <c r="K170" s="452"/>
      <c r="L170" s="452"/>
      <c r="M170" s="452"/>
      <c r="N170" s="452"/>
      <c r="O170" s="452"/>
      <c r="P170" s="452"/>
      <c r="Q170" s="452"/>
      <c r="R170" s="453">
        <f t="shared" si="77"/>
        <v>0</v>
      </c>
    </row>
    <row r="171" spans="2:18" ht="22.5" hidden="1" customHeight="1">
      <c r="B171" s="24"/>
      <c r="D171" s="21"/>
      <c r="E171" s="26"/>
      <c r="F171" s="25">
        <v>95</v>
      </c>
      <c r="G171" s="14"/>
      <c r="H171" s="15"/>
      <c r="I171" s="16"/>
      <c r="J171" s="452"/>
      <c r="K171" s="452"/>
      <c r="L171" s="452"/>
      <c r="M171" s="452"/>
      <c r="N171" s="452"/>
      <c r="O171" s="452"/>
      <c r="P171" s="452"/>
      <c r="Q171" s="452"/>
      <c r="R171" s="453">
        <f>SUM(J171:Q171)</f>
        <v>0</v>
      </c>
    </row>
    <row r="172" spans="2:18" ht="33.75" hidden="1" customHeight="1">
      <c r="B172" s="29"/>
      <c r="C172" s="31"/>
      <c r="D172" s="1401" t="s">
        <v>60</v>
      </c>
      <c r="E172" s="1401"/>
      <c r="F172" s="1401"/>
      <c r="G172" s="1401"/>
      <c r="H172" s="1401"/>
      <c r="I172" s="1401"/>
      <c r="J172" s="443">
        <f>SUM(J173)</f>
        <v>0</v>
      </c>
      <c r="K172" s="443">
        <f t="shared" ref="K172:R172" si="78">SUM(K173)</f>
        <v>0</v>
      </c>
      <c r="L172" s="443">
        <f t="shared" si="78"/>
        <v>0</v>
      </c>
      <c r="M172" s="443">
        <f t="shared" si="78"/>
        <v>0</v>
      </c>
      <c r="N172" s="443">
        <f t="shared" si="78"/>
        <v>0</v>
      </c>
      <c r="O172" s="443">
        <f t="shared" si="78"/>
        <v>0</v>
      </c>
      <c r="P172" s="443">
        <f t="shared" si="78"/>
        <v>0</v>
      </c>
      <c r="Q172" s="443">
        <f t="shared" si="78"/>
        <v>0</v>
      </c>
      <c r="R172" s="186">
        <f t="shared" si="78"/>
        <v>0</v>
      </c>
    </row>
    <row r="173" spans="2:18" hidden="1">
      <c r="B173" s="29"/>
      <c r="C173" s="31"/>
      <c r="D173" s="31"/>
      <c r="E173" s="30" t="s">
        <v>61</v>
      </c>
      <c r="F173" s="27"/>
      <c r="G173" s="27"/>
      <c r="H173" s="13"/>
      <c r="I173" s="47"/>
      <c r="J173" s="443">
        <f>SUM(J174:J176)</f>
        <v>0</v>
      </c>
      <c r="K173" s="443">
        <f t="shared" ref="K173:Q173" si="79">SUM(K174:K176)</f>
        <v>0</v>
      </c>
      <c r="L173" s="443">
        <f t="shared" si="79"/>
        <v>0</v>
      </c>
      <c r="M173" s="443">
        <f t="shared" si="79"/>
        <v>0</v>
      </c>
      <c r="N173" s="443">
        <f t="shared" si="79"/>
        <v>0</v>
      </c>
      <c r="O173" s="443">
        <f t="shared" si="79"/>
        <v>0</v>
      </c>
      <c r="P173" s="443">
        <f t="shared" si="79"/>
        <v>0</v>
      </c>
      <c r="Q173" s="443">
        <f t="shared" si="79"/>
        <v>0</v>
      </c>
      <c r="R173" s="186">
        <f>SUM(R174:R176)</f>
        <v>0</v>
      </c>
    </row>
    <row r="174" spans="2:18" ht="22.5" hidden="1" customHeight="1">
      <c r="B174" s="32"/>
      <c r="C174" s="33"/>
      <c r="D174" s="33"/>
      <c r="E174" s="34"/>
      <c r="F174" s="25">
        <v>96</v>
      </c>
      <c r="G174" s="14"/>
      <c r="H174" s="14"/>
      <c r="I174" s="52"/>
      <c r="J174" s="117"/>
      <c r="K174" s="117"/>
      <c r="L174" s="117"/>
      <c r="M174" s="117"/>
      <c r="N174" s="117"/>
      <c r="O174" s="117"/>
      <c r="P174" s="117"/>
      <c r="Q174" s="117"/>
      <c r="R174" s="453">
        <f>SUM(J174:Q174)</f>
        <v>0</v>
      </c>
    </row>
    <row r="175" spans="2:18" ht="22.5" hidden="1" customHeight="1">
      <c r="B175" s="24"/>
      <c r="D175" s="21"/>
      <c r="E175" s="26"/>
      <c r="F175" s="25">
        <v>97</v>
      </c>
      <c r="G175" s="14"/>
      <c r="H175" s="15"/>
      <c r="I175" s="16"/>
      <c r="J175" s="452"/>
      <c r="K175" s="452"/>
      <c r="L175" s="452"/>
      <c r="M175" s="452"/>
      <c r="N175" s="452"/>
      <c r="O175" s="452"/>
      <c r="P175" s="452"/>
      <c r="Q175" s="452"/>
      <c r="R175" s="453">
        <f>SUM(J175:Q175)</f>
        <v>0</v>
      </c>
    </row>
    <row r="176" spans="2:18" ht="21" hidden="1" customHeight="1">
      <c r="B176" s="24"/>
      <c r="D176" s="21"/>
      <c r="E176" s="26"/>
      <c r="F176" s="25">
        <v>98</v>
      </c>
      <c r="G176" s="14"/>
      <c r="H176" s="15"/>
      <c r="I176" s="16"/>
      <c r="J176" s="452"/>
      <c r="K176" s="452"/>
      <c r="L176" s="452"/>
      <c r="M176" s="452"/>
      <c r="N176" s="452"/>
      <c r="O176" s="452"/>
      <c r="P176" s="452"/>
      <c r="Q176" s="452"/>
      <c r="R176" s="453">
        <f>SUM(J176:Q176)</f>
        <v>0</v>
      </c>
    </row>
    <row r="177" spans="2:18" s="12" customFormat="1" ht="18.75" customHeight="1">
      <c r="B177" s="116" t="s">
        <v>94</v>
      </c>
      <c r="C177" s="38"/>
      <c r="D177" s="115"/>
      <c r="E177" s="115"/>
      <c r="F177" s="115"/>
      <c r="G177" s="115"/>
      <c r="H177" s="115"/>
      <c r="I177" s="115"/>
      <c r="J177" s="450"/>
      <c r="K177" s="450"/>
      <c r="L177" s="450"/>
      <c r="M177" s="450"/>
      <c r="N177" s="450"/>
      <c r="O177" s="450"/>
      <c r="P177" s="450"/>
      <c r="Q177" s="450"/>
      <c r="R177" s="449"/>
    </row>
    <row r="178" spans="2:18" s="12" customFormat="1" ht="18.75" customHeight="1">
      <c r="B178" s="440" t="s">
        <v>117</v>
      </c>
      <c r="C178" s="441"/>
      <c r="D178" s="441"/>
      <c r="E178" s="441"/>
      <c r="F178" s="441"/>
      <c r="G178" s="441"/>
      <c r="H178" s="441"/>
      <c r="I178" s="441"/>
      <c r="J178" s="448"/>
      <c r="K178" s="448"/>
      <c r="L178" s="448"/>
      <c r="M178" s="448"/>
      <c r="N178" s="448"/>
      <c r="O178" s="448"/>
      <c r="P178" s="448"/>
      <c r="Q178" s="448"/>
      <c r="R178" s="445"/>
    </row>
    <row r="179" spans="2:18" ht="16.5" customHeight="1">
      <c r="B179" s="29"/>
      <c r="C179" s="189" t="s">
        <v>62</v>
      </c>
      <c r="D179" s="189"/>
      <c r="E179" s="189"/>
      <c r="F179" s="189"/>
      <c r="G179" s="189"/>
      <c r="H179" s="189"/>
      <c r="I179" s="189"/>
      <c r="J179" s="443"/>
      <c r="K179" s="443"/>
      <c r="L179" s="443"/>
      <c r="M179" s="443"/>
      <c r="N179" s="443"/>
      <c r="O179" s="443"/>
      <c r="P179" s="443"/>
      <c r="Q179" s="443"/>
      <c r="R179" s="186"/>
    </row>
    <row r="180" spans="2:18" hidden="1">
      <c r="B180" s="29"/>
      <c r="C180" s="31"/>
      <c r="D180" s="30" t="s">
        <v>63</v>
      </c>
      <c r="E180" s="28"/>
      <c r="F180" s="27"/>
      <c r="G180" s="27"/>
      <c r="H180" s="13"/>
      <c r="I180" s="47"/>
      <c r="J180" s="443"/>
      <c r="K180" s="443"/>
      <c r="L180" s="443"/>
      <c r="M180" s="443"/>
      <c r="N180" s="443"/>
      <c r="O180" s="443"/>
      <c r="P180" s="443"/>
      <c r="Q180" s="443"/>
      <c r="R180" s="186"/>
    </row>
    <row r="181" spans="2:18" ht="16.5" hidden="1" customHeight="1">
      <c r="B181" s="29"/>
      <c r="C181" s="31"/>
      <c r="D181" s="31"/>
      <c r="E181" s="189" t="s">
        <v>64</v>
      </c>
      <c r="F181" s="189"/>
      <c r="G181" s="189"/>
      <c r="H181" s="189"/>
      <c r="I181" s="189"/>
      <c r="J181" s="443"/>
      <c r="K181" s="443"/>
      <c r="L181" s="443"/>
      <c r="M181" s="443"/>
      <c r="N181" s="443"/>
      <c r="O181" s="443"/>
      <c r="P181" s="443"/>
      <c r="Q181" s="443"/>
      <c r="R181" s="186"/>
    </row>
    <row r="182" spans="2:18" ht="23.25" hidden="1" customHeight="1">
      <c r="B182" s="24"/>
      <c r="D182" s="21"/>
      <c r="E182" s="26"/>
      <c r="F182" s="126">
        <v>100</v>
      </c>
      <c r="G182" s="19"/>
      <c r="H182" s="15"/>
      <c r="I182" s="16"/>
      <c r="J182" s="23"/>
      <c r="K182" s="23"/>
      <c r="L182" s="23"/>
      <c r="M182" s="23"/>
      <c r="N182" s="23"/>
      <c r="O182" s="23"/>
      <c r="P182" s="23"/>
      <c r="Q182" s="451"/>
      <c r="R182" s="453">
        <f t="shared" ref="R182" si="80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451"/>
      <c r="R183" s="453">
        <f>SUM(J183:Q183)</f>
        <v>0</v>
      </c>
    </row>
    <row r="184" spans="2:18" ht="19.5" customHeight="1">
      <c r="B184" s="29"/>
      <c r="C184" s="31"/>
      <c r="D184" s="189" t="s">
        <v>65</v>
      </c>
      <c r="E184" s="189"/>
      <c r="F184" s="189"/>
      <c r="G184" s="189"/>
      <c r="H184" s="189"/>
      <c r="I184" s="189"/>
      <c r="J184" s="443"/>
      <c r="K184" s="443"/>
      <c r="L184" s="443"/>
      <c r="M184" s="443"/>
      <c r="N184" s="443"/>
      <c r="O184" s="443"/>
      <c r="P184" s="443"/>
      <c r="Q184" s="443"/>
      <c r="R184" s="186"/>
    </row>
    <row r="185" spans="2:18" ht="17.25" customHeight="1">
      <c r="B185" s="29"/>
      <c r="C185" s="31"/>
      <c r="D185" s="31"/>
      <c r="E185" s="30" t="s">
        <v>66</v>
      </c>
      <c r="F185" s="27"/>
      <c r="G185" s="202"/>
      <c r="H185" s="203"/>
      <c r="I185" s="255"/>
      <c r="J185" s="443"/>
      <c r="K185" s="443"/>
      <c r="L185" s="443"/>
      <c r="M185" s="443"/>
      <c r="N185" s="443"/>
      <c r="O185" s="443"/>
      <c r="P185" s="443"/>
      <c r="Q185" s="443"/>
      <c r="R185" s="186"/>
    </row>
    <row r="186" spans="2:18" s="464" customFormat="1" ht="16.5" customHeight="1">
      <c r="B186" s="466"/>
      <c r="C186" s="463"/>
      <c r="D186" s="463"/>
      <c r="E186" s="467">
        <v>183</v>
      </c>
      <c r="F186" s="467" t="s">
        <v>1659</v>
      </c>
      <c r="G186" s="468"/>
      <c r="H186" s="467"/>
      <c r="I186" s="467"/>
      <c r="J186" s="458"/>
      <c r="K186" s="458"/>
      <c r="L186" s="458"/>
      <c r="M186" s="458"/>
      <c r="N186" s="458"/>
      <c r="O186" s="458"/>
      <c r="P186" s="458"/>
      <c r="Q186" s="458"/>
      <c r="R186" s="457"/>
    </row>
    <row r="187" spans="2:18" ht="32.25" customHeight="1">
      <c r="B187" s="76"/>
      <c r="C187" s="77"/>
      <c r="D187" s="77"/>
      <c r="E187" s="77"/>
      <c r="F187" s="77">
        <v>18301</v>
      </c>
      <c r="G187" s="14" t="s">
        <v>158</v>
      </c>
      <c r="H187" s="15" t="s">
        <v>157</v>
      </c>
      <c r="I187" s="15" t="s">
        <v>2159</v>
      </c>
      <c r="J187" s="15"/>
      <c r="K187" s="79"/>
      <c r="L187" s="79">
        <v>30000</v>
      </c>
      <c r="M187" s="79"/>
      <c r="N187" s="15"/>
      <c r="O187" s="15"/>
      <c r="P187" s="15"/>
      <c r="Q187" s="15"/>
      <c r="R187" s="71">
        <f>SUM(J187:Q187)</f>
        <v>30000</v>
      </c>
    </row>
    <row r="188" spans="2:18" ht="21" hidden="1" customHeight="1">
      <c r="B188" s="32"/>
      <c r="C188" s="33"/>
      <c r="D188" s="33"/>
      <c r="E188" s="34"/>
      <c r="F188" s="25">
        <v>102</v>
      </c>
      <c r="G188" s="14"/>
      <c r="H188" s="14"/>
      <c r="I188" s="52"/>
      <c r="J188" s="15"/>
      <c r="K188" s="15"/>
      <c r="L188" s="15"/>
      <c r="M188" s="15"/>
      <c r="N188" s="15"/>
      <c r="O188" s="15"/>
      <c r="P188" s="15"/>
      <c r="Q188" s="16"/>
      <c r="R188" s="453">
        <f t="shared" ref="R188:R189" si="81">SUM(J188:Q188)</f>
        <v>0</v>
      </c>
    </row>
    <row r="189" spans="2:18" ht="21" hidden="1" customHeight="1">
      <c r="B189" s="24"/>
      <c r="D189" s="21"/>
      <c r="E189" s="26"/>
      <c r="F189" s="25">
        <v>103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451"/>
      <c r="R189" s="453">
        <f t="shared" si="81"/>
        <v>0</v>
      </c>
    </row>
    <row r="190" spans="2:18" ht="21" hidden="1" customHeight="1">
      <c r="B190" s="24"/>
      <c r="D190" s="21"/>
      <c r="E190" s="26"/>
      <c r="F190" s="25">
        <v>104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451"/>
      <c r="R190" s="453">
        <f>SUM(J190:Q190)</f>
        <v>0</v>
      </c>
    </row>
    <row r="191" spans="2:18" hidden="1">
      <c r="B191" s="29"/>
      <c r="C191" s="31"/>
      <c r="D191" s="31"/>
      <c r="E191" s="30" t="s">
        <v>67</v>
      </c>
      <c r="F191" s="27"/>
      <c r="G191" s="27"/>
      <c r="H191" s="13"/>
      <c r="I191" s="47"/>
      <c r="J191" s="73">
        <f>SUM(J192:J194)</f>
        <v>0</v>
      </c>
      <c r="K191" s="73">
        <f t="shared" ref="K191:Q191" si="82">SUM(K192:K194)</f>
        <v>0</v>
      </c>
      <c r="L191" s="73">
        <f t="shared" si="82"/>
        <v>0</v>
      </c>
      <c r="M191" s="73">
        <f t="shared" si="82"/>
        <v>0</v>
      </c>
      <c r="N191" s="73">
        <f t="shared" si="82"/>
        <v>0</v>
      </c>
      <c r="O191" s="73">
        <f t="shared" si="82"/>
        <v>0</v>
      </c>
      <c r="P191" s="73">
        <f t="shared" si="82"/>
        <v>0</v>
      </c>
      <c r="Q191" s="442">
        <f t="shared" si="82"/>
        <v>0</v>
      </c>
      <c r="R191" s="186">
        <f>SUM(R192:R194)</f>
        <v>0</v>
      </c>
    </row>
    <row r="192" spans="2:18" ht="21" hidden="1" customHeight="1">
      <c r="B192" s="32"/>
      <c r="C192" s="33"/>
      <c r="D192" s="33"/>
      <c r="E192" s="34"/>
      <c r="F192" s="25">
        <v>105</v>
      </c>
      <c r="G192" s="14"/>
      <c r="H192" s="14"/>
      <c r="I192" s="52"/>
      <c r="J192" s="15"/>
      <c r="K192" s="15"/>
      <c r="L192" s="15"/>
      <c r="M192" s="15"/>
      <c r="N192" s="15"/>
      <c r="O192" s="15"/>
      <c r="P192" s="15"/>
      <c r="Q192" s="16"/>
      <c r="R192" s="453">
        <f t="shared" ref="R192:R193" si="83">SUM(J192:Q192)</f>
        <v>0</v>
      </c>
    </row>
    <row r="193" spans="2:18" ht="21" hidden="1" customHeight="1">
      <c r="B193" s="24"/>
      <c r="D193" s="21"/>
      <c r="E193" s="26"/>
      <c r="F193" s="25">
        <v>106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451"/>
      <c r="R193" s="453">
        <f t="shared" si="83"/>
        <v>0</v>
      </c>
    </row>
    <row r="194" spans="2:18" ht="21" hidden="1" customHeight="1">
      <c r="B194" s="24"/>
      <c r="D194" s="21"/>
      <c r="E194" s="26"/>
      <c r="F194" s="124">
        <v>107</v>
      </c>
      <c r="G194" s="14"/>
      <c r="H194" s="15"/>
      <c r="I194" s="16"/>
      <c r="J194" s="23"/>
      <c r="K194" s="23"/>
      <c r="L194" s="23"/>
      <c r="M194" s="23"/>
      <c r="N194" s="23"/>
      <c r="O194" s="23"/>
      <c r="P194" s="23"/>
      <c r="Q194" s="451"/>
      <c r="R194" s="453">
        <f>SUM(J194:Q194)</f>
        <v>0</v>
      </c>
    </row>
    <row r="195" spans="2:18" ht="21" hidden="1" customHeight="1">
      <c r="B195" s="109"/>
      <c r="C195" s="108"/>
      <c r="D195" s="52"/>
      <c r="E195" s="52"/>
      <c r="F195" s="51"/>
      <c r="G195" s="52"/>
      <c r="H195" s="16"/>
      <c r="I195" s="15"/>
      <c r="J195" s="23"/>
      <c r="K195" s="23"/>
      <c r="L195" s="23"/>
      <c r="M195" s="23"/>
      <c r="N195" s="23"/>
      <c r="O195" s="23"/>
      <c r="P195" s="23"/>
      <c r="Q195" s="451"/>
      <c r="R195" s="453"/>
    </row>
    <row r="196" spans="2:18" s="12" customFormat="1" ht="18.75" customHeight="1">
      <c r="B196" s="116" t="s">
        <v>96</v>
      </c>
      <c r="C196" s="38"/>
      <c r="D196" s="115"/>
      <c r="E196" s="115"/>
      <c r="F196" s="115"/>
      <c r="G196" s="115"/>
      <c r="H196" s="115"/>
      <c r="I196" s="115"/>
      <c r="J196" s="455"/>
      <c r="K196" s="455"/>
      <c r="L196" s="455"/>
      <c r="M196" s="455"/>
      <c r="N196" s="455"/>
      <c r="O196" s="455"/>
      <c r="P196" s="455"/>
      <c r="Q196" s="455"/>
      <c r="R196" s="454"/>
    </row>
    <row r="197" spans="2:18" s="12" customFormat="1" ht="19.5" customHeight="1">
      <c r="B197" s="440" t="s">
        <v>125</v>
      </c>
      <c r="C197" s="441"/>
      <c r="D197" s="441"/>
      <c r="E197" s="441"/>
      <c r="F197" s="441"/>
      <c r="G197" s="441"/>
      <c r="H197" s="441"/>
      <c r="I197" s="441"/>
      <c r="J197" s="458"/>
      <c r="K197" s="458"/>
      <c r="L197" s="458"/>
      <c r="M197" s="458"/>
      <c r="N197" s="458"/>
      <c r="O197" s="458"/>
      <c r="P197" s="458"/>
      <c r="Q197" s="458"/>
      <c r="R197" s="457"/>
    </row>
    <row r="198" spans="2:18" ht="17.25" customHeight="1">
      <c r="B198" s="29"/>
      <c r="C198" s="189" t="s">
        <v>68</v>
      </c>
      <c r="D198" s="189"/>
      <c r="E198" s="189"/>
      <c r="F198" s="189"/>
      <c r="G198" s="189"/>
      <c r="H198" s="189"/>
      <c r="I198" s="189"/>
      <c r="J198" s="443"/>
      <c r="K198" s="443"/>
      <c r="L198" s="443"/>
      <c r="M198" s="443"/>
      <c r="N198" s="443"/>
      <c r="O198" s="443"/>
      <c r="P198" s="443"/>
      <c r="Q198" s="443"/>
      <c r="R198" s="186"/>
    </row>
    <row r="199" spans="2:18" hidden="1">
      <c r="B199" s="29"/>
      <c r="C199" s="31"/>
      <c r="D199" s="30" t="s">
        <v>69</v>
      </c>
      <c r="E199" s="28"/>
      <c r="F199" s="27"/>
      <c r="G199" s="27"/>
      <c r="H199" s="13"/>
      <c r="I199" s="47"/>
      <c r="J199" s="443"/>
      <c r="K199" s="443"/>
      <c r="L199" s="443"/>
      <c r="M199" s="443"/>
      <c r="N199" s="443"/>
      <c r="O199" s="443"/>
      <c r="P199" s="443"/>
      <c r="Q199" s="443"/>
      <c r="R199" s="186"/>
    </row>
    <row r="200" spans="2:18" hidden="1">
      <c r="B200" s="29"/>
      <c r="C200" s="31"/>
      <c r="D200" s="31"/>
      <c r="E200" s="30" t="s">
        <v>70</v>
      </c>
      <c r="F200" s="60"/>
      <c r="G200" s="55"/>
      <c r="H200" s="55"/>
      <c r="I200" s="55"/>
      <c r="J200" s="443"/>
      <c r="K200" s="443"/>
      <c r="L200" s="443"/>
      <c r="M200" s="443"/>
      <c r="N200" s="443"/>
      <c r="O200" s="443"/>
      <c r="P200" s="443"/>
      <c r="Q200" s="443"/>
      <c r="R200" s="186"/>
    </row>
    <row r="201" spans="2:18" ht="24.75" hidden="1" customHeight="1">
      <c r="B201" s="32"/>
      <c r="C201" s="33"/>
      <c r="D201" s="33"/>
      <c r="E201" s="34"/>
      <c r="F201" s="25">
        <v>108</v>
      </c>
      <c r="G201" s="14"/>
      <c r="H201" s="14"/>
      <c r="I201" s="52"/>
      <c r="J201" s="117"/>
      <c r="K201" s="117"/>
      <c r="L201" s="117"/>
      <c r="M201" s="117"/>
      <c r="N201" s="117"/>
      <c r="O201" s="117"/>
      <c r="P201" s="117"/>
      <c r="Q201" s="117"/>
      <c r="R201" s="453"/>
    </row>
    <row r="202" spans="2:18" ht="24.75" hidden="1" customHeight="1">
      <c r="B202" s="24"/>
      <c r="D202" s="21"/>
      <c r="E202" s="26"/>
      <c r="F202" s="25">
        <v>109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25.5" hidden="1" customHeight="1">
      <c r="B203" s="24"/>
      <c r="D203" s="21"/>
      <c r="E203" s="26"/>
      <c r="F203" s="25">
        <v>110</v>
      </c>
      <c r="G203" s="14"/>
      <c r="H203" s="15"/>
      <c r="I203" s="16"/>
      <c r="J203" s="452"/>
      <c r="K203" s="452"/>
      <c r="L203" s="452"/>
      <c r="M203" s="452"/>
      <c r="N203" s="452"/>
      <c r="O203" s="452"/>
      <c r="P203" s="452"/>
      <c r="Q203" s="452"/>
      <c r="R203" s="453"/>
    </row>
    <row r="204" spans="2:18" ht="24.75" hidden="1" customHeight="1">
      <c r="B204" s="24"/>
      <c r="D204" s="21"/>
      <c r="E204" s="26"/>
      <c r="F204" s="25">
        <v>111</v>
      </c>
      <c r="G204" s="14"/>
      <c r="H204" s="15"/>
      <c r="I204" s="16"/>
      <c r="J204" s="452"/>
      <c r="K204" s="452"/>
      <c r="L204" s="452"/>
      <c r="M204" s="452"/>
      <c r="N204" s="452"/>
      <c r="O204" s="452"/>
      <c r="P204" s="452"/>
      <c r="Q204" s="452"/>
      <c r="R204" s="453"/>
    </row>
    <row r="205" spans="2:18" ht="25.5" hidden="1" customHeight="1">
      <c r="B205" s="58"/>
      <c r="C205" s="59"/>
      <c r="D205" s="53"/>
      <c r="E205" s="19"/>
      <c r="F205" s="25">
        <v>112</v>
      </c>
      <c r="G205" s="14"/>
      <c r="H205" s="15"/>
      <c r="I205" s="16"/>
      <c r="J205" s="452"/>
      <c r="K205" s="452"/>
      <c r="L205" s="452"/>
      <c r="M205" s="452"/>
      <c r="N205" s="452"/>
      <c r="O205" s="452"/>
      <c r="P205" s="452"/>
      <c r="Q205" s="452"/>
      <c r="R205" s="453"/>
    </row>
    <row r="206" spans="2:18" ht="33" hidden="1" customHeight="1">
      <c r="B206" s="29"/>
      <c r="C206" s="31"/>
      <c r="D206" s="1401" t="s">
        <v>71</v>
      </c>
      <c r="E206" s="1401"/>
      <c r="F206" s="1401"/>
      <c r="G206" s="1401"/>
      <c r="H206" s="1401"/>
      <c r="I206" s="1401"/>
      <c r="J206" s="443"/>
      <c r="K206" s="443"/>
      <c r="L206" s="443"/>
      <c r="M206" s="443"/>
      <c r="N206" s="443"/>
      <c r="O206" s="443"/>
      <c r="P206" s="443"/>
      <c r="Q206" s="443"/>
      <c r="R206" s="186"/>
    </row>
    <row r="207" spans="2:18" ht="30.75" hidden="1" customHeight="1">
      <c r="B207" s="29"/>
      <c r="C207" s="31"/>
      <c r="D207" s="31"/>
      <c r="E207" s="1418" t="s">
        <v>72</v>
      </c>
      <c r="F207" s="1418"/>
      <c r="G207" s="1418"/>
      <c r="H207" s="1418"/>
      <c r="I207" s="1418"/>
      <c r="J207" s="443"/>
      <c r="K207" s="443"/>
      <c r="L207" s="443"/>
      <c r="M207" s="443"/>
      <c r="N207" s="443"/>
      <c r="O207" s="443"/>
      <c r="P207" s="443"/>
      <c r="Q207" s="443"/>
      <c r="R207" s="186"/>
    </row>
    <row r="208" spans="2:18" ht="24.75" hidden="1" customHeight="1">
      <c r="B208" s="32"/>
      <c r="C208" s="33"/>
      <c r="D208" s="33"/>
      <c r="E208" s="34"/>
      <c r="F208" s="25">
        <v>113</v>
      </c>
      <c r="G208" s="14"/>
      <c r="H208" s="14"/>
      <c r="I208" s="52"/>
      <c r="J208" s="117"/>
      <c r="K208" s="117"/>
      <c r="L208" s="117"/>
      <c r="M208" s="117"/>
      <c r="N208" s="117"/>
      <c r="O208" s="117"/>
      <c r="P208" s="117"/>
      <c r="Q208" s="117"/>
      <c r="R208" s="453"/>
    </row>
    <row r="209" spans="2:18" ht="24.75" hidden="1" customHeight="1">
      <c r="B209" s="24"/>
      <c r="D209" s="21"/>
      <c r="E209" s="26"/>
      <c r="F209" s="25">
        <v>114</v>
      </c>
      <c r="G209" s="14"/>
      <c r="H209" s="15"/>
      <c r="I209" s="16"/>
      <c r="J209" s="452"/>
      <c r="K209" s="452"/>
      <c r="L209" s="452"/>
      <c r="M209" s="452"/>
      <c r="N209" s="452"/>
      <c r="O209" s="452"/>
      <c r="P209" s="452"/>
      <c r="Q209" s="452"/>
      <c r="R209" s="453"/>
    </row>
    <row r="210" spans="2:18" ht="24.75" hidden="1" customHeight="1">
      <c r="B210" s="24"/>
      <c r="D210" s="21"/>
      <c r="E210" s="26"/>
      <c r="F210" s="25">
        <v>115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2"/>
      <c r="R210" s="453"/>
    </row>
    <row r="211" spans="2:18" hidden="1">
      <c r="B211" s="29"/>
      <c r="C211" s="31"/>
      <c r="D211" s="31"/>
      <c r="E211" s="1419" t="s">
        <v>73</v>
      </c>
      <c r="F211" s="1419"/>
      <c r="G211" s="1419"/>
      <c r="H211" s="1419"/>
      <c r="I211" s="1419"/>
      <c r="J211" s="443"/>
      <c r="K211" s="443"/>
      <c r="L211" s="443"/>
      <c r="M211" s="443"/>
      <c r="N211" s="443"/>
      <c r="O211" s="443"/>
      <c r="P211" s="443"/>
      <c r="Q211" s="443"/>
      <c r="R211" s="186"/>
    </row>
    <row r="212" spans="2:18" ht="23.25" hidden="1" customHeight="1">
      <c r="B212" s="32"/>
      <c r="C212" s="33"/>
      <c r="D212" s="33"/>
      <c r="E212" s="34"/>
      <c r="F212" s="25">
        <v>116</v>
      </c>
      <c r="G212" s="14"/>
      <c r="H212" s="14"/>
      <c r="I212" s="52"/>
      <c r="J212" s="117"/>
      <c r="K212" s="117"/>
      <c r="L212" s="117"/>
      <c r="M212" s="117"/>
      <c r="N212" s="117"/>
      <c r="O212" s="117"/>
      <c r="P212" s="117"/>
      <c r="Q212" s="117"/>
      <c r="R212" s="453"/>
    </row>
    <row r="213" spans="2:18" ht="23.25" hidden="1" customHeight="1">
      <c r="B213" s="24"/>
      <c r="D213" s="21"/>
      <c r="E213" s="26"/>
      <c r="F213" s="25">
        <v>117</v>
      </c>
      <c r="G213" s="14"/>
      <c r="H213" s="15"/>
      <c r="I213" s="16"/>
      <c r="J213" s="452"/>
      <c r="K213" s="452"/>
      <c r="L213" s="452"/>
      <c r="M213" s="452"/>
      <c r="N213" s="452"/>
      <c r="O213" s="452"/>
      <c r="P213" s="452"/>
      <c r="Q213" s="452"/>
      <c r="R213" s="453"/>
    </row>
    <row r="214" spans="2:18" ht="23.25" hidden="1" customHeight="1">
      <c r="B214" s="24"/>
      <c r="D214" s="21"/>
      <c r="E214" s="26"/>
      <c r="F214" s="25">
        <v>118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idden="1">
      <c r="B215" s="29"/>
      <c r="C215" s="31"/>
      <c r="D215" s="31"/>
      <c r="E215" s="30" t="s">
        <v>74</v>
      </c>
      <c r="F215" s="27"/>
      <c r="G215" s="27"/>
      <c r="H215" s="13"/>
      <c r="I215" s="47"/>
      <c r="J215" s="443"/>
      <c r="K215" s="443"/>
      <c r="L215" s="443"/>
      <c r="M215" s="443"/>
      <c r="N215" s="443"/>
      <c r="O215" s="443"/>
      <c r="P215" s="443"/>
      <c r="Q215" s="443"/>
      <c r="R215" s="186"/>
    </row>
    <row r="216" spans="2:18" ht="23.25" hidden="1" customHeight="1">
      <c r="B216" s="32"/>
      <c r="C216" s="33"/>
      <c r="D216" s="33"/>
      <c r="E216" s="34"/>
      <c r="F216" s="25">
        <v>119</v>
      </c>
      <c r="G216" s="14"/>
      <c r="H216" s="14"/>
      <c r="I216" s="52"/>
      <c r="J216" s="117"/>
      <c r="K216" s="117"/>
      <c r="L216" s="117"/>
      <c r="M216" s="117"/>
      <c r="N216" s="117"/>
      <c r="O216" s="117"/>
      <c r="P216" s="117"/>
      <c r="Q216" s="117"/>
      <c r="R216" s="453"/>
    </row>
    <row r="217" spans="2:18" ht="23.25" hidden="1" customHeight="1">
      <c r="B217" s="24"/>
      <c r="D217" s="21"/>
      <c r="E217" s="26"/>
      <c r="F217" s="25">
        <v>120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t="23.25" hidden="1" customHeight="1">
      <c r="B218" s="24"/>
      <c r="D218" s="21"/>
      <c r="E218" s="26"/>
      <c r="F218" s="25">
        <v>121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idden="1">
      <c r="B219" s="29"/>
      <c r="C219" s="31"/>
      <c r="D219" s="31"/>
      <c r="E219" s="30" t="s">
        <v>75</v>
      </c>
      <c r="F219" s="27"/>
      <c r="G219" s="27"/>
      <c r="H219" s="13"/>
      <c r="I219" s="47"/>
      <c r="J219" s="443"/>
      <c r="K219" s="443"/>
      <c r="L219" s="443"/>
      <c r="M219" s="443"/>
      <c r="N219" s="443"/>
      <c r="O219" s="443"/>
      <c r="P219" s="443"/>
      <c r="Q219" s="443"/>
      <c r="R219" s="186"/>
    </row>
    <row r="220" spans="2:18" ht="21.75" hidden="1" customHeight="1">
      <c r="B220" s="32"/>
      <c r="C220" s="33"/>
      <c r="D220" s="33"/>
      <c r="E220" s="34"/>
      <c r="F220" s="25">
        <v>122</v>
      </c>
      <c r="G220" s="14"/>
      <c r="H220" s="14"/>
      <c r="I220" s="52"/>
      <c r="J220" s="117"/>
      <c r="K220" s="117"/>
      <c r="L220" s="117"/>
      <c r="M220" s="117"/>
      <c r="N220" s="117"/>
      <c r="O220" s="117"/>
      <c r="P220" s="117"/>
      <c r="Q220" s="117"/>
      <c r="R220" s="453"/>
    </row>
    <row r="221" spans="2:18" ht="21.75" hidden="1" customHeight="1">
      <c r="B221" s="24"/>
      <c r="D221" s="21"/>
      <c r="E221" s="26"/>
      <c r="F221" s="25">
        <v>123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ht="21.75" hidden="1" customHeight="1">
      <c r="B222" s="58"/>
      <c r="C222" s="59"/>
      <c r="D222" s="53"/>
      <c r="E222" s="19"/>
      <c r="F222" s="25">
        <v>124</v>
      </c>
      <c r="G222" s="14"/>
      <c r="H222" s="15"/>
      <c r="I222" s="16"/>
      <c r="J222" s="452"/>
      <c r="K222" s="452"/>
      <c r="L222" s="452"/>
      <c r="M222" s="452"/>
      <c r="N222" s="452"/>
      <c r="O222" s="452"/>
      <c r="P222" s="452"/>
      <c r="Q222" s="452"/>
      <c r="R222" s="453"/>
    </row>
    <row r="223" spans="2:18" s="464" customFormat="1" ht="16.5" customHeight="1">
      <c r="B223" s="466"/>
      <c r="C223" s="463"/>
      <c r="D223" s="463"/>
      <c r="E223" s="467">
        <v>197</v>
      </c>
      <c r="F223" s="467" t="s">
        <v>1658</v>
      </c>
      <c r="G223" s="468"/>
      <c r="H223" s="467"/>
      <c r="I223" s="467"/>
      <c r="J223" s="458"/>
      <c r="K223" s="458"/>
      <c r="L223" s="458"/>
      <c r="M223" s="458"/>
      <c r="N223" s="458"/>
      <c r="O223" s="458"/>
      <c r="P223" s="458"/>
      <c r="Q223" s="458"/>
      <c r="R223" s="457"/>
    </row>
    <row r="224" spans="2:18" ht="20.25" customHeight="1">
      <c r="B224" s="76"/>
      <c r="C224" s="77"/>
      <c r="D224" s="77"/>
      <c r="E224" s="77"/>
      <c r="F224" s="77">
        <v>19701</v>
      </c>
      <c r="G224" s="14" t="s">
        <v>156</v>
      </c>
      <c r="H224" s="80" t="s">
        <v>157</v>
      </c>
      <c r="I224" s="16" t="s">
        <v>2159</v>
      </c>
      <c r="J224" s="15"/>
      <c r="K224" s="15"/>
      <c r="L224" s="79">
        <v>50000</v>
      </c>
      <c r="M224" s="79">
        <v>50000</v>
      </c>
      <c r="N224" s="15"/>
      <c r="O224" s="15"/>
      <c r="P224" s="15"/>
      <c r="Q224" s="15"/>
      <c r="R224" s="71">
        <f>SUM(J224:Q224)</f>
        <v>100000</v>
      </c>
    </row>
    <row r="225" spans="2:18" ht="23.25" customHeight="1">
      <c r="B225" s="794"/>
      <c r="C225" s="795"/>
      <c r="D225" s="793"/>
      <c r="E225" s="793"/>
      <c r="F225" s="752">
        <v>19702</v>
      </c>
      <c r="G225" s="754" t="s">
        <v>2158</v>
      </c>
      <c r="H225" s="755" t="s">
        <v>157</v>
      </c>
      <c r="I225" s="756" t="s">
        <v>2159</v>
      </c>
      <c r="J225" s="786"/>
      <c r="K225" s="786"/>
      <c r="L225" s="786"/>
      <c r="M225" s="786">
        <v>200000</v>
      </c>
      <c r="N225" s="786"/>
      <c r="O225" s="786"/>
      <c r="P225" s="786"/>
      <c r="Q225" s="786"/>
      <c r="R225" s="759">
        <f>SUM(J225:Q225)</f>
        <v>200000</v>
      </c>
    </row>
    <row r="226" spans="2:18" ht="31.5" customHeight="1">
      <c r="B226" s="761"/>
      <c r="C226" s="762"/>
      <c r="D226" s="763"/>
      <c r="E226" s="763"/>
      <c r="F226" s="773">
        <v>19703</v>
      </c>
      <c r="G226" s="765" t="s">
        <v>159</v>
      </c>
      <c r="H226" s="766" t="s">
        <v>157</v>
      </c>
      <c r="I226" s="767" t="s">
        <v>2159</v>
      </c>
      <c r="J226" s="768"/>
      <c r="K226" s="768">
        <v>20500</v>
      </c>
      <c r="L226" s="768"/>
      <c r="M226" s="768">
        <v>6000</v>
      </c>
      <c r="N226" s="768"/>
      <c r="O226" s="768"/>
      <c r="P226" s="768"/>
      <c r="Q226" s="768"/>
      <c r="R226" s="769">
        <f>SUM(J226:Q226)</f>
        <v>26500</v>
      </c>
    </row>
    <row r="227" spans="2:18" ht="31.5" customHeight="1">
      <c r="B227" s="761"/>
      <c r="C227" s="762"/>
      <c r="D227" s="763"/>
      <c r="E227" s="763"/>
      <c r="F227" s="773">
        <v>19704</v>
      </c>
      <c r="G227" s="765" t="s">
        <v>160</v>
      </c>
      <c r="H227" s="766" t="s">
        <v>157</v>
      </c>
      <c r="I227" s="767" t="s">
        <v>2159</v>
      </c>
      <c r="J227" s="768"/>
      <c r="K227" s="768">
        <v>12000</v>
      </c>
      <c r="L227" s="768"/>
      <c r="M227" s="768">
        <v>3000</v>
      </c>
      <c r="N227" s="768"/>
      <c r="O227" s="768"/>
      <c r="P227" s="768"/>
      <c r="Q227" s="768"/>
      <c r="R227" s="769">
        <f t="shared" ref="R227:R228" si="84">SUM(J227:Q227)</f>
        <v>15000</v>
      </c>
    </row>
    <row r="228" spans="2:18" ht="31.5" customHeight="1">
      <c r="B228" s="58"/>
      <c r="C228" s="59"/>
      <c r="D228" s="53"/>
      <c r="E228" s="53"/>
      <c r="F228" s="18">
        <v>19705</v>
      </c>
      <c r="G228" s="19" t="s">
        <v>161</v>
      </c>
      <c r="H228" s="134" t="s">
        <v>157</v>
      </c>
      <c r="I228" s="153" t="s">
        <v>2159</v>
      </c>
      <c r="J228" s="136"/>
      <c r="K228" s="136"/>
      <c r="L228" s="136">
        <v>12000</v>
      </c>
      <c r="M228" s="136">
        <v>3000</v>
      </c>
      <c r="N228" s="136"/>
      <c r="O228" s="136"/>
      <c r="P228" s="136"/>
      <c r="Q228" s="136"/>
      <c r="R228" s="471">
        <f t="shared" si="84"/>
        <v>15000</v>
      </c>
    </row>
    <row r="230" spans="2:18" s="37" customFormat="1" ht="18.75" customHeight="1">
      <c r="B230" s="1539" t="s">
        <v>1660</v>
      </c>
      <c r="C230" s="1539"/>
      <c r="D230" s="1539"/>
      <c r="E230" s="1539"/>
      <c r="F230" s="1539"/>
      <c r="G230" s="1539"/>
      <c r="H230" s="481"/>
      <c r="I230" s="5"/>
      <c r="J230" s="4"/>
      <c r="K230" s="482"/>
      <c r="L230" s="482"/>
      <c r="M230" s="482"/>
      <c r="N230" s="482"/>
      <c r="O230" s="482"/>
      <c r="P230" s="482"/>
      <c r="Q230" s="482"/>
      <c r="R230" s="483"/>
    </row>
    <row r="231" spans="2:18" ht="35.25" customHeight="1">
      <c r="B231" s="1540" t="s">
        <v>1732</v>
      </c>
      <c r="C231" s="1540"/>
      <c r="D231" s="1540"/>
      <c r="E231" s="1540"/>
      <c r="F231" s="1522" t="s">
        <v>1661</v>
      </c>
      <c r="G231" s="1522"/>
      <c r="H231" s="1523"/>
      <c r="I231" s="1532" t="s">
        <v>9</v>
      </c>
      <c r="J231" s="1533"/>
      <c r="K231" s="1534"/>
      <c r="L231" s="1532" t="s">
        <v>1662</v>
      </c>
      <c r="M231" s="1533"/>
      <c r="N231" s="1534"/>
      <c r="O231" s="505"/>
      <c r="P231" s="1529" t="s">
        <v>1663</v>
      </c>
      <c r="Q231" s="1530"/>
      <c r="R231" s="1531"/>
    </row>
    <row r="232" spans="2:18">
      <c r="B232" s="1541" t="s">
        <v>2436</v>
      </c>
      <c r="C232" s="1542"/>
      <c r="D232" s="1542"/>
      <c r="E232" s="1543"/>
      <c r="F232" s="1524" t="s">
        <v>1664</v>
      </c>
      <c r="G232" s="1525"/>
      <c r="H232" s="481"/>
      <c r="I232" s="1535">
        <f>SUM(I233:K235)</f>
        <v>406500</v>
      </c>
      <c r="J232" s="1536"/>
      <c r="K232" s="1537"/>
      <c r="L232" s="1548"/>
      <c r="M232" s="1549"/>
      <c r="N232" s="1550"/>
      <c r="O232" s="484"/>
      <c r="P232" s="1541"/>
      <c r="Q232" s="1542"/>
      <c r="R232" s="1543"/>
    </row>
    <row r="233" spans="2:18" ht="20.25" customHeight="1">
      <c r="B233" s="24"/>
      <c r="F233" s="24"/>
      <c r="G233" s="333" t="s">
        <v>1665</v>
      </c>
      <c r="H233" s="333"/>
      <c r="I233" s="1526">
        <f>K8</f>
        <v>34800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18" ht="20.25" customHeight="1">
      <c r="B234" s="24"/>
      <c r="F234" s="24"/>
      <c r="G234" s="333" t="s">
        <v>1666</v>
      </c>
      <c r="H234" s="333"/>
      <c r="I234" s="1526">
        <f>L8</f>
        <v>98000</v>
      </c>
      <c r="J234" s="1527"/>
      <c r="K234" s="1528"/>
      <c r="L234" s="1526"/>
      <c r="M234" s="1527"/>
      <c r="N234" s="1528"/>
      <c r="O234" s="484"/>
      <c r="P234" s="1544"/>
      <c r="Q234" s="1545"/>
      <c r="R234" s="1546"/>
    </row>
    <row r="235" spans="2:18" ht="20.25" customHeight="1">
      <c r="B235" s="24"/>
      <c r="F235" s="24"/>
      <c r="G235" s="333" t="s">
        <v>1667</v>
      </c>
      <c r="H235" s="333"/>
      <c r="I235" s="1526">
        <f>M8</f>
        <v>273700</v>
      </c>
      <c r="J235" s="1527"/>
      <c r="K235" s="1528"/>
      <c r="L235" s="1526"/>
      <c r="M235" s="1527"/>
      <c r="N235" s="1528"/>
      <c r="O235" s="484"/>
      <c r="P235" s="1544"/>
      <c r="Q235" s="1545"/>
      <c r="R235" s="1546"/>
    </row>
    <row r="236" spans="2:18" ht="21.75" customHeight="1">
      <c r="B236" s="489"/>
      <c r="C236" s="490"/>
      <c r="D236" s="490"/>
      <c r="E236" s="490"/>
      <c r="F236" s="1411" t="s">
        <v>1669</v>
      </c>
      <c r="G236" s="1430"/>
      <c r="H236" s="1412"/>
      <c r="I236" s="1547">
        <f>SUM(L236:R236)</f>
        <v>406500</v>
      </c>
      <c r="J236" s="1547"/>
      <c r="K236" s="1547"/>
      <c r="L236" s="1547">
        <v>240000</v>
      </c>
      <c r="M236" s="1547"/>
      <c r="N236" s="1547"/>
      <c r="O236" s="491"/>
      <c r="P236" s="1538">
        <v>166500</v>
      </c>
      <c r="Q236" s="1538"/>
      <c r="R236" s="1538"/>
    </row>
    <row r="237" spans="2:18" ht="8.25" customHeight="1">
      <c r="F237" s="486"/>
      <c r="H237" s="21"/>
      <c r="J237" s="459"/>
      <c r="K237" s="487"/>
      <c r="L237" s="487"/>
      <c r="M237" s="487"/>
      <c r="N237" s="487"/>
      <c r="O237" s="487"/>
      <c r="P237" s="487"/>
      <c r="Q237" s="487"/>
      <c r="R237" s="487"/>
    </row>
    <row r="238" spans="2:18" s="37" customFormat="1">
      <c r="B238" s="462" t="s">
        <v>1670</v>
      </c>
      <c r="C238" s="49"/>
      <c r="D238" s="49"/>
      <c r="F238" s="486" t="s">
        <v>2649</v>
      </c>
      <c r="G238" s="49"/>
      <c r="H238" s="462"/>
      <c r="I238" s="3"/>
      <c r="J238" s="488"/>
      <c r="K238" s="482"/>
      <c r="L238" s="482"/>
      <c r="M238" s="482"/>
      <c r="N238" s="482"/>
      <c r="O238" s="482"/>
      <c r="P238" s="482"/>
      <c r="Q238" s="482"/>
      <c r="R238" s="482"/>
    </row>
  </sheetData>
  <mergeCells count="83">
    <mergeCell ref="I235:K235"/>
    <mergeCell ref="L235:N235"/>
    <mergeCell ref="P235:R235"/>
    <mergeCell ref="F236:H236"/>
    <mergeCell ref="I236:K236"/>
    <mergeCell ref="L236:N236"/>
    <mergeCell ref="P236:R236"/>
    <mergeCell ref="I233:K233"/>
    <mergeCell ref="L233:N233"/>
    <mergeCell ref="P233:R233"/>
    <mergeCell ref="I234:K234"/>
    <mergeCell ref="L234:N234"/>
    <mergeCell ref="P234:R234"/>
    <mergeCell ref="P231:R231"/>
    <mergeCell ref="B232:E232"/>
    <mergeCell ref="F232:G232"/>
    <mergeCell ref="I232:K232"/>
    <mergeCell ref="L232:N232"/>
    <mergeCell ref="P232:R232"/>
    <mergeCell ref="B230:G230"/>
    <mergeCell ref="B231:E231"/>
    <mergeCell ref="F231:H231"/>
    <mergeCell ref="I231:K231"/>
    <mergeCell ref="L231:N231"/>
    <mergeCell ref="C11:I11"/>
    <mergeCell ref="B1:R1"/>
    <mergeCell ref="B7:G7"/>
    <mergeCell ref="B8:G8"/>
    <mergeCell ref="B9:I9"/>
    <mergeCell ref="B10:I10"/>
    <mergeCell ref="P2:R2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E146:I146"/>
    <mergeCell ref="E117:I117"/>
    <mergeCell ref="B125:I125"/>
    <mergeCell ref="B126:I126"/>
    <mergeCell ref="C127:I127"/>
    <mergeCell ref="D128:I128"/>
    <mergeCell ref="E129:I129"/>
    <mergeCell ref="D133:I133"/>
    <mergeCell ref="B152:I152"/>
    <mergeCell ref="B153:I153"/>
    <mergeCell ref="C154:I154"/>
    <mergeCell ref="D155:I155"/>
    <mergeCell ref="E156:I156"/>
    <mergeCell ref="E211:I211"/>
    <mergeCell ref="E160:I160"/>
    <mergeCell ref="E168:I168"/>
    <mergeCell ref="D172:I172"/>
    <mergeCell ref="D206:I206"/>
    <mergeCell ref="E207:I20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7" tint="0.79998168889431442"/>
  </sheetPr>
  <dimension ref="A21:I21"/>
  <sheetViews>
    <sheetView workbookViewId="0">
      <selection activeCell="V22" sqref="V22"/>
    </sheetView>
  </sheetViews>
  <sheetFormatPr defaultRowHeight="15"/>
  <sheetData>
    <row r="21" spans="1:9" ht="53.25">
      <c r="A21" s="1511" t="s">
        <v>155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9" tint="-0.499984740745262"/>
  </sheetPr>
  <dimension ref="B1:R237"/>
  <sheetViews>
    <sheetView zoomScaleNormal="100" workbookViewId="0">
      <pane ySplit="8" topLeftCell="A9" activePane="bottomLeft" state="frozen"/>
      <selection activeCell="M25" sqref="M25"/>
      <selection pane="bottomLeft" activeCell="F236" sqref="F236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3.5703125" style="20" customWidth="1"/>
    <col min="6" max="6" width="5.85546875" style="49" customWidth="1"/>
    <col min="7" max="7" width="30.42578125" style="21" customWidth="1"/>
    <col min="8" max="8" width="9.5703125" style="6" hidden="1" customWidth="1"/>
    <col min="9" max="9" width="15.7109375" style="6" customWidth="1"/>
    <col min="10" max="16" width="9.140625" style="74" customWidth="1"/>
    <col min="17" max="17" width="10.140625" style="74" customWidth="1"/>
    <col min="18" max="16384" width="9" style="7"/>
  </cols>
  <sheetData>
    <row r="1" spans="2:17" s="1" customFormat="1" ht="24.75" thickBot="1">
      <c r="B1" s="1407" t="s">
        <v>2198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</row>
    <row r="2" spans="2:17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1513" t="s">
        <v>2384</v>
      </c>
      <c r="P2" s="1514"/>
      <c r="Q2" s="1515"/>
    </row>
    <row r="3" spans="2:17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7" s="465" customFormat="1" ht="16.5" customHeight="1">
      <c r="B4" s="462" t="s">
        <v>1723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7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7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</row>
    <row r="7" spans="2:17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1" t="s">
        <v>7</v>
      </c>
      <c r="P7" s="11" t="s">
        <v>8</v>
      </c>
      <c r="Q7" s="10" t="s">
        <v>9</v>
      </c>
    </row>
    <row r="8" spans="2:17" s="37" customFormat="1" ht="24" customHeight="1">
      <c r="B8" s="1491" t="s">
        <v>2481</v>
      </c>
      <c r="C8" s="1492"/>
      <c r="D8" s="1492"/>
      <c r="E8" s="1492"/>
      <c r="F8" s="1492"/>
      <c r="G8" s="1493"/>
      <c r="H8" s="89"/>
      <c r="I8" s="90"/>
      <c r="J8" s="44">
        <f t="shared" ref="J8:Q8" si="0">SUM(J194:J225)</f>
        <v>0</v>
      </c>
      <c r="K8" s="44">
        <f t="shared" si="0"/>
        <v>0</v>
      </c>
      <c r="L8" s="44">
        <f t="shared" si="0"/>
        <v>1000000</v>
      </c>
      <c r="M8" s="44">
        <f t="shared" si="0"/>
        <v>300000</v>
      </c>
      <c r="N8" s="44">
        <f t="shared" si="0"/>
        <v>0</v>
      </c>
      <c r="O8" s="44">
        <f t="shared" si="0"/>
        <v>0</v>
      </c>
      <c r="P8" s="44">
        <f t="shared" si="0"/>
        <v>826800</v>
      </c>
      <c r="Q8" s="44">
        <f t="shared" si="0"/>
        <v>2126800</v>
      </c>
    </row>
    <row r="9" spans="2:17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Q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</row>
    <row r="10" spans="2:17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</row>
    <row r="11" spans="2:17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Q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</row>
    <row r="12" spans="2:17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Q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</row>
    <row r="13" spans="2:17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P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>SUM(Q14:Q16)</f>
        <v>0</v>
      </c>
    </row>
    <row r="14" spans="2:17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71">
        <f>SUM(J14:P14)</f>
        <v>0</v>
      </c>
    </row>
    <row r="15" spans="2:17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71">
        <f>SUM(J15:P15)</f>
        <v>0</v>
      </c>
    </row>
    <row r="16" spans="2:17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71">
        <f>SUM(J16:P16)</f>
        <v>0</v>
      </c>
    </row>
    <row r="17" spans="2:17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Q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</row>
    <row r="18" spans="2:17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P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>SUM(Q19:Q21)</f>
        <v>0</v>
      </c>
    </row>
    <row r="19" spans="2:17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71">
        <f>SUM(J19:P19)</f>
        <v>0</v>
      </c>
    </row>
    <row r="20" spans="2:17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71">
        <f>SUM(J20:P20)</f>
        <v>0</v>
      </c>
    </row>
    <row r="21" spans="2:17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71">
        <f>SUM(J21:P21)</f>
        <v>0</v>
      </c>
    </row>
    <row r="22" spans="2:17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Q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</row>
    <row r="23" spans="2:17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71">
        <f>SUM(J23:P23)</f>
        <v>0</v>
      </c>
    </row>
    <row r="24" spans="2:17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71">
        <f>SUM(J24:P24)</f>
        <v>0</v>
      </c>
    </row>
    <row r="25" spans="2:17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71">
        <f>SUM(J25:P25)</f>
        <v>0</v>
      </c>
    </row>
    <row r="26" spans="2:17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Q26" si="8">SUM(K27:K29)</f>
        <v>0</v>
      </c>
      <c r="L26" s="73">
        <f t="shared" si="8"/>
        <v>0</v>
      </c>
      <c r="M26" s="73">
        <f t="shared" si="8"/>
        <v>0</v>
      </c>
      <c r="N26" s="73">
        <f t="shared" si="8"/>
        <v>0</v>
      </c>
      <c r="O26" s="73">
        <f t="shared" si="8"/>
        <v>0</v>
      </c>
      <c r="P26" s="73">
        <f t="shared" si="8"/>
        <v>0</v>
      </c>
      <c r="Q26" s="73">
        <f t="shared" si="8"/>
        <v>0</v>
      </c>
    </row>
    <row r="27" spans="2:17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71">
        <f>SUM(J27:P27)</f>
        <v>0</v>
      </c>
    </row>
    <row r="28" spans="2:17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71">
        <f>SUM(J28:P28)</f>
        <v>0</v>
      </c>
    </row>
    <row r="29" spans="2:17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71">
        <f>SUM(J29:P29)</f>
        <v>0</v>
      </c>
    </row>
    <row r="30" spans="2:17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Q30" si="9">SUM(K31)</f>
        <v>0</v>
      </c>
      <c r="L30" s="35">
        <f t="shared" si="9"/>
        <v>0</v>
      </c>
      <c r="M30" s="35">
        <f t="shared" si="9"/>
        <v>0</v>
      </c>
      <c r="N30" s="35">
        <f t="shared" si="9"/>
        <v>0</v>
      </c>
      <c r="O30" s="35">
        <f t="shared" si="9"/>
        <v>0</v>
      </c>
      <c r="P30" s="35">
        <f t="shared" si="9"/>
        <v>0</v>
      </c>
      <c r="Q30" s="35">
        <f t="shared" si="9"/>
        <v>0</v>
      </c>
    </row>
    <row r="31" spans="2:17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Q31" si="10">SUM(K32+K51)</f>
        <v>0</v>
      </c>
      <c r="L31" s="22">
        <f t="shared" si="10"/>
        <v>0</v>
      </c>
      <c r="M31" s="22">
        <f t="shared" si="10"/>
        <v>0</v>
      </c>
      <c r="N31" s="22">
        <f t="shared" si="10"/>
        <v>0</v>
      </c>
      <c r="O31" s="22">
        <f t="shared" si="10"/>
        <v>0</v>
      </c>
      <c r="P31" s="22">
        <f t="shared" si="10"/>
        <v>0</v>
      </c>
      <c r="Q31" s="22">
        <f t="shared" si="10"/>
        <v>0</v>
      </c>
    </row>
    <row r="32" spans="2:17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Q32" si="11">SUM(K33+K46)</f>
        <v>0</v>
      </c>
      <c r="L32" s="73">
        <f t="shared" si="11"/>
        <v>0</v>
      </c>
      <c r="M32" s="73">
        <f t="shared" si="11"/>
        <v>0</v>
      </c>
      <c r="N32" s="73">
        <f t="shared" si="11"/>
        <v>0</v>
      </c>
      <c r="O32" s="73">
        <f t="shared" si="11"/>
        <v>0</v>
      </c>
      <c r="P32" s="73">
        <f t="shared" si="11"/>
        <v>0</v>
      </c>
      <c r="Q32" s="73">
        <f t="shared" si="11"/>
        <v>0</v>
      </c>
    </row>
    <row r="33" spans="2:17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Q33" si="12">SUM(K34+K38+K42)</f>
        <v>0</v>
      </c>
      <c r="L33" s="73">
        <f t="shared" si="12"/>
        <v>0</v>
      </c>
      <c r="M33" s="73">
        <f t="shared" si="12"/>
        <v>0</v>
      </c>
      <c r="N33" s="73">
        <f t="shared" si="12"/>
        <v>0</v>
      </c>
      <c r="O33" s="73">
        <f t="shared" si="12"/>
        <v>0</v>
      </c>
      <c r="P33" s="73">
        <f t="shared" si="12"/>
        <v>0</v>
      </c>
      <c r="Q33" s="73">
        <f t="shared" si="12"/>
        <v>0</v>
      </c>
    </row>
    <row r="34" spans="2:17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Q34" si="13">SUM(K35:K37)</f>
        <v>0</v>
      </c>
      <c r="L34" s="73">
        <f t="shared" si="13"/>
        <v>0</v>
      </c>
      <c r="M34" s="73">
        <f t="shared" si="13"/>
        <v>0</v>
      </c>
      <c r="N34" s="73">
        <f t="shared" si="13"/>
        <v>0</v>
      </c>
      <c r="O34" s="73">
        <f t="shared" si="13"/>
        <v>0</v>
      </c>
      <c r="P34" s="73">
        <f t="shared" si="13"/>
        <v>0</v>
      </c>
      <c r="Q34" s="73">
        <f t="shared" si="13"/>
        <v>0</v>
      </c>
    </row>
    <row r="35" spans="2:17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96">
        <f>SUM(J35:P35)</f>
        <v>0</v>
      </c>
    </row>
    <row r="36" spans="2:17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96">
        <f>SUM(J36:P36)</f>
        <v>0</v>
      </c>
    </row>
    <row r="37" spans="2:17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96">
        <f>SUM(J37:P37)</f>
        <v>0</v>
      </c>
    </row>
    <row r="38" spans="2:17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Q38" si="14">SUM(K39:K41)</f>
        <v>0</v>
      </c>
      <c r="L38" s="73">
        <f t="shared" si="14"/>
        <v>0</v>
      </c>
      <c r="M38" s="73">
        <f t="shared" si="14"/>
        <v>0</v>
      </c>
      <c r="N38" s="73">
        <f t="shared" si="14"/>
        <v>0</v>
      </c>
      <c r="O38" s="73">
        <f t="shared" si="14"/>
        <v>0</v>
      </c>
      <c r="P38" s="73">
        <f t="shared" si="14"/>
        <v>0</v>
      </c>
      <c r="Q38" s="73">
        <f t="shared" si="14"/>
        <v>0</v>
      </c>
    </row>
    <row r="39" spans="2:17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96">
        <f>SUM(J39:P39)</f>
        <v>0</v>
      </c>
    </row>
    <row r="40" spans="2:17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96">
        <f>SUM(J40:P40)</f>
        <v>0</v>
      </c>
    </row>
    <row r="41" spans="2:17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96">
        <f>SUM(J41:P41)</f>
        <v>0</v>
      </c>
    </row>
    <row r="42" spans="2:17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Q42" si="15">SUM(K43:K45)</f>
        <v>0</v>
      </c>
      <c r="L42" s="73">
        <f t="shared" si="15"/>
        <v>0</v>
      </c>
      <c r="M42" s="73">
        <f t="shared" si="15"/>
        <v>0</v>
      </c>
      <c r="N42" s="73">
        <f t="shared" si="15"/>
        <v>0</v>
      </c>
      <c r="O42" s="73">
        <f t="shared" si="15"/>
        <v>0</v>
      </c>
      <c r="P42" s="73">
        <f t="shared" si="15"/>
        <v>0</v>
      </c>
      <c r="Q42" s="73">
        <f t="shared" si="15"/>
        <v>0</v>
      </c>
    </row>
    <row r="43" spans="2:17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96">
        <f>SUM(J43:P43)</f>
        <v>0</v>
      </c>
    </row>
    <row r="44" spans="2:17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96">
        <f>SUM(J44:P44)</f>
        <v>0</v>
      </c>
    </row>
    <row r="45" spans="2:17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96">
        <f>SUM(J45:P45)</f>
        <v>0</v>
      </c>
    </row>
    <row r="46" spans="2:17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Q46" si="16">SUM(K47)</f>
        <v>0</v>
      </c>
      <c r="L46" s="72">
        <f t="shared" si="16"/>
        <v>0</v>
      </c>
      <c r="M46" s="72">
        <f t="shared" si="16"/>
        <v>0</v>
      </c>
      <c r="N46" s="72">
        <f t="shared" si="16"/>
        <v>0</v>
      </c>
      <c r="O46" s="72">
        <f t="shared" si="16"/>
        <v>0</v>
      </c>
      <c r="P46" s="72">
        <f t="shared" si="16"/>
        <v>0</v>
      </c>
      <c r="Q46" s="72">
        <f t="shared" si="16"/>
        <v>0</v>
      </c>
    </row>
    <row r="47" spans="2:17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Q47" si="17">SUM(K48:K50)</f>
        <v>0</v>
      </c>
      <c r="L47" s="73">
        <f t="shared" si="17"/>
        <v>0</v>
      </c>
      <c r="M47" s="73">
        <f t="shared" si="17"/>
        <v>0</v>
      </c>
      <c r="N47" s="73">
        <f t="shared" si="17"/>
        <v>0</v>
      </c>
      <c r="O47" s="73">
        <f t="shared" si="17"/>
        <v>0</v>
      </c>
      <c r="P47" s="73">
        <f t="shared" si="17"/>
        <v>0</v>
      </c>
      <c r="Q47" s="73">
        <f t="shared" si="17"/>
        <v>0</v>
      </c>
    </row>
    <row r="48" spans="2:17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96">
        <f>SUM(J48:P48)</f>
        <v>0</v>
      </c>
    </row>
    <row r="49" spans="2:17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96">
        <f>SUM(J49:P49)</f>
        <v>0</v>
      </c>
    </row>
    <row r="50" spans="2:17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96">
        <f>SUM(J50:P50)</f>
        <v>0</v>
      </c>
    </row>
    <row r="51" spans="2:17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Q51" si="18">SUM(K52+K57+K62)</f>
        <v>0</v>
      </c>
      <c r="L51" s="73">
        <f t="shared" si="18"/>
        <v>0</v>
      </c>
      <c r="M51" s="73">
        <f t="shared" si="18"/>
        <v>0</v>
      </c>
      <c r="N51" s="73">
        <f t="shared" si="18"/>
        <v>0</v>
      </c>
      <c r="O51" s="73">
        <f t="shared" si="18"/>
        <v>0</v>
      </c>
      <c r="P51" s="73">
        <f t="shared" si="18"/>
        <v>0</v>
      </c>
      <c r="Q51" s="73">
        <f t="shared" si="18"/>
        <v>0</v>
      </c>
    </row>
    <row r="52" spans="2:17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Q52" si="19">SUM(K53)</f>
        <v>0</v>
      </c>
      <c r="L52" s="73">
        <f t="shared" si="19"/>
        <v>0</v>
      </c>
      <c r="M52" s="73">
        <f t="shared" si="19"/>
        <v>0</v>
      </c>
      <c r="N52" s="73">
        <f t="shared" si="19"/>
        <v>0</v>
      </c>
      <c r="O52" s="73">
        <f t="shared" si="19"/>
        <v>0</v>
      </c>
      <c r="P52" s="73">
        <f t="shared" si="19"/>
        <v>0</v>
      </c>
      <c r="Q52" s="73">
        <f t="shared" si="19"/>
        <v>0</v>
      </c>
    </row>
    <row r="53" spans="2:17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Q53" si="20">SUM(K54:K56)</f>
        <v>0</v>
      </c>
      <c r="L53" s="73">
        <f t="shared" si="20"/>
        <v>0</v>
      </c>
      <c r="M53" s="73">
        <f t="shared" si="20"/>
        <v>0</v>
      </c>
      <c r="N53" s="73">
        <f t="shared" si="20"/>
        <v>0</v>
      </c>
      <c r="O53" s="73">
        <f t="shared" si="20"/>
        <v>0</v>
      </c>
      <c r="P53" s="73">
        <f t="shared" si="20"/>
        <v>0</v>
      </c>
      <c r="Q53" s="73">
        <f t="shared" si="20"/>
        <v>0</v>
      </c>
    </row>
    <row r="54" spans="2:17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71">
        <f>SUM(J54:P54)</f>
        <v>0</v>
      </c>
    </row>
    <row r="55" spans="2:17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71">
        <f>SUM(J55:P55)</f>
        <v>0</v>
      </c>
    </row>
    <row r="56" spans="2:17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71">
        <f>SUM(J56:P56)</f>
        <v>0</v>
      </c>
    </row>
    <row r="57" spans="2:17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Q57" si="21">SUM(K58)</f>
        <v>0</v>
      </c>
      <c r="L57" s="73">
        <f t="shared" si="21"/>
        <v>0</v>
      </c>
      <c r="M57" s="73">
        <f t="shared" si="21"/>
        <v>0</v>
      </c>
      <c r="N57" s="73">
        <f t="shared" si="21"/>
        <v>0</v>
      </c>
      <c r="O57" s="73">
        <f t="shared" si="21"/>
        <v>0</v>
      </c>
      <c r="P57" s="73">
        <f t="shared" si="21"/>
        <v>0</v>
      </c>
      <c r="Q57" s="73">
        <f t="shared" si="21"/>
        <v>0</v>
      </c>
    </row>
    <row r="58" spans="2:17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Q58" si="22">SUM(K59:K61)</f>
        <v>0</v>
      </c>
      <c r="L58" s="73">
        <f t="shared" si="22"/>
        <v>0</v>
      </c>
      <c r="M58" s="73">
        <f t="shared" si="22"/>
        <v>0</v>
      </c>
      <c r="N58" s="73">
        <f t="shared" si="22"/>
        <v>0</v>
      </c>
      <c r="O58" s="73">
        <f t="shared" si="22"/>
        <v>0</v>
      </c>
      <c r="P58" s="73">
        <f t="shared" si="22"/>
        <v>0</v>
      </c>
      <c r="Q58" s="73">
        <f t="shared" si="22"/>
        <v>0</v>
      </c>
    </row>
    <row r="59" spans="2:17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71">
        <f>SUM(J59:P59)</f>
        <v>0</v>
      </c>
    </row>
    <row r="60" spans="2:17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71">
        <f>SUM(J60:P60)</f>
        <v>0</v>
      </c>
    </row>
    <row r="61" spans="2:17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71">
        <f>SUM(J61:P61)</f>
        <v>0</v>
      </c>
    </row>
    <row r="62" spans="2:17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Q62" si="23">SUM(K63+K67)</f>
        <v>0</v>
      </c>
      <c r="L62" s="73">
        <f t="shared" si="23"/>
        <v>0</v>
      </c>
      <c r="M62" s="73">
        <f t="shared" si="23"/>
        <v>0</v>
      </c>
      <c r="N62" s="73">
        <f t="shared" si="23"/>
        <v>0</v>
      </c>
      <c r="O62" s="73">
        <f t="shared" si="23"/>
        <v>0</v>
      </c>
      <c r="P62" s="73">
        <f t="shared" si="23"/>
        <v>0</v>
      </c>
      <c r="Q62" s="73">
        <f t="shared" si="23"/>
        <v>0</v>
      </c>
    </row>
    <row r="63" spans="2:17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Q63" si="24">SUM(K64:K66)</f>
        <v>0</v>
      </c>
      <c r="L63" s="73">
        <f t="shared" si="24"/>
        <v>0</v>
      </c>
      <c r="M63" s="73">
        <f t="shared" si="24"/>
        <v>0</v>
      </c>
      <c r="N63" s="73">
        <f t="shared" si="24"/>
        <v>0</v>
      </c>
      <c r="O63" s="73">
        <f t="shared" si="24"/>
        <v>0</v>
      </c>
      <c r="P63" s="73">
        <f t="shared" si="24"/>
        <v>0</v>
      </c>
      <c r="Q63" s="73">
        <f t="shared" si="24"/>
        <v>0</v>
      </c>
    </row>
    <row r="64" spans="2:17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71">
        <f>SUM(J64:P64)</f>
        <v>0</v>
      </c>
    </row>
    <row r="65" spans="2:17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71">
        <f>SUM(J65:P65)</f>
        <v>0</v>
      </c>
    </row>
    <row r="66" spans="2:17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71">
        <f>SUM(J66:P66)</f>
        <v>0</v>
      </c>
    </row>
    <row r="67" spans="2:17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Q67" si="25">SUM(J68:J70)</f>
        <v>0</v>
      </c>
      <c r="K67" s="73">
        <f t="shared" si="25"/>
        <v>0</v>
      </c>
      <c r="L67" s="73">
        <f t="shared" si="25"/>
        <v>0</v>
      </c>
      <c r="M67" s="73">
        <f t="shared" si="25"/>
        <v>0</v>
      </c>
      <c r="N67" s="73">
        <f t="shared" si="25"/>
        <v>0</v>
      </c>
      <c r="O67" s="73">
        <f t="shared" si="25"/>
        <v>0</v>
      </c>
      <c r="P67" s="73">
        <f t="shared" si="25"/>
        <v>0</v>
      </c>
      <c r="Q67" s="73">
        <f t="shared" si="25"/>
        <v>0</v>
      </c>
    </row>
    <row r="68" spans="2:17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71">
        <f>SUM(J68:P68)</f>
        <v>0</v>
      </c>
    </row>
    <row r="69" spans="2:17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71">
        <f>SUM(J69:P69)</f>
        <v>0</v>
      </c>
    </row>
    <row r="70" spans="2:17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71">
        <f>SUM(J70:P70)</f>
        <v>0</v>
      </c>
    </row>
    <row r="71" spans="2:17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Q72" si="26">SUM(K72)</f>
        <v>0</v>
      </c>
      <c r="L71" s="35">
        <f t="shared" si="26"/>
        <v>0</v>
      </c>
      <c r="M71" s="35">
        <f t="shared" si="26"/>
        <v>0</v>
      </c>
      <c r="N71" s="35">
        <f t="shared" si="26"/>
        <v>0</v>
      </c>
      <c r="O71" s="35">
        <f t="shared" si="26"/>
        <v>0</v>
      </c>
      <c r="P71" s="35">
        <f t="shared" si="26"/>
        <v>0</v>
      </c>
      <c r="Q71" s="35">
        <f t="shared" si="26"/>
        <v>0</v>
      </c>
    </row>
    <row r="72" spans="2:17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26"/>
        <v>0</v>
      </c>
      <c r="L72" s="22">
        <f t="shared" si="26"/>
        <v>0</v>
      </c>
      <c r="M72" s="22">
        <f t="shared" si="26"/>
        <v>0</v>
      </c>
      <c r="N72" s="22">
        <f t="shared" si="26"/>
        <v>0</v>
      </c>
      <c r="O72" s="22">
        <f t="shared" si="26"/>
        <v>0</v>
      </c>
      <c r="P72" s="22">
        <f t="shared" si="26"/>
        <v>0</v>
      </c>
      <c r="Q72" s="22">
        <f t="shared" si="26"/>
        <v>0</v>
      </c>
    </row>
    <row r="73" spans="2:17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Q73" si="27">SUM(J74+J81)</f>
        <v>0</v>
      </c>
      <c r="K73" s="73">
        <f t="shared" si="27"/>
        <v>0</v>
      </c>
      <c r="L73" s="73">
        <f t="shared" si="27"/>
        <v>0</v>
      </c>
      <c r="M73" s="73">
        <f t="shared" si="27"/>
        <v>0</v>
      </c>
      <c r="N73" s="73">
        <f t="shared" si="27"/>
        <v>0</v>
      </c>
      <c r="O73" s="73">
        <f t="shared" si="27"/>
        <v>0</v>
      </c>
      <c r="P73" s="73">
        <f t="shared" si="27"/>
        <v>0</v>
      </c>
      <c r="Q73" s="73">
        <f t="shared" si="27"/>
        <v>0</v>
      </c>
    </row>
    <row r="74" spans="2:17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Q74" si="28">SUM(K75)</f>
        <v>0</v>
      </c>
      <c r="L74" s="73">
        <f t="shared" si="28"/>
        <v>0</v>
      </c>
      <c r="M74" s="73">
        <f t="shared" si="28"/>
        <v>0</v>
      </c>
      <c r="N74" s="73">
        <f t="shared" si="28"/>
        <v>0</v>
      </c>
      <c r="O74" s="73">
        <f t="shared" si="28"/>
        <v>0</v>
      </c>
      <c r="P74" s="73">
        <f t="shared" si="28"/>
        <v>0</v>
      </c>
      <c r="Q74" s="73">
        <f t="shared" si="28"/>
        <v>0</v>
      </c>
    </row>
    <row r="75" spans="2:17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Q75" si="29">SUM(K76:K80)</f>
        <v>0</v>
      </c>
      <c r="L75" s="73">
        <f t="shared" si="29"/>
        <v>0</v>
      </c>
      <c r="M75" s="73">
        <f t="shared" si="29"/>
        <v>0</v>
      </c>
      <c r="N75" s="73">
        <f t="shared" si="29"/>
        <v>0</v>
      </c>
      <c r="O75" s="73">
        <f t="shared" si="29"/>
        <v>0</v>
      </c>
      <c r="P75" s="73">
        <f t="shared" si="29"/>
        <v>0</v>
      </c>
      <c r="Q75" s="73">
        <f t="shared" si="29"/>
        <v>0</v>
      </c>
    </row>
    <row r="76" spans="2:17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71">
        <f>SUM(J76:P76)</f>
        <v>0</v>
      </c>
    </row>
    <row r="77" spans="2:17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71">
        <f>SUM(J77:P77)</f>
        <v>0</v>
      </c>
    </row>
    <row r="78" spans="2:17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71">
        <f>SUM(J78:P78)</f>
        <v>0</v>
      </c>
    </row>
    <row r="79" spans="2:17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71">
        <f>SUM(J79:P79)</f>
        <v>0</v>
      </c>
    </row>
    <row r="80" spans="2:17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71">
        <f>SUM(J80:P80)</f>
        <v>0</v>
      </c>
    </row>
    <row r="81" spans="2:17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P81" si="30">SUM(K82)</f>
        <v>0</v>
      </c>
      <c r="L81" s="73">
        <f t="shared" si="30"/>
        <v>0</v>
      </c>
      <c r="M81" s="73">
        <f t="shared" si="30"/>
        <v>0</v>
      </c>
      <c r="N81" s="73">
        <f t="shared" si="30"/>
        <v>0</v>
      </c>
      <c r="O81" s="73">
        <f t="shared" si="30"/>
        <v>0</v>
      </c>
      <c r="P81" s="73">
        <f t="shared" si="30"/>
        <v>0</v>
      </c>
      <c r="Q81" s="73">
        <f>SUM(Q82)</f>
        <v>0</v>
      </c>
    </row>
    <row r="82" spans="2:17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Q82" si="31">SUM(K83:K88)</f>
        <v>0</v>
      </c>
      <c r="L82" s="73">
        <f t="shared" si="31"/>
        <v>0</v>
      </c>
      <c r="M82" s="73">
        <f t="shared" si="31"/>
        <v>0</v>
      </c>
      <c r="N82" s="73">
        <f t="shared" si="31"/>
        <v>0</v>
      </c>
      <c r="O82" s="73">
        <f t="shared" si="31"/>
        <v>0</v>
      </c>
      <c r="P82" s="73">
        <f t="shared" si="31"/>
        <v>0</v>
      </c>
      <c r="Q82" s="73">
        <f t="shared" si="31"/>
        <v>0</v>
      </c>
    </row>
    <row r="83" spans="2:17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71">
        <f t="shared" ref="Q83:Q88" si="32">SUM(J83:P83)</f>
        <v>0</v>
      </c>
    </row>
    <row r="84" spans="2:17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71">
        <f t="shared" si="32"/>
        <v>0</v>
      </c>
    </row>
    <row r="85" spans="2:17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71">
        <f t="shared" si="32"/>
        <v>0</v>
      </c>
    </row>
    <row r="86" spans="2:17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71">
        <f t="shared" si="32"/>
        <v>0</v>
      </c>
    </row>
    <row r="87" spans="2:17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71">
        <f t="shared" si="32"/>
        <v>0</v>
      </c>
    </row>
    <row r="88" spans="2:17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71">
        <f t="shared" si="32"/>
        <v>0</v>
      </c>
    </row>
    <row r="89" spans="2:17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Q90" si="33">SUM(K90)</f>
        <v>0</v>
      </c>
      <c r="L89" s="35">
        <f t="shared" si="33"/>
        <v>0</v>
      </c>
      <c r="M89" s="35">
        <f t="shared" si="33"/>
        <v>0</v>
      </c>
      <c r="N89" s="35">
        <f t="shared" si="33"/>
        <v>0</v>
      </c>
      <c r="O89" s="35">
        <f t="shared" si="33"/>
        <v>0</v>
      </c>
      <c r="P89" s="35">
        <f t="shared" si="33"/>
        <v>0</v>
      </c>
      <c r="Q89" s="35">
        <f t="shared" si="33"/>
        <v>0</v>
      </c>
    </row>
    <row r="90" spans="2:17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33"/>
        <v>0</v>
      </c>
      <c r="L90" s="22">
        <f t="shared" si="33"/>
        <v>0</v>
      </c>
      <c r="M90" s="22">
        <f t="shared" si="33"/>
        <v>0</v>
      </c>
      <c r="N90" s="22">
        <f t="shared" si="33"/>
        <v>0</v>
      </c>
      <c r="O90" s="22">
        <f t="shared" si="33"/>
        <v>0</v>
      </c>
      <c r="P90" s="22">
        <f t="shared" si="33"/>
        <v>0</v>
      </c>
      <c r="Q90" s="22">
        <f t="shared" si="33"/>
        <v>0</v>
      </c>
    </row>
    <row r="91" spans="2:17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Q91" si="34">SUM(K92+K97+K102)</f>
        <v>0</v>
      </c>
      <c r="L91" s="73">
        <f t="shared" si="34"/>
        <v>0</v>
      </c>
      <c r="M91" s="73">
        <f t="shared" si="34"/>
        <v>0</v>
      </c>
      <c r="N91" s="73">
        <f t="shared" si="34"/>
        <v>0</v>
      </c>
      <c r="O91" s="73">
        <f t="shared" si="34"/>
        <v>0</v>
      </c>
      <c r="P91" s="73">
        <f t="shared" si="34"/>
        <v>0</v>
      </c>
      <c r="Q91" s="73">
        <f t="shared" si="34"/>
        <v>0</v>
      </c>
    </row>
    <row r="92" spans="2:17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Q92" si="35">SUM(K93)</f>
        <v>0</v>
      </c>
      <c r="L92" s="73">
        <f t="shared" si="35"/>
        <v>0</v>
      </c>
      <c r="M92" s="73">
        <f t="shared" si="35"/>
        <v>0</v>
      </c>
      <c r="N92" s="73">
        <f t="shared" si="35"/>
        <v>0</v>
      </c>
      <c r="O92" s="73">
        <f t="shared" si="35"/>
        <v>0</v>
      </c>
      <c r="P92" s="73">
        <f t="shared" si="35"/>
        <v>0</v>
      </c>
      <c r="Q92" s="73">
        <f t="shared" si="35"/>
        <v>0</v>
      </c>
    </row>
    <row r="93" spans="2:17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Q93" si="36">SUM(K94:K96)</f>
        <v>0</v>
      </c>
      <c r="L93" s="73">
        <f t="shared" si="36"/>
        <v>0</v>
      </c>
      <c r="M93" s="73">
        <f t="shared" si="36"/>
        <v>0</v>
      </c>
      <c r="N93" s="73">
        <f t="shared" si="36"/>
        <v>0</v>
      </c>
      <c r="O93" s="73">
        <f t="shared" si="36"/>
        <v>0</v>
      </c>
      <c r="P93" s="73">
        <f t="shared" si="36"/>
        <v>0</v>
      </c>
      <c r="Q93" s="73">
        <f t="shared" si="36"/>
        <v>0</v>
      </c>
    </row>
    <row r="94" spans="2:17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71">
        <f>SUM(J94:P94)</f>
        <v>0</v>
      </c>
    </row>
    <row r="95" spans="2:17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71">
        <f>SUM(J95:P95)</f>
        <v>0</v>
      </c>
    </row>
    <row r="96" spans="2:17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71">
        <f>SUM(J96:P96)</f>
        <v>0</v>
      </c>
    </row>
    <row r="97" spans="2:17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Q97" si="37">SUM(K98)</f>
        <v>0</v>
      </c>
      <c r="L97" s="73">
        <f t="shared" si="37"/>
        <v>0</v>
      </c>
      <c r="M97" s="73">
        <f t="shared" si="37"/>
        <v>0</v>
      </c>
      <c r="N97" s="73">
        <f t="shared" si="37"/>
        <v>0</v>
      </c>
      <c r="O97" s="73">
        <f t="shared" si="37"/>
        <v>0</v>
      </c>
      <c r="P97" s="73">
        <f t="shared" si="37"/>
        <v>0</v>
      </c>
      <c r="Q97" s="73">
        <f t="shared" si="37"/>
        <v>0</v>
      </c>
    </row>
    <row r="98" spans="2:17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Q98" si="38">SUM(K99:K101)</f>
        <v>0</v>
      </c>
      <c r="L98" s="73">
        <f t="shared" si="38"/>
        <v>0</v>
      </c>
      <c r="M98" s="73">
        <f t="shared" si="38"/>
        <v>0</v>
      </c>
      <c r="N98" s="73">
        <f t="shared" si="38"/>
        <v>0</v>
      </c>
      <c r="O98" s="73">
        <f t="shared" si="38"/>
        <v>0</v>
      </c>
      <c r="P98" s="73">
        <f t="shared" si="38"/>
        <v>0</v>
      </c>
      <c r="Q98" s="73">
        <f t="shared" si="38"/>
        <v>0</v>
      </c>
    </row>
    <row r="99" spans="2:17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71">
        <f>SUM(J99:P99)</f>
        <v>0</v>
      </c>
    </row>
    <row r="100" spans="2:17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71">
        <f>SUM(J100:P100)</f>
        <v>0</v>
      </c>
    </row>
    <row r="101" spans="2:17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71">
        <f>SUM(J101:P101)</f>
        <v>0</v>
      </c>
    </row>
    <row r="102" spans="2:17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Q102" si="39">SUM(K103)</f>
        <v>0</v>
      </c>
      <c r="L102" s="73">
        <f t="shared" si="39"/>
        <v>0</v>
      </c>
      <c r="M102" s="73">
        <f t="shared" si="39"/>
        <v>0</v>
      </c>
      <c r="N102" s="73">
        <f t="shared" si="39"/>
        <v>0</v>
      </c>
      <c r="O102" s="73">
        <f t="shared" si="39"/>
        <v>0</v>
      </c>
      <c r="P102" s="73">
        <f t="shared" si="39"/>
        <v>0</v>
      </c>
      <c r="Q102" s="73">
        <f t="shared" si="39"/>
        <v>0</v>
      </c>
    </row>
    <row r="103" spans="2:17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Q103" si="40">SUM(K104:K106)</f>
        <v>0</v>
      </c>
      <c r="L103" s="73">
        <f t="shared" si="40"/>
        <v>0</v>
      </c>
      <c r="M103" s="73">
        <f t="shared" si="40"/>
        <v>0</v>
      </c>
      <c r="N103" s="73">
        <f t="shared" si="40"/>
        <v>0</v>
      </c>
      <c r="O103" s="73">
        <f t="shared" si="40"/>
        <v>0</v>
      </c>
      <c r="P103" s="73">
        <f t="shared" si="40"/>
        <v>0</v>
      </c>
      <c r="Q103" s="73">
        <f t="shared" si="40"/>
        <v>0</v>
      </c>
    </row>
    <row r="104" spans="2:17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71">
        <f>SUM(J104:P104)</f>
        <v>0</v>
      </c>
    </row>
    <row r="105" spans="2:17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71">
        <f>SUM(J105:P105)</f>
        <v>0</v>
      </c>
    </row>
    <row r="106" spans="2:17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71">
        <f>SUM(J106:P106)</f>
        <v>0</v>
      </c>
    </row>
    <row r="107" spans="2:17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P108" si="41">SUM(K108)</f>
        <v>0</v>
      </c>
      <c r="L107" s="35">
        <f t="shared" si="41"/>
        <v>0</v>
      </c>
      <c r="M107" s="35">
        <f t="shared" si="41"/>
        <v>0</v>
      </c>
      <c r="N107" s="35">
        <f t="shared" si="41"/>
        <v>0</v>
      </c>
      <c r="O107" s="35">
        <f t="shared" si="41"/>
        <v>0</v>
      </c>
      <c r="P107" s="35">
        <f t="shared" si="41"/>
        <v>0</v>
      </c>
      <c r="Q107" s="35">
        <f>SUM(Q108)</f>
        <v>0</v>
      </c>
    </row>
    <row r="108" spans="2:17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41"/>
        <v>0</v>
      </c>
      <c r="M108" s="22">
        <f t="shared" si="41"/>
        <v>0</v>
      </c>
      <c r="N108" s="22">
        <f t="shared" si="41"/>
        <v>0</v>
      </c>
      <c r="O108" s="22">
        <f t="shared" si="41"/>
        <v>0</v>
      </c>
      <c r="P108" s="22">
        <f t="shared" si="41"/>
        <v>0</v>
      </c>
      <c r="Q108" s="22">
        <f>SUM(Q109)</f>
        <v>0</v>
      </c>
    </row>
    <row r="109" spans="2:17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M109" si="42">SUM(K110+K119)</f>
        <v>0</v>
      </c>
      <c r="L109" s="73">
        <f>SUM(L110+L119)</f>
        <v>0</v>
      </c>
      <c r="M109" s="73">
        <f t="shared" si="42"/>
        <v>0</v>
      </c>
      <c r="N109" s="73">
        <f>SUM(N110+N119)</f>
        <v>0</v>
      </c>
      <c r="O109" s="73">
        <f>SUM(O110+O119)</f>
        <v>0</v>
      </c>
      <c r="P109" s="73">
        <f>SUM(P110+P119)</f>
        <v>0</v>
      </c>
      <c r="Q109" s="73">
        <f>SUM(Q110+Q119)</f>
        <v>0</v>
      </c>
    </row>
    <row r="110" spans="2:17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P110" si="43">SUM(K111+K115)</f>
        <v>0</v>
      </c>
      <c r="L110" s="73">
        <f t="shared" si="43"/>
        <v>0</v>
      </c>
      <c r="M110" s="73">
        <f t="shared" si="43"/>
        <v>0</v>
      </c>
      <c r="N110" s="73">
        <f t="shared" si="43"/>
        <v>0</v>
      </c>
      <c r="O110" s="73">
        <f t="shared" si="43"/>
        <v>0</v>
      </c>
      <c r="P110" s="73">
        <f t="shared" si="43"/>
        <v>0</v>
      </c>
      <c r="Q110" s="73">
        <f>SUM(Q111+Q115)</f>
        <v>0</v>
      </c>
    </row>
    <row r="111" spans="2:17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P111" si="44">SUM(K112:K114)</f>
        <v>0</v>
      </c>
      <c r="L111" s="73">
        <f t="shared" si="44"/>
        <v>0</v>
      </c>
      <c r="M111" s="73">
        <f t="shared" si="44"/>
        <v>0</v>
      </c>
      <c r="N111" s="73">
        <f t="shared" si="44"/>
        <v>0</v>
      </c>
      <c r="O111" s="73">
        <f t="shared" si="44"/>
        <v>0</v>
      </c>
      <c r="P111" s="73">
        <f t="shared" si="44"/>
        <v>0</v>
      </c>
      <c r="Q111" s="73">
        <f>SUM(Q112:Q114)</f>
        <v>0</v>
      </c>
    </row>
    <row r="112" spans="2:17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71">
        <f>SUM(J112:P112)</f>
        <v>0</v>
      </c>
    </row>
    <row r="113" spans="2:17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71">
        <f>SUM(J113:P113)</f>
        <v>0</v>
      </c>
    </row>
    <row r="114" spans="2:17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71">
        <f>SUM(J114:P114)</f>
        <v>0</v>
      </c>
    </row>
    <row r="115" spans="2:17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Q115" si="45">SUM(K116:K118)</f>
        <v>0</v>
      </c>
      <c r="L115" s="73">
        <f t="shared" si="45"/>
        <v>0</v>
      </c>
      <c r="M115" s="73">
        <f t="shared" si="45"/>
        <v>0</v>
      </c>
      <c r="N115" s="73">
        <f t="shared" si="45"/>
        <v>0</v>
      </c>
      <c r="O115" s="73">
        <f t="shared" si="45"/>
        <v>0</v>
      </c>
      <c r="P115" s="73">
        <f t="shared" si="45"/>
        <v>0</v>
      </c>
      <c r="Q115" s="73">
        <f t="shared" si="45"/>
        <v>0</v>
      </c>
    </row>
    <row r="116" spans="2:17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71">
        <f>SUM(J116:P116)</f>
        <v>0</v>
      </c>
    </row>
    <row r="117" spans="2:17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71">
        <f>SUM(J117:P117)</f>
        <v>0</v>
      </c>
    </row>
    <row r="118" spans="2:17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71">
        <f>SUM(J118:P118)</f>
        <v>0</v>
      </c>
    </row>
    <row r="119" spans="2:17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Q119" si="46">SUM(K120)</f>
        <v>0</v>
      </c>
      <c r="L119" s="73">
        <f t="shared" si="46"/>
        <v>0</v>
      </c>
      <c r="M119" s="73">
        <f t="shared" si="46"/>
        <v>0</v>
      </c>
      <c r="N119" s="73">
        <f t="shared" si="46"/>
        <v>0</v>
      </c>
      <c r="O119" s="73">
        <f t="shared" si="46"/>
        <v>0</v>
      </c>
      <c r="P119" s="73">
        <f t="shared" si="46"/>
        <v>0</v>
      </c>
      <c r="Q119" s="73">
        <f t="shared" si="46"/>
        <v>0</v>
      </c>
    </row>
    <row r="120" spans="2:17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O120" si="47">SUM(K121:K123)</f>
        <v>0</v>
      </c>
      <c r="L120" s="73">
        <f t="shared" si="47"/>
        <v>0</v>
      </c>
      <c r="M120" s="73">
        <f t="shared" si="47"/>
        <v>0</v>
      </c>
      <c r="N120" s="73">
        <f t="shared" si="47"/>
        <v>0</v>
      </c>
      <c r="O120" s="73">
        <f t="shared" si="47"/>
        <v>0</v>
      </c>
      <c r="P120" s="73">
        <f>SUM(P121:P123)</f>
        <v>0</v>
      </c>
      <c r="Q120" s="73">
        <f>SUM(Q121:Q123)</f>
        <v>0</v>
      </c>
    </row>
    <row r="121" spans="2:17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71">
        <f>SUM(J121:P121)</f>
        <v>0</v>
      </c>
    </row>
    <row r="122" spans="2:17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71">
        <f>SUM(J122:P122)</f>
        <v>0</v>
      </c>
    </row>
    <row r="123" spans="2:17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71">
        <f>SUM(J123:P123)</f>
        <v>0</v>
      </c>
    </row>
    <row r="124" spans="2:17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Q125" si="48">SUM(K125)</f>
        <v>0</v>
      </c>
      <c r="L124" s="35">
        <f t="shared" si="48"/>
        <v>0</v>
      </c>
      <c r="M124" s="35">
        <f t="shared" si="48"/>
        <v>0</v>
      </c>
      <c r="N124" s="35">
        <f t="shared" si="48"/>
        <v>0</v>
      </c>
      <c r="O124" s="35">
        <f t="shared" si="48"/>
        <v>0</v>
      </c>
      <c r="P124" s="35">
        <f t="shared" si="48"/>
        <v>0</v>
      </c>
      <c r="Q124" s="35">
        <f t="shared" si="48"/>
        <v>0</v>
      </c>
    </row>
    <row r="125" spans="2:17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48"/>
        <v>0</v>
      </c>
      <c r="L125" s="22">
        <f t="shared" si="48"/>
        <v>0</v>
      </c>
      <c r="M125" s="22">
        <f t="shared" si="48"/>
        <v>0</v>
      </c>
      <c r="N125" s="22">
        <f t="shared" si="48"/>
        <v>0</v>
      </c>
      <c r="O125" s="22">
        <f t="shared" si="48"/>
        <v>0</v>
      </c>
      <c r="P125" s="22">
        <f t="shared" si="48"/>
        <v>0</v>
      </c>
      <c r="Q125" s="22">
        <f>SUM(Q126)</f>
        <v>0</v>
      </c>
    </row>
    <row r="126" spans="2:17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Q126" si="49">SUM(K127+K132)</f>
        <v>0</v>
      </c>
      <c r="L126" s="73">
        <f t="shared" si="49"/>
        <v>0</v>
      </c>
      <c r="M126" s="73">
        <f t="shared" si="49"/>
        <v>0</v>
      </c>
      <c r="N126" s="73">
        <f t="shared" si="49"/>
        <v>0</v>
      </c>
      <c r="O126" s="73">
        <f t="shared" si="49"/>
        <v>0</v>
      </c>
      <c r="P126" s="73">
        <f t="shared" si="49"/>
        <v>0</v>
      </c>
      <c r="Q126" s="73">
        <f t="shared" si="49"/>
        <v>0</v>
      </c>
    </row>
    <row r="127" spans="2:17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Q127" si="50">SUM(K128)</f>
        <v>0</v>
      </c>
      <c r="L127" s="73">
        <f t="shared" si="50"/>
        <v>0</v>
      </c>
      <c r="M127" s="73">
        <f t="shared" si="50"/>
        <v>0</v>
      </c>
      <c r="N127" s="73">
        <f t="shared" si="50"/>
        <v>0</v>
      </c>
      <c r="O127" s="73">
        <f t="shared" si="50"/>
        <v>0</v>
      </c>
      <c r="P127" s="73">
        <f t="shared" si="50"/>
        <v>0</v>
      </c>
      <c r="Q127" s="73">
        <f t="shared" si="50"/>
        <v>0</v>
      </c>
    </row>
    <row r="128" spans="2:17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Q128" si="51">SUM(K129:K131)</f>
        <v>0</v>
      </c>
      <c r="L128" s="73">
        <f t="shared" si="51"/>
        <v>0</v>
      </c>
      <c r="M128" s="73">
        <f t="shared" si="51"/>
        <v>0</v>
      </c>
      <c r="N128" s="73">
        <f t="shared" si="51"/>
        <v>0</v>
      </c>
      <c r="O128" s="73">
        <f t="shared" si="51"/>
        <v>0</v>
      </c>
      <c r="P128" s="73">
        <f t="shared" si="51"/>
        <v>0</v>
      </c>
      <c r="Q128" s="73">
        <f t="shared" si="51"/>
        <v>0</v>
      </c>
    </row>
    <row r="129" spans="2:17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71">
        <f>SUM(J129:P129)</f>
        <v>0</v>
      </c>
    </row>
    <row r="130" spans="2:17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71">
        <f>SUM(J130:P130)</f>
        <v>0</v>
      </c>
    </row>
    <row r="131" spans="2:17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71">
        <f>SUM(J131:P131)</f>
        <v>0</v>
      </c>
    </row>
    <row r="132" spans="2:17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Q132" si="52">SUM(J133+J139+J145)</f>
        <v>0</v>
      </c>
      <c r="K132" s="73">
        <f t="shared" si="52"/>
        <v>0</v>
      </c>
      <c r="L132" s="73">
        <f t="shared" si="52"/>
        <v>0</v>
      </c>
      <c r="M132" s="73">
        <f t="shared" si="52"/>
        <v>0</v>
      </c>
      <c r="N132" s="73">
        <f t="shared" si="52"/>
        <v>0</v>
      </c>
      <c r="O132" s="73">
        <f t="shared" si="52"/>
        <v>0</v>
      </c>
      <c r="P132" s="73">
        <f t="shared" si="52"/>
        <v>0</v>
      </c>
      <c r="Q132" s="73">
        <f t="shared" si="52"/>
        <v>0</v>
      </c>
    </row>
    <row r="133" spans="2:17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P133" si="53">SUM(L134:L138)</f>
        <v>0</v>
      </c>
      <c r="M133" s="73">
        <f t="shared" si="53"/>
        <v>0</v>
      </c>
      <c r="N133" s="73">
        <f t="shared" si="53"/>
        <v>0</v>
      </c>
      <c r="O133" s="73">
        <f t="shared" si="53"/>
        <v>0</v>
      </c>
      <c r="P133" s="73">
        <f t="shared" si="53"/>
        <v>0</v>
      </c>
      <c r="Q133" s="73">
        <f>SUM(Q134:Q138)</f>
        <v>0</v>
      </c>
    </row>
    <row r="134" spans="2:17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71">
        <f>SUM(J134:P134)</f>
        <v>0</v>
      </c>
    </row>
    <row r="135" spans="2:17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71">
        <f>SUM(J135:P135)</f>
        <v>0</v>
      </c>
    </row>
    <row r="136" spans="2:17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71">
        <f>SUM(J136:P136)</f>
        <v>0</v>
      </c>
    </row>
    <row r="137" spans="2:17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71">
        <f>SUM(J137:P137)</f>
        <v>0</v>
      </c>
    </row>
    <row r="138" spans="2:17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71">
        <f>SUM(J138:P138)</f>
        <v>0</v>
      </c>
    </row>
    <row r="139" spans="2:17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Q139" si="54">SUM(K140:K144)</f>
        <v>0</v>
      </c>
      <c r="L139" s="73">
        <f t="shared" si="54"/>
        <v>0</v>
      </c>
      <c r="M139" s="73">
        <f t="shared" si="54"/>
        <v>0</v>
      </c>
      <c r="N139" s="73">
        <f t="shared" si="54"/>
        <v>0</v>
      </c>
      <c r="O139" s="73">
        <f t="shared" si="54"/>
        <v>0</v>
      </c>
      <c r="P139" s="73">
        <f t="shared" si="54"/>
        <v>0</v>
      </c>
      <c r="Q139" s="73">
        <f t="shared" si="54"/>
        <v>0</v>
      </c>
    </row>
    <row r="140" spans="2:17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71">
        <f>SUM(J140:P140)</f>
        <v>0</v>
      </c>
    </row>
    <row r="141" spans="2:17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71">
        <f>SUM(J141:P141)</f>
        <v>0</v>
      </c>
    </row>
    <row r="142" spans="2:17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71">
        <f>SUM(J142:P142)</f>
        <v>0</v>
      </c>
    </row>
    <row r="143" spans="2:17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71">
        <f>SUM(J143:P143)</f>
        <v>0</v>
      </c>
    </row>
    <row r="144" spans="2:17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71">
        <f>SUM(J144:P144)</f>
        <v>0</v>
      </c>
    </row>
    <row r="145" spans="2:17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Q145" si="55">SUM(J146:J150)</f>
        <v>0</v>
      </c>
      <c r="K145" s="73">
        <f t="shared" si="55"/>
        <v>0</v>
      </c>
      <c r="L145" s="73">
        <f t="shared" si="55"/>
        <v>0</v>
      </c>
      <c r="M145" s="73">
        <f t="shared" si="55"/>
        <v>0</v>
      </c>
      <c r="N145" s="73">
        <f t="shared" si="55"/>
        <v>0</v>
      </c>
      <c r="O145" s="73">
        <f t="shared" si="55"/>
        <v>0</v>
      </c>
      <c r="P145" s="73">
        <f t="shared" si="55"/>
        <v>0</v>
      </c>
      <c r="Q145" s="73">
        <f t="shared" si="55"/>
        <v>0</v>
      </c>
    </row>
    <row r="146" spans="2:17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71">
        <f>SUM(J146:P146)</f>
        <v>0</v>
      </c>
    </row>
    <row r="147" spans="2:17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71">
        <f>SUM(J147:P147)</f>
        <v>0</v>
      </c>
    </row>
    <row r="148" spans="2:17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71">
        <f>SUM(J148:P148)</f>
        <v>0</v>
      </c>
    </row>
    <row r="149" spans="2:17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71">
        <f>SUM(J149:P149)</f>
        <v>0</v>
      </c>
    </row>
    <row r="150" spans="2:17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71">
        <f>SUM(J150:P150)</f>
        <v>0</v>
      </c>
    </row>
    <row r="151" spans="2:17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Q152" si="56">SUM(K152)</f>
        <v>0</v>
      </c>
      <c r="L151" s="35">
        <f t="shared" si="56"/>
        <v>0</v>
      </c>
      <c r="M151" s="35">
        <f t="shared" si="56"/>
        <v>0</v>
      </c>
      <c r="N151" s="35">
        <f t="shared" si="56"/>
        <v>0</v>
      </c>
      <c r="O151" s="35">
        <f t="shared" si="56"/>
        <v>0</v>
      </c>
      <c r="P151" s="35">
        <f t="shared" si="56"/>
        <v>0</v>
      </c>
      <c r="Q151" s="35">
        <f t="shared" si="56"/>
        <v>0</v>
      </c>
    </row>
    <row r="152" spans="2:17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56"/>
        <v>0</v>
      </c>
      <c r="L152" s="22">
        <f t="shared" si="56"/>
        <v>0</v>
      </c>
      <c r="M152" s="22">
        <f t="shared" si="56"/>
        <v>0</v>
      </c>
      <c r="N152" s="22">
        <f t="shared" si="56"/>
        <v>0</v>
      </c>
      <c r="O152" s="22">
        <f t="shared" si="56"/>
        <v>0</v>
      </c>
      <c r="P152" s="22">
        <f t="shared" si="56"/>
        <v>0</v>
      </c>
      <c r="Q152" s="22">
        <f>SUM(Q153)</f>
        <v>0</v>
      </c>
    </row>
    <row r="153" spans="2:17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P153" si="57">SUM(K154+K171)</f>
        <v>0</v>
      </c>
      <c r="L153" s="73">
        <f t="shared" si="57"/>
        <v>0</v>
      </c>
      <c r="M153" s="73">
        <f t="shared" si="57"/>
        <v>0</v>
      </c>
      <c r="N153" s="73">
        <f t="shared" si="57"/>
        <v>0</v>
      </c>
      <c r="O153" s="73">
        <f t="shared" si="57"/>
        <v>0</v>
      </c>
      <c r="P153" s="73">
        <f t="shared" si="57"/>
        <v>0</v>
      </c>
      <c r="Q153" s="73">
        <f>SUM(Q154+Q171)</f>
        <v>0</v>
      </c>
    </row>
    <row r="154" spans="2:17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Q154" si="58">SUM(K155+K159+K163+K167)</f>
        <v>0</v>
      </c>
      <c r="L154" s="73">
        <f t="shared" si="58"/>
        <v>0</v>
      </c>
      <c r="M154" s="73">
        <f t="shared" si="58"/>
        <v>0</v>
      </c>
      <c r="N154" s="73">
        <f t="shared" si="58"/>
        <v>0</v>
      </c>
      <c r="O154" s="73">
        <f t="shared" si="58"/>
        <v>0</v>
      </c>
      <c r="P154" s="73">
        <f t="shared" si="58"/>
        <v>0</v>
      </c>
      <c r="Q154" s="73">
        <f t="shared" si="58"/>
        <v>0</v>
      </c>
    </row>
    <row r="155" spans="2:17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Q155" si="59">SUM(K156:K158)</f>
        <v>0</v>
      </c>
      <c r="L155" s="73">
        <f t="shared" si="59"/>
        <v>0</v>
      </c>
      <c r="M155" s="73">
        <f t="shared" si="59"/>
        <v>0</v>
      </c>
      <c r="N155" s="73">
        <f t="shared" si="59"/>
        <v>0</v>
      </c>
      <c r="O155" s="73">
        <f t="shared" si="59"/>
        <v>0</v>
      </c>
      <c r="P155" s="73">
        <f t="shared" si="59"/>
        <v>0</v>
      </c>
      <c r="Q155" s="73">
        <f t="shared" si="59"/>
        <v>0</v>
      </c>
    </row>
    <row r="156" spans="2:17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71">
        <f>SUM(J156:P156)</f>
        <v>0</v>
      </c>
    </row>
    <row r="157" spans="2:17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71">
        <f>SUM(J157:P157)</f>
        <v>0</v>
      </c>
    </row>
    <row r="158" spans="2:17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71">
        <f>SUM(J158:P158)</f>
        <v>0</v>
      </c>
    </row>
    <row r="159" spans="2:17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Q159" si="60">SUM(K160:K162)</f>
        <v>0</v>
      </c>
      <c r="L159" s="73">
        <f t="shared" si="60"/>
        <v>0</v>
      </c>
      <c r="M159" s="73">
        <f t="shared" si="60"/>
        <v>0</v>
      </c>
      <c r="N159" s="73">
        <f t="shared" si="60"/>
        <v>0</v>
      </c>
      <c r="O159" s="73">
        <f t="shared" si="60"/>
        <v>0</v>
      </c>
      <c r="P159" s="73">
        <f t="shared" si="60"/>
        <v>0</v>
      </c>
      <c r="Q159" s="73">
        <f t="shared" si="60"/>
        <v>0</v>
      </c>
    </row>
    <row r="160" spans="2:17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71">
        <f>SUM(J160:P160)</f>
        <v>0</v>
      </c>
    </row>
    <row r="161" spans="2:17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71">
        <f>SUM(J161:P161)</f>
        <v>0</v>
      </c>
    </row>
    <row r="162" spans="2:17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71">
        <f>SUM(J162:P162)</f>
        <v>0</v>
      </c>
    </row>
    <row r="163" spans="2:17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Q163" si="61">SUM(K164:K166)</f>
        <v>0</v>
      </c>
      <c r="L163" s="73">
        <f t="shared" si="61"/>
        <v>0</v>
      </c>
      <c r="M163" s="73">
        <f t="shared" si="61"/>
        <v>0</v>
      </c>
      <c r="N163" s="73">
        <f t="shared" si="61"/>
        <v>0</v>
      </c>
      <c r="O163" s="73">
        <f t="shared" si="61"/>
        <v>0</v>
      </c>
      <c r="P163" s="73">
        <f t="shared" si="61"/>
        <v>0</v>
      </c>
      <c r="Q163" s="73">
        <f t="shared" si="61"/>
        <v>0</v>
      </c>
    </row>
    <row r="164" spans="2:17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71">
        <f>SUM(J164:P164)</f>
        <v>0</v>
      </c>
    </row>
    <row r="165" spans="2:17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71">
        <f>SUM(J165:P165)</f>
        <v>0</v>
      </c>
    </row>
    <row r="166" spans="2:17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71">
        <f>SUM(J166:P166)</f>
        <v>0</v>
      </c>
    </row>
    <row r="167" spans="2:17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Q167" si="62">SUM(K168:K170)</f>
        <v>0</v>
      </c>
      <c r="L167" s="73">
        <f t="shared" si="62"/>
        <v>0</v>
      </c>
      <c r="M167" s="73">
        <f t="shared" si="62"/>
        <v>0</v>
      </c>
      <c r="N167" s="73">
        <f t="shared" si="62"/>
        <v>0</v>
      </c>
      <c r="O167" s="73">
        <f t="shared" si="62"/>
        <v>0</v>
      </c>
      <c r="P167" s="73">
        <f t="shared" si="62"/>
        <v>0</v>
      </c>
      <c r="Q167" s="73">
        <f t="shared" si="62"/>
        <v>0</v>
      </c>
    </row>
    <row r="168" spans="2:17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71">
        <f>SUM(J168:P168)</f>
        <v>0</v>
      </c>
    </row>
    <row r="169" spans="2:17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71">
        <f>SUM(J169:P169)</f>
        <v>0</v>
      </c>
    </row>
    <row r="170" spans="2:17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71">
        <f>SUM(J170:P170)</f>
        <v>0</v>
      </c>
    </row>
    <row r="171" spans="2:17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Q171" si="63">SUM(K172)</f>
        <v>0</v>
      </c>
      <c r="L171" s="73">
        <f t="shared" si="63"/>
        <v>0</v>
      </c>
      <c r="M171" s="73">
        <f t="shared" si="63"/>
        <v>0</v>
      </c>
      <c r="N171" s="73">
        <f t="shared" si="63"/>
        <v>0</v>
      </c>
      <c r="O171" s="73">
        <f t="shared" si="63"/>
        <v>0</v>
      </c>
      <c r="P171" s="73">
        <f t="shared" si="63"/>
        <v>0</v>
      </c>
      <c r="Q171" s="73">
        <f t="shared" si="63"/>
        <v>0</v>
      </c>
    </row>
    <row r="172" spans="2:17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P172" si="64">SUM(K173:K175)</f>
        <v>0</v>
      </c>
      <c r="L172" s="73">
        <f t="shared" si="64"/>
        <v>0</v>
      </c>
      <c r="M172" s="73">
        <f t="shared" si="64"/>
        <v>0</v>
      </c>
      <c r="N172" s="73">
        <f t="shared" si="64"/>
        <v>0</v>
      </c>
      <c r="O172" s="73">
        <f t="shared" si="64"/>
        <v>0</v>
      </c>
      <c r="P172" s="73">
        <f t="shared" si="64"/>
        <v>0</v>
      </c>
      <c r="Q172" s="73">
        <f>SUM(Q173:Q175)</f>
        <v>0</v>
      </c>
    </row>
    <row r="173" spans="2:17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71">
        <f>SUM(J173:P173)</f>
        <v>0</v>
      </c>
    </row>
    <row r="174" spans="2:17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71">
        <f>SUM(J174:P174)</f>
        <v>0</v>
      </c>
    </row>
    <row r="175" spans="2:17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71">
        <f>SUM(J175:P175)</f>
        <v>0</v>
      </c>
    </row>
    <row r="176" spans="2:17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Q177" si="65">SUM(K177)</f>
        <v>0</v>
      </c>
      <c r="L176" s="35">
        <f t="shared" si="65"/>
        <v>0</v>
      </c>
      <c r="M176" s="35">
        <f t="shared" si="65"/>
        <v>0</v>
      </c>
      <c r="N176" s="35">
        <f t="shared" si="65"/>
        <v>0</v>
      </c>
      <c r="O176" s="35">
        <f t="shared" si="65"/>
        <v>0</v>
      </c>
      <c r="P176" s="35">
        <f t="shared" si="65"/>
        <v>0</v>
      </c>
      <c r="Q176" s="35">
        <f t="shared" si="65"/>
        <v>0</v>
      </c>
    </row>
    <row r="177" spans="2:17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65"/>
        <v>0</v>
      </c>
      <c r="L177" s="22">
        <f t="shared" si="65"/>
        <v>0</v>
      </c>
      <c r="M177" s="22">
        <f t="shared" si="65"/>
        <v>0</v>
      </c>
      <c r="N177" s="22">
        <f t="shared" si="65"/>
        <v>0</v>
      </c>
      <c r="O177" s="22">
        <f t="shared" si="65"/>
        <v>0</v>
      </c>
      <c r="P177" s="22">
        <f t="shared" si="65"/>
        <v>0</v>
      </c>
      <c r="Q177" s="22">
        <f t="shared" si="65"/>
        <v>0</v>
      </c>
    </row>
    <row r="178" spans="2:17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Q178" si="66">SUM(K179+K184)</f>
        <v>0</v>
      </c>
      <c r="L178" s="73">
        <f t="shared" si="66"/>
        <v>0</v>
      </c>
      <c r="M178" s="73">
        <f t="shared" si="66"/>
        <v>0</v>
      </c>
      <c r="N178" s="73">
        <f t="shared" si="66"/>
        <v>0</v>
      </c>
      <c r="O178" s="73">
        <f t="shared" si="66"/>
        <v>0</v>
      </c>
      <c r="P178" s="73">
        <f t="shared" si="66"/>
        <v>0</v>
      </c>
      <c r="Q178" s="73">
        <f t="shared" si="66"/>
        <v>0</v>
      </c>
    </row>
    <row r="179" spans="2:17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Q179" si="67">SUM(K180)</f>
        <v>0</v>
      </c>
      <c r="L179" s="73">
        <f t="shared" si="67"/>
        <v>0</v>
      </c>
      <c r="M179" s="73">
        <f t="shared" si="67"/>
        <v>0</v>
      </c>
      <c r="N179" s="73">
        <f t="shared" si="67"/>
        <v>0</v>
      </c>
      <c r="O179" s="73">
        <f t="shared" si="67"/>
        <v>0</v>
      </c>
      <c r="P179" s="73">
        <f t="shared" si="67"/>
        <v>0</v>
      </c>
      <c r="Q179" s="73">
        <f t="shared" si="67"/>
        <v>0</v>
      </c>
    </row>
    <row r="180" spans="2:17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 t="shared" ref="K180:Q180" si="68">SUM(K181:K183)</f>
        <v>0</v>
      </c>
      <c r="L180" s="73">
        <f t="shared" si="68"/>
        <v>0</v>
      </c>
      <c r="M180" s="73">
        <f t="shared" si="68"/>
        <v>0</v>
      </c>
      <c r="N180" s="73">
        <f t="shared" si="68"/>
        <v>0</v>
      </c>
      <c r="O180" s="73">
        <f t="shared" si="68"/>
        <v>0</v>
      </c>
      <c r="P180" s="73">
        <f t="shared" si="68"/>
        <v>0</v>
      </c>
      <c r="Q180" s="73">
        <f t="shared" si="68"/>
        <v>0</v>
      </c>
    </row>
    <row r="181" spans="2:17" ht="30" hidden="1" customHeight="1">
      <c r="B181" s="32"/>
      <c r="C181" s="33"/>
      <c r="D181" s="33"/>
      <c r="E181" s="33"/>
      <c r="F181" s="51"/>
      <c r="G181" s="52"/>
      <c r="H181" s="15"/>
      <c r="I181" s="16"/>
      <c r="J181" s="15"/>
      <c r="K181" s="79"/>
      <c r="L181" s="79"/>
      <c r="M181" s="79"/>
      <c r="N181" s="15"/>
      <c r="O181" s="15"/>
      <c r="P181" s="15"/>
      <c r="Q181" s="71"/>
    </row>
    <row r="182" spans="2:17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71">
        <f>SUM(J182:P182)</f>
        <v>0</v>
      </c>
    </row>
    <row r="183" spans="2:17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71">
        <f>SUM(J183:P183)</f>
        <v>0</v>
      </c>
    </row>
    <row r="184" spans="2:17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Q184" si="69">SUM(K185+K189)</f>
        <v>0</v>
      </c>
      <c r="L184" s="73">
        <f t="shared" si="69"/>
        <v>0</v>
      </c>
      <c r="M184" s="73">
        <f t="shared" si="69"/>
        <v>0</v>
      </c>
      <c r="N184" s="73">
        <f t="shared" si="69"/>
        <v>0</v>
      </c>
      <c r="O184" s="73">
        <f t="shared" si="69"/>
        <v>0</v>
      </c>
      <c r="P184" s="73">
        <f t="shared" si="69"/>
        <v>0</v>
      </c>
      <c r="Q184" s="73">
        <f t="shared" si="69"/>
        <v>0</v>
      </c>
    </row>
    <row r="185" spans="2:17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Q185" si="70">SUM(K186:K188)</f>
        <v>0</v>
      </c>
      <c r="L185" s="73">
        <f t="shared" si="70"/>
        <v>0</v>
      </c>
      <c r="M185" s="73">
        <f t="shared" si="70"/>
        <v>0</v>
      </c>
      <c r="N185" s="73">
        <f t="shared" si="70"/>
        <v>0</v>
      </c>
      <c r="O185" s="73">
        <f t="shared" si="70"/>
        <v>0</v>
      </c>
      <c r="P185" s="73">
        <f t="shared" si="70"/>
        <v>0</v>
      </c>
      <c r="Q185" s="73">
        <f t="shared" si="70"/>
        <v>0</v>
      </c>
    </row>
    <row r="186" spans="2:17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71">
        <f>SUM(J186:P186)</f>
        <v>0</v>
      </c>
    </row>
    <row r="187" spans="2:17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71">
        <f>SUM(J187:P187)</f>
        <v>0</v>
      </c>
    </row>
    <row r="188" spans="2:17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71">
        <f>SUM(J188:P188)</f>
        <v>0</v>
      </c>
    </row>
    <row r="189" spans="2:17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P189" si="71">SUM(K190:K192)</f>
        <v>0</v>
      </c>
      <c r="L189" s="73">
        <f t="shared" si="71"/>
        <v>0</v>
      </c>
      <c r="M189" s="73">
        <f t="shared" si="71"/>
        <v>0</v>
      </c>
      <c r="N189" s="73">
        <f t="shared" si="71"/>
        <v>0</v>
      </c>
      <c r="O189" s="73">
        <f t="shared" si="71"/>
        <v>0</v>
      </c>
      <c r="P189" s="73">
        <f t="shared" si="71"/>
        <v>0</v>
      </c>
      <c r="Q189" s="73">
        <f>SUM(Q190:Q192)</f>
        <v>0</v>
      </c>
    </row>
    <row r="190" spans="2:17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71">
        <f>SUM(J190:P190)</f>
        <v>0</v>
      </c>
    </row>
    <row r="191" spans="2:17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71">
        <f>SUM(J191:P191)</f>
        <v>0</v>
      </c>
    </row>
    <row r="192" spans="2:17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71">
        <f>SUM(J192:P192)</f>
        <v>0</v>
      </c>
    </row>
    <row r="193" spans="2:17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4"/>
    </row>
    <row r="194" spans="2:17" s="12" customFormat="1" ht="18.75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7"/>
    </row>
    <row r="195" spans="2:17" ht="19.5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186"/>
    </row>
    <row r="196" spans="2:17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443"/>
      <c r="K196" s="443"/>
      <c r="L196" s="443"/>
      <c r="M196" s="443"/>
      <c r="N196" s="443"/>
      <c r="O196" s="443"/>
      <c r="P196" s="443"/>
      <c r="Q196" s="186"/>
    </row>
    <row r="197" spans="2:17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443"/>
      <c r="K197" s="443"/>
      <c r="L197" s="443"/>
      <c r="M197" s="443"/>
      <c r="N197" s="443"/>
      <c r="O197" s="443"/>
      <c r="P197" s="443"/>
      <c r="Q197" s="186"/>
    </row>
    <row r="198" spans="2:17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17"/>
      <c r="K198" s="117"/>
      <c r="L198" s="117"/>
      <c r="M198" s="117"/>
      <c r="N198" s="117"/>
      <c r="O198" s="117"/>
      <c r="P198" s="117"/>
      <c r="Q198" s="453"/>
    </row>
    <row r="199" spans="2:17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452"/>
      <c r="K199" s="452"/>
      <c r="L199" s="452"/>
      <c r="M199" s="452"/>
      <c r="N199" s="452"/>
      <c r="O199" s="452"/>
      <c r="P199" s="452"/>
      <c r="Q199" s="453"/>
    </row>
    <row r="200" spans="2:17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452"/>
      <c r="K200" s="452"/>
      <c r="L200" s="452"/>
      <c r="M200" s="452"/>
      <c r="N200" s="452"/>
      <c r="O200" s="452"/>
      <c r="P200" s="452"/>
      <c r="Q200" s="453"/>
    </row>
    <row r="201" spans="2:17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3"/>
    </row>
    <row r="202" spans="2:17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3"/>
    </row>
    <row r="203" spans="2:17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443"/>
      <c r="K203" s="443"/>
      <c r="L203" s="443"/>
      <c r="M203" s="443"/>
      <c r="N203" s="443"/>
      <c r="O203" s="443"/>
      <c r="P203" s="443"/>
      <c r="Q203" s="186"/>
    </row>
    <row r="204" spans="2:17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443"/>
      <c r="K204" s="443"/>
      <c r="L204" s="443"/>
      <c r="M204" s="443"/>
      <c r="N204" s="443"/>
      <c r="O204" s="443"/>
      <c r="P204" s="443"/>
      <c r="Q204" s="186"/>
    </row>
    <row r="205" spans="2:17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17"/>
      <c r="K205" s="117"/>
      <c r="L205" s="117"/>
      <c r="M205" s="117"/>
      <c r="N205" s="117"/>
      <c r="O205" s="117"/>
      <c r="P205" s="117"/>
      <c r="Q205" s="453"/>
    </row>
    <row r="206" spans="2:17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452"/>
      <c r="K206" s="452"/>
      <c r="L206" s="452"/>
      <c r="M206" s="452"/>
      <c r="N206" s="452"/>
      <c r="O206" s="452"/>
      <c r="P206" s="452"/>
      <c r="Q206" s="453"/>
    </row>
    <row r="207" spans="2:17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3"/>
    </row>
    <row r="208" spans="2:17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443"/>
      <c r="K208" s="443"/>
      <c r="L208" s="443"/>
      <c r="M208" s="443"/>
      <c r="N208" s="443"/>
      <c r="O208" s="443"/>
      <c r="P208" s="443"/>
      <c r="Q208" s="186"/>
    </row>
    <row r="209" spans="2:17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17"/>
      <c r="K209" s="117"/>
      <c r="L209" s="117"/>
      <c r="M209" s="117"/>
      <c r="N209" s="117"/>
      <c r="O209" s="117"/>
      <c r="P209" s="117"/>
      <c r="Q209" s="453"/>
    </row>
    <row r="210" spans="2:17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3"/>
    </row>
    <row r="211" spans="2:17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3"/>
    </row>
    <row r="212" spans="2:17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443"/>
      <c r="K212" s="443"/>
      <c r="L212" s="443"/>
      <c r="M212" s="443"/>
      <c r="N212" s="443"/>
      <c r="O212" s="443"/>
      <c r="P212" s="443"/>
      <c r="Q212" s="186"/>
    </row>
    <row r="213" spans="2:17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17"/>
      <c r="K213" s="117"/>
      <c r="L213" s="117"/>
      <c r="M213" s="117"/>
      <c r="N213" s="117"/>
      <c r="O213" s="117"/>
      <c r="P213" s="117"/>
      <c r="Q213" s="453"/>
    </row>
    <row r="214" spans="2:17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3"/>
    </row>
    <row r="215" spans="2:17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3"/>
    </row>
    <row r="216" spans="2:17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443"/>
      <c r="K216" s="443"/>
      <c r="L216" s="443"/>
      <c r="M216" s="443"/>
      <c r="N216" s="443"/>
      <c r="O216" s="443"/>
      <c r="P216" s="443"/>
      <c r="Q216" s="186"/>
    </row>
    <row r="217" spans="2:17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17"/>
      <c r="K217" s="117"/>
      <c r="L217" s="117"/>
      <c r="M217" s="117"/>
      <c r="N217" s="117"/>
      <c r="O217" s="117"/>
      <c r="P217" s="117"/>
      <c r="Q217" s="453"/>
    </row>
    <row r="218" spans="2:17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3"/>
    </row>
    <row r="219" spans="2:17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3"/>
    </row>
    <row r="220" spans="2:17" ht="16.5" customHeight="1">
      <c r="B220" s="29"/>
      <c r="C220" s="31"/>
      <c r="D220" s="31"/>
      <c r="E220" s="40" t="s">
        <v>103</v>
      </c>
      <c r="F220" s="60"/>
      <c r="G220" s="55"/>
      <c r="H220" s="55"/>
      <c r="I220" s="55"/>
      <c r="J220" s="443"/>
      <c r="K220" s="443"/>
      <c r="L220" s="443"/>
      <c r="M220" s="443"/>
      <c r="N220" s="443"/>
      <c r="O220" s="443"/>
      <c r="P220" s="443"/>
      <c r="Q220" s="186"/>
    </row>
    <row r="221" spans="2:17" s="464" customFormat="1" ht="16.5" customHeight="1">
      <c r="B221" s="466"/>
      <c r="C221" s="463"/>
      <c r="D221" s="463"/>
      <c r="E221" s="467">
        <v>197</v>
      </c>
      <c r="F221" s="467" t="s">
        <v>1658</v>
      </c>
      <c r="G221" s="468"/>
      <c r="H221" s="467"/>
      <c r="I221" s="467"/>
      <c r="J221" s="458"/>
      <c r="K221" s="458"/>
      <c r="L221" s="458"/>
      <c r="M221" s="458"/>
      <c r="N221" s="458"/>
      <c r="O221" s="458"/>
      <c r="P221" s="458"/>
      <c r="Q221" s="457"/>
    </row>
    <row r="222" spans="2:17" ht="19.5" customHeight="1">
      <c r="B222" s="771"/>
      <c r="C222" s="752"/>
      <c r="D222" s="752"/>
      <c r="E222" s="752"/>
      <c r="F222" s="752">
        <v>19701</v>
      </c>
      <c r="G222" s="754" t="s">
        <v>154</v>
      </c>
      <c r="H222" s="755" t="s">
        <v>155</v>
      </c>
      <c r="I222" s="756" t="s">
        <v>2161</v>
      </c>
      <c r="J222" s="757"/>
      <c r="K222" s="757"/>
      <c r="L222" s="1069"/>
      <c r="M222" s="1069">
        <v>50000</v>
      </c>
      <c r="N222" s="757"/>
      <c r="O222" s="757"/>
      <c r="P222" s="757"/>
      <c r="Q222" s="759">
        <f>SUM(J222:P222)</f>
        <v>50000</v>
      </c>
    </row>
    <row r="223" spans="2:17" ht="18" customHeight="1">
      <c r="B223" s="761"/>
      <c r="C223" s="762"/>
      <c r="D223" s="763"/>
      <c r="E223" s="763"/>
      <c r="F223" s="773">
        <v>19702</v>
      </c>
      <c r="G223" s="765" t="s">
        <v>153</v>
      </c>
      <c r="H223" s="766" t="s">
        <v>155</v>
      </c>
      <c r="I223" s="767" t="s">
        <v>2161</v>
      </c>
      <c r="J223" s="768"/>
      <c r="K223" s="1059"/>
      <c r="L223" s="1059"/>
      <c r="M223" s="1059"/>
      <c r="N223" s="1059"/>
      <c r="O223" s="1059"/>
      <c r="P223" s="1059">
        <v>826800</v>
      </c>
      <c r="Q223" s="769">
        <f>SUM(J223:P223)</f>
        <v>826800</v>
      </c>
    </row>
    <row r="224" spans="2:17" ht="18.75" customHeight="1">
      <c r="B224" s="761"/>
      <c r="C224" s="762"/>
      <c r="D224" s="763"/>
      <c r="E224" s="763"/>
      <c r="F224" s="773">
        <v>19703</v>
      </c>
      <c r="G224" s="765" t="s">
        <v>1653</v>
      </c>
      <c r="H224" s="766" t="s">
        <v>155</v>
      </c>
      <c r="I224" s="767" t="s">
        <v>2161</v>
      </c>
      <c r="J224" s="768"/>
      <c r="K224" s="1059"/>
      <c r="L224" s="1059">
        <v>1000000</v>
      </c>
      <c r="M224" s="1072"/>
      <c r="N224" s="1059"/>
      <c r="O224" s="1059"/>
      <c r="P224" s="1059"/>
      <c r="Q224" s="769">
        <f>SUM(J224:P224)</f>
        <v>1000000</v>
      </c>
    </row>
    <row r="225" spans="2:18" ht="18.75" customHeight="1">
      <c r="B225" s="58"/>
      <c r="C225" s="59"/>
      <c r="D225" s="53"/>
      <c r="E225" s="53"/>
      <c r="F225" s="18">
        <v>19704</v>
      </c>
      <c r="G225" s="19" t="s">
        <v>152</v>
      </c>
      <c r="H225" s="134" t="s">
        <v>155</v>
      </c>
      <c r="I225" s="153" t="s">
        <v>2161</v>
      </c>
      <c r="J225" s="136"/>
      <c r="K225" s="1067"/>
      <c r="L225" s="1067"/>
      <c r="M225" s="1067">
        <v>250000</v>
      </c>
      <c r="N225" s="1067"/>
      <c r="O225" s="1067"/>
      <c r="P225" s="1067"/>
      <c r="Q225" s="471">
        <f t="shared" ref="Q225" si="72">SUM(J225:P225)</f>
        <v>250000</v>
      </c>
    </row>
    <row r="226" spans="2:18" ht="12" customHeight="1"/>
    <row r="227" spans="2:18" s="37" customFormat="1" ht="18.75" customHeight="1">
      <c r="B227" s="1539" t="s">
        <v>1660</v>
      </c>
      <c r="C227" s="1539"/>
      <c r="D227" s="1539"/>
      <c r="E227" s="1539"/>
      <c r="F227" s="1539"/>
      <c r="G227" s="1539"/>
      <c r="H227" s="481"/>
      <c r="I227" s="5"/>
      <c r="J227" s="4"/>
      <c r="K227" s="482"/>
      <c r="L227" s="482"/>
      <c r="M227" s="482"/>
      <c r="N227" s="482"/>
      <c r="O227" s="482"/>
      <c r="P227" s="482"/>
      <c r="Q227" s="483"/>
    </row>
    <row r="228" spans="2:18" ht="35.25" customHeight="1">
      <c r="B228" s="1540" t="s">
        <v>1732</v>
      </c>
      <c r="C228" s="1540"/>
      <c r="D228" s="1540"/>
      <c r="E228" s="1540"/>
      <c r="F228" s="1522" t="s">
        <v>1661</v>
      </c>
      <c r="G228" s="1522"/>
      <c r="H228" s="1523"/>
      <c r="I228" s="1532" t="s">
        <v>9</v>
      </c>
      <c r="J228" s="1533"/>
      <c r="K228" s="1534"/>
      <c r="L228" s="1532" t="s">
        <v>1662</v>
      </c>
      <c r="M228" s="1533"/>
      <c r="N228" s="1534"/>
      <c r="O228" s="1529" t="s">
        <v>1663</v>
      </c>
      <c r="P228" s="1530"/>
      <c r="Q228" s="1531"/>
    </row>
    <row r="229" spans="2:18">
      <c r="B229" s="1541" t="s">
        <v>2435</v>
      </c>
      <c r="C229" s="1542"/>
      <c r="D229" s="1542"/>
      <c r="E229" s="1543"/>
      <c r="F229" s="1524" t="s">
        <v>1664</v>
      </c>
      <c r="G229" s="1525"/>
      <c r="H229" s="481"/>
      <c r="I229" s="1535">
        <f>SUM(I230:K231)</f>
        <v>1300000</v>
      </c>
      <c r="J229" s="1536"/>
      <c r="K229" s="1537"/>
      <c r="L229" s="1548"/>
      <c r="M229" s="1549"/>
      <c r="N229" s="1550"/>
      <c r="O229" s="1541"/>
      <c r="P229" s="1542"/>
      <c r="Q229" s="1543"/>
    </row>
    <row r="230" spans="2:18" ht="18.75" customHeight="1">
      <c r="B230" s="24"/>
      <c r="F230" s="24"/>
      <c r="G230" s="333" t="s">
        <v>1667</v>
      </c>
      <c r="H230" s="333"/>
      <c r="I230" s="1526">
        <f>M8</f>
        <v>300000</v>
      </c>
      <c r="J230" s="1527"/>
      <c r="K230" s="1528"/>
      <c r="L230" s="495"/>
      <c r="M230" s="470"/>
      <c r="N230" s="496"/>
      <c r="O230" s="492"/>
      <c r="P230" s="493"/>
      <c r="Q230" s="494"/>
    </row>
    <row r="231" spans="2:18" ht="18.75" customHeight="1">
      <c r="B231" s="24"/>
      <c r="F231" s="24"/>
      <c r="G231" s="333" t="s">
        <v>1666</v>
      </c>
      <c r="H231" s="333"/>
      <c r="I231" s="1526">
        <f>L8</f>
        <v>1000000</v>
      </c>
      <c r="J231" s="1527"/>
      <c r="K231" s="1528"/>
      <c r="L231" s="495"/>
      <c r="M231" s="470"/>
      <c r="N231" s="496"/>
      <c r="O231" s="492"/>
      <c r="P231" s="493"/>
      <c r="Q231" s="494"/>
    </row>
    <row r="232" spans="2:18" ht="20.25" customHeight="1">
      <c r="B232" s="24"/>
      <c r="F232" s="485" t="s">
        <v>1668</v>
      </c>
      <c r="G232" s="333"/>
      <c r="H232" s="333"/>
      <c r="I232" s="1551">
        <f>SUM(I233)</f>
        <v>826800</v>
      </c>
      <c r="J232" s="1552"/>
      <c r="K232" s="1553"/>
      <c r="L232" s="495"/>
      <c r="M232" s="470"/>
      <c r="N232" s="496"/>
      <c r="O232" s="492"/>
      <c r="P232" s="493"/>
      <c r="Q232" s="494"/>
    </row>
    <row r="233" spans="2:18" ht="20.25" customHeight="1">
      <c r="B233" s="24"/>
      <c r="F233" s="24"/>
      <c r="G233" s="333" t="s">
        <v>1724</v>
      </c>
      <c r="H233" s="333"/>
      <c r="I233" s="1526">
        <f>P8</f>
        <v>826800</v>
      </c>
      <c r="J233" s="1527"/>
      <c r="K233" s="1528"/>
      <c r="L233" s="1526"/>
      <c r="M233" s="1527"/>
      <c r="N233" s="1528"/>
      <c r="O233" s="1544"/>
      <c r="P233" s="1545"/>
      <c r="Q233" s="1546"/>
    </row>
    <row r="234" spans="2:18" ht="21.75" customHeight="1">
      <c r="B234" s="489"/>
      <c r="C234" s="490"/>
      <c r="D234" s="490"/>
      <c r="E234" s="490"/>
      <c r="F234" s="1411" t="s">
        <v>1669</v>
      </c>
      <c r="G234" s="1430"/>
      <c r="H234" s="1412"/>
      <c r="I234" s="1547">
        <f>SUM(L234:Q234)</f>
        <v>2126800</v>
      </c>
      <c r="J234" s="1547"/>
      <c r="K234" s="1547"/>
      <c r="L234" s="1547">
        <v>300000</v>
      </c>
      <c r="M234" s="1547"/>
      <c r="N234" s="1547"/>
      <c r="O234" s="1538">
        <v>1826800</v>
      </c>
      <c r="P234" s="1538"/>
      <c r="Q234" s="1538"/>
    </row>
    <row r="235" spans="2:18" ht="8.25" customHeight="1">
      <c r="F235" s="486"/>
      <c r="H235" s="21"/>
      <c r="J235" s="459"/>
      <c r="K235" s="487"/>
      <c r="L235" s="487"/>
      <c r="M235" s="487"/>
      <c r="N235" s="487"/>
      <c r="O235" s="487"/>
      <c r="P235" s="487"/>
      <c r="Q235" s="487"/>
    </row>
    <row r="236" spans="2:18">
      <c r="B236" s="462" t="s">
        <v>1670</v>
      </c>
      <c r="E236" s="7"/>
      <c r="F236" s="486" t="s">
        <v>2651</v>
      </c>
      <c r="G236" s="49"/>
      <c r="H236" s="462"/>
      <c r="I236" s="3"/>
      <c r="J236" s="488"/>
      <c r="K236" s="482"/>
      <c r="L236" s="482"/>
      <c r="M236" s="482"/>
      <c r="N236" s="482"/>
      <c r="O236" s="482"/>
      <c r="P236" s="482"/>
      <c r="Q236" s="482"/>
      <c r="R236" s="482"/>
    </row>
    <row r="237" spans="2:18">
      <c r="G237" s="7"/>
    </row>
  </sheetData>
  <mergeCells count="91">
    <mergeCell ref="F234:H234"/>
    <mergeCell ref="I234:K234"/>
    <mergeCell ref="L234:N234"/>
    <mergeCell ref="O234:Q234"/>
    <mergeCell ref="O228:Q228"/>
    <mergeCell ref="I230:K230"/>
    <mergeCell ref="I232:K232"/>
    <mergeCell ref="I233:K233"/>
    <mergeCell ref="L233:N233"/>
    <mergeCell ref="O233:Q233"/>
    <mergeCell ref="I231:K231"/>
    <mergeCell ref="B229:E229"/>
    <mergeCell ref="F229:G229"/>
    <mergeCell ref="I229:K229"/>
    <mergeCell ref="L229:N229"/>
    <mergeCell ref="O229:Q229"/>
    <mergeCell ref="B227:G227"/>
    <mergeCell ref="B228:E228"/>
    <mergeCell ref="F228:H228"/>
    <mergeCell ref="I228:K228"/>
    <mergeCell ref="L228:N228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Q1"/>
    <mergeCell ref="B7:G7"/>
    <mergeCell ref="B8:G8"/>
    <mergeCell ref="B9:I9"/>
    <mergeCell ref="B10:I10"/>
    <mergeCell ref="O2:Q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7" tint="0.79998168889431442"/>
  </sheetPr>
  <dimension ref="A21:I21"/>
  <sheetViews>
    <sheetView workbookViewId="0">
      <selection activeCell="L30" sqref="L30"/>
    </sheetView>
  </sheetViews>
  <sheetFormatPr defaultRowHeight="15"/>
  <sheetData>
    <row r="21" spans="1:9" ht="53.25">
      <c r="A21" s="1425" t="s">
        <v>1593</v>
      </c>
      <c r="B21" s="1511"/>
      <c r="C21" s="1511"/>
      <c r="D21" s="1511"/>
      <c r="E21" s="1511"/>
      <c r="F21" s="1511"/>
      <c r="G21" s="1511"/>
      <c r="H21" s="1511"/>
      <c r="I21" s="1511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9" tint="-0.499984740745262"/>
  </sheetPr>
  <dimension ref="B1:U241"/>
  <sheetViews>
    <sheetView zoomScaleNormal="100" workbookViewId="0">
      <pane ySplit="8" topLeftCell="A197" activePane="bottomLeft" state="frozen"/>
      <selection activeCell="M25" sqref="M25"/>
      <selection pane="bottomLeft" activeCell="F241" sqref="F241"/>
    </sheetView>
  </sheetViews>
  <sheetFormatPr defaultColWidth="9" defaultRowHeight="21.75"/>
  <cols>
    <col min="1" max="1" width="0.85546875" style="7" customWidth="1"/>
    <col min="2" max="2" width="1.28515625" style="20" customWidth="1"/>
    <col min="3" max="3" width="1" style="20" customWidth="1"/>
    <col min="4" max="4" width="2.42578125" style="20" customWidth="1"/>
    <col min="5" max="5" width="4" style="20" customWidth="1"/>
    <col min="6" max="6" width="5.28515625" style="49" customWidth="1"/>
    <col min="7" max="7" width="36.42578125" style="21" customWidth="1"/>
    <col min="8" max="8" width="9.5703125" style="6" hidden="1" customWidth="1"/>
    <col min="9" max="9" width="14" style="6" customWidth="1"/>
    <col min="10" max="10" width="9" style="74" customWidth="1"/>
    <col min="11" max="13" width="8.42578125" style="74" customWidth="1"/>
    <col min="14" max="14" width="10.42578125" style="74" customWidth="1"/>
    <col min="15" max="15" width="1.140625" style="74" hidden="1" customWidth="1"/>
    <col min="16" max="16" width="9.42578125" style="74" customWidth="1"/>
    <col min="17" max="17" width="10.140625" style="74" customWidth="1"/>
    <col min="18" max="18" width="9.7109375" style="74" customWidth="1"/>
    <col min="19" max="16384" width="9" style="7"/>
  </cols>
  <sheetData>
    <row r="1" spans="2:21" s="1" customFormat="1" ht="24.75" thickBot="1">
      <c r="B1" s="1407" t="s">
        <v>2199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1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2385</v>
      </c>
      <c r="Q2" s="1514"/>
      <c r="R2" s="1515"/>
    </row>
    <row r="3" spans="2:21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1" s="465" customFormat="1" ht="16.5" customHeight="1">
      <c r="B4" s="462" t="s">
        <v>1728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1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  <c r="U5" s="532"/>
    </row>
    <row r="6" spans="2:21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1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1" s="37" customFormat="1" ht="24" customHeight="1">
      <c r="B8" s="400" t="s">
        <v>2482</v>
      </c>
      <c r="C8" s="401"/>
      <c r="D8" s="401"/>
      <c r="E8" s="401"/>
      <c r="F8" s="401"/>
      <c r="G8" s="533"/>
      <c r="H8" s="89"/>
      <c r="I8" s="90"/>
      <c r="J8" s="44">
        <f>SUM(J10:J231)</f>
        <v>0</v>
      </c>
      <c r="K8" s="44">
        <f t="shared" ref="K8:R8" si="0">SUM(K10:K231)</f>
        <v>869000</v>
      </c>
      <c r="L8" s="44">
        <f t="shared" si="0"/>
        <v>486130</v>
      </c>
      <c r="M8" s="44">
        <f t="shared" si="0"/>
        <v>584870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1940000</v>
      </c>
      <c r="T8" s="529"/>
    </row>
    <row r="9" spans="2:21" s="12" customFormat="1" ht="20.25" customHeight="1">
      <c r="B9" s="397" t="s">
        <v>78</v>
      </c>
      <c r="C9" s="398"/>
      <c r="D9" s="398"/>
      <c r="E9" s="398"/>
      <c r="F9" s="398"/>
      <c r="G9" s="398"/>
      <c r="H9" s="398"/>
      <c r="I9" s="398"/>
      <c r="J9" s="450"/>
      <c r="K9" s="450"/>
      <c r="L9" s="450"/>
      <c r="M9" s="450"/>
      <c r="N9" s="450"/>
      <c r="O9" s="450"/>
      <c r="P9" s="450"/>
      <c r="Q9" s="450"/>
      <c r="R9" s="449"/>
    </row>
    <row r="10" spans="2:21" s="12" customFormat="1" ht="20.25" customHeight="1">
      <c r="B10" s="188" t="s">
        <v>110</v>
      </c>
      <c r="C10" s="189"/>
      <c r="D10" s="189"/>
      <c r="E10" s="189"/>
      <c r="F10" s="189"/>
      <c r="G10" s="189"/>
      <c r="H10" s="189"/>
      <c r="I10" s="189"/>
      <c r="J10" s="448"/>
      <c r="K10" s="448"/>
      <c r="L10" s="448"/>
      <c r="M10" s="448"/>
      <c r="N10" s="448"/>
      <c r="O10" s="448"/>
      <c r="P10" s="448"/>
      <c r="Q10" s="448"/>
      <c r="R10" s="445"/>
    </row>
    <row r="11" spans="2:21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443"/>
      <c r="K11" s="443"/>
      <c r="L11" s="443"/>
      <c r="M11" s="443"/>
      <c r="N11" s="443"/>
      <c r="O11" s="443"/>
      <c r="P11" s="443"/>
      <c r="Q11" s="443"/>
      <c r="R11" s="186"/>
    </row>
    <row r="12" spans="2:21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443"/>
      <c r="K12" s="443"/>
      <c r="L12" s="443"/>
      <c r="M12" s="443"/>
      <c r="N12" s="443"/>
      <c r="O12" s="443"/>
      <c r="P12" s="443"/>
      <c r="Q12" s="443"/>
      <c r="R12" s="186"/>
    </row>
    <row r="13" spans="2:21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511"/>
      <c r="K13" s="511"/>
      <c r="L13" s="511"/>
      <c r="M13" s="511"/>
      <c r="N13" s="511"/>
      <c r="O13" s="511"/>
      <c r="P13" s="511"/>
      <c r="Q13" s="511"/>
      <c r="R13" s="510"/>
    </row>
    <row r="14" spans="2:21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17"/>
      <c r="K14" s="117"/>
      <c r="L14" s="117"/>
      <c r="M14" s="117"/>
      <c r="N14" s="117"/>
      <c r="O14" s="117"/>
      <c r="P14" s="117"/>
      <c r="Q14" s="117"/>
      <c r="R14" s="453"/>
    </row>
    <row r="15" spans="2:21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17"/>
      <c r="K15" s="117"/>
      <c r="L15" s="117"/>
      <c r="M15" s="117"/>
      <c r="N15" s="117"/>
      <c r="O15" s="117"/>
      <c r="P15" s="117"/>
      <c r="Q15" s="117"/>
      <c r="R15" s="453"/>
    </row>
    <row r="16" spans="2:21" ht="18.75" hidden="1" customHeight="1">
      <c r="B16" s="24"/>
      <c r="D16" s="21"/>
      <c r="E16" s="26"/>
      <c r="F16" s="25">
        <v>3</v>
      </c>
      <c r="G16" s="14"/>
      <c r="H16" s="15"/>
      <c r="I16" s="16"/>
      <c r="J16" s="452"/>
      <c r="K16" s="452"/>
      <c r="L16" s="452"/>
      <c r="M16" s="452"/>
      <c r="N16" s="452"/>
      <c r="O16" s="452"/>
      <c r="P16" s="452"/>
      <c r="Q16" s="452"/>
      <c r="R16" s="453"/>
    </row>
    <row r="17" spans="2:18" s="37" customFormat="1" ht="18.75" customHeight="1">
      <c r="B17" s="36"/>
      <c r="C17" s="39"/>
      <c r="D17" s="189" t="s">
        <v>1701</v>
      </c>
      <c r="E17" s="189"/>
      <c r="F17" s="189"/>
      <c r="G17" s="189"/>
      <c r="H17" s="189"/>
      <c r="I17" s="189"/>
      <c r="J17" s="512"/>
      <c r="K17" s="512"/>
      <c r="L17" s="512"/>
      <c r="M17" s="512"/>
      <c r="N17" s="512"/>
      <c r="O17" s="512"/>
      <c r="P17" s="512"/>
      <c r="Q17" s="512"/>
      <c r="R17" s="509"/>
    </row>
    <row r="18" spans="2:18" ht="18.75" customHeight="1">
      <c r="B18" s="56"/>
      <c r="C18" s="57"/>
      <c r="D18" s="31"/>
      <c r="E18" s="189" t="s">
        <v>14</v>
      </c>
      <c r="F18" s="189"/>
      <c r="G18" s="189"/>
      <c r="H18" s="189"/>
      <c r="I18" s="189"/>
      <c r="J18" s="443"/>
      <c r="K18" s="443"/>
      <c r="L18" s="443"/>
      <c r="M18" s="443"/>
      <c r="N18" s="443"/>
      <c r="O18" s="443"/>
      <c r="P18" s="443"/>
      <c r="Q18" s="443"/>
      <c r="R18" s="186"/>
    </row>
    <row r="19" spans="2:18" s="464" customFormat="1" ht="16.5" customHeight="1">
      <c r="B19" s="466"/>
      <c r="C19" s="463"/>
      <c r="D19" s="463"/>
      <c r="E19" s="467">
        <v>112</v>
      </c>
      <c r="F19" s="467" t="s">
        <v>1698</v>
      </c>
      <c r="G19" s="468"/>
      <c r="H19" s="467"/>
      <c r="I19" s="467"/>
      <c r="J19" s="458"/>
      <c r="K19" s="458"/>
      <c r="L19" s="458"/>
      <c r="M19" s="458"/>
      <c r="N19" s="458"/>
      <c r="O19" s="458"/>
      <c r="P19" s="458"/>
      <c r="Q19" s="458"/>
      <c r="R19" s="457"/>
    </row>
    <row r="20" spans="2:18" ht="32.25" customHeight="1">
      <c r="B20" s="32"/>
      <c r="C20" s="33"/>
      <c r="D20" s="33"/>
      <c r="E20" s="33"/>
      <c r="F20" s="77">
        <v>11201</v>
      </c>
      <c r="G20" s="14" t="s">
        <v>2188</v>
      </c>
      <c r="H20" s="80" t="s">
        <v>136</v>
      </c>
      <c r="I20" s="117" t="s">
        <v>2159</v>
      </c>
      <c r="J20" s="15"/>
      <c r="K20" s="15"/>
      <c r="L20" s="15"/>
      <c r="M20" s="79">
        <v>30000</v>
      </c>
      <c r="N20" s="15"/>
      <c r="O20" s="15"/>
      <c r="P20" s="15"/>
      <c r="Q20" s="15"/>
      <c r="R20" s="71">
        <f>SUM(J20:Q20)</f>
        <v>30000</v>
      </c>
    </row>
    <row r="21" spans="2:18" ht="17.25" hidden="1" customHeight="1">
      <c r="B21" s="24"/>
      <c r="D21" s="21"/>
      <c r="E21" s="26"/>
      <c r="F21" s="51">
        <v>5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17.25" hidden="1" customHeight="1">
      <c r="B22" s="58"/>
      <c r="C22" s="59"/>
      <c r="D22" s="53"/>
      <c r="E22" s="19"/>
      <c r="F22" s="51">
        <v>6</v>
      </c>
      <c r="G22" s="14"/>
      <c r="H22" s="15"/>
      <c r="I22" s="16"/>
      <c r="J22" s="23"/>
      <c r="K22" s="23"/>
      <c r="L22" s="23"/>
      <c r="M22" s="23"/>
      <c r="N22" s="23"/>
      <c r="O22" s="23"/>
      <c r="P22" s="23"/>
      <c r="Q22" s="23"/>
      <c r="R22" s="71">
        <f>SUM(J22:Q22)</f>
        <v>0</v>
      </c>
    </row>
    <row r="23" spans="2:18" ht="21" customHeight="1">
      <c r="B23" s="29"/>
      <c r="C23" s="31"/>
      <c r="D23" s="31"/>
      <c r="E23" s="40" t="s">
        <v>15</v>
      </c>
      <c r="F23" s="27"/>
      <c r="G23" s="27"/>
      <c r="H23" s="13"/>
      <c r="I23" s="100"/>
      <c r="J23" s="443"/>
      <c r="K23" s="443"/>
      <c r="L23" s="443"/>
      <c r="M23" s="443"/>
      <c r="N23" s="443"/>
      <c r="O23" s="443"/>
      <c r="P23" s="443"/>
      <c r="Q23" s="443"/>
      <c r="R23" s="186"/>
    </row>
    <row r="24" spans="2:18" ht="33" customHeight="1">
      <c r="B24" s="32"/>
      <c r="C24" s="33"/>
      <c r="D24" s="33"/>
      <c r="E24" s="33"/>
      <c r="F24" s="77">
        <v>11202</v>
      </c>
      <c r="G24" s="14" t="s">
        <v>140</v>
      </c>
      <c r="H24" s="80" t="s">
        <v>136</v>
      </c>
      <c r="I24" s="117" t="s">
        <v>2159</v>
      </c>
      <c r="J24" s="15"/>
      <c r="K24" s="15"/>
      <c r="L24" s="15"/>
      <c r="M24" s="79">
        <v>30000</v>
      </c>
      <c r="N24" s="15"/>
      <c r="O24" s="15"/>
      <c r="P24" s="15"/>
      <c r="Q24" s="15"/>
      <c r="R24" s="71">
        <f>SUM(J24:Q24)</f>
        <v>30000</v>
      </c>
    </row>
    <row r="25" spans="2:18" ht="19.5" hidden="1" customHeight="1">
      <c r="B25" s="48"/>
      <c r="C25" s="49"/>
      <c r="D25" s="49"/>
      <c r="E25" s="50"/>
      <c r="F25" s="25">
        <v>8</v>
      </c>
      <c r="G25" s="14"/>
      <c r="H25" s="14"/>
      <c r="I25" s="52"/>
      <c r="J25" s="15"/>
      <c r="K25" s="15"/>
      <c r="L25" s="15"/>
      <c r="M25" s="15"/>
      <c r="N25" s="15"/>
      <c r="O25" s="15"/>
      <c r="P25" s="15"/>
      <c r="Q25" s="15"/>
      <c r="R25" s="71">
        <f t="shared" ref="R25" si="1">SUM(J25:Q25)</f>
        <v>0</v>
      </c>
    </row>
    <row r="26" spans="2:18" ht="19.5" hidden="1" customHeight="1">
      <c r="B26" s="58"/>
      <c r="C26" s="59"/>
      <c r="D26" s="53"/>
      <c r="E26" s="19"/>
      <c r="F26" s="25">
        <v>9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1">
        <f>SUM(J26:Q26)</f>
        <v>0</v>
      </c>
    </row>
    <row r="27" spans="2:18" ht="21" hidden="1" customHeight="1">
      <c r="B27" s="63"/>
      <c r="C27" s="64"/>
      <c r="D27" s="64"/>
      <c r="E27" s="65" t="s">
        <v>98</v>
      </c>
      <c r="F27" s="67"/>
      <c r="G27" s="27"/>
      <c r="H27" s="13"/>
      <c r="I27" s="100"/>
      <c r="J27" s="73">
        <f>SUM(J28:J30)</f>
        <v>0</v>
      </c>
      <c r="K27" s="73">
        <f t="shared" ref="K27:R27" si="2">SUM(K28:K30)</f>
        <v>0</v>
      </c>
      <c r="L27" s="73">
        <f t="shared" si="2"/>
        <v>0</v>
      </c>
      <c r="M27" s="73">
        <f t="shared" si="2"/>
        <v>0</v>
      </c>
      <c r="N27" s="73">
        <f t="shared" si="2"/>
        <v>0</v>
      </c>
      <c r="O27" s="73">
        <f t="shared" si="2"/>
        <v>0</v>
      </c>
      <c r="P27" s="73">
        <f t="shared" si="2"/>
        <v>0</v>
      </c>
      <c r="Q27" s="73">
        <f t="shared" si="2"/>
        <v>0</v>
      </c>
      <c r="R27" s="73">
        <f t="shared" si="2"/>
        <v>0</v>
      </c>
    </row>
    <row r="28" spans="2:18" ht="19.5" hidden="1" customHeight="1">
      <c r="B28" s="32"/>
      <c r="C28" s="33"/>
      <c r="D28" s="33"/>
      <c r="E28" s="34"/>
      <c r="F28" s="25">
        <v>10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48"/>
      <c r="C29" s="49"/>
      <c r="D29" s="49"/>
      <c r="E29" s="50"/>
      <c r="F29" s="25">
        <v>11</v>
      </c>
      <c r="G29" s="14"/>
      <c r="H29" s="14"/>
      <c r="I29" s="52"/>
      <c r="J29" s="15"/>
      <c r="K29" s="15"/>
      <c r="L29" s="15"/>
      <c r="M29" s="15"/>
      <c r="N29" s="15"/>
      <c r="O29" s="15"/>
      <c r="P29" s="15"/>
      <c r="Q29" s="15"/>
      <c r="R29" s="71">
        <f>SUM(J29:Q29)</f>
        <v>0</v>
      </c>
    </row>
    <row r="30" spans="2:18" ht="19.5" hidden="1" customHeight="1">
      <c r="B30" s="24"/>
      <c r="D30" s="21"/>
      <c r="E30" s="26"/>
      <c r="F30" s="25">
        <v>12</v>
      </c>
      <c r="G30" s="14"/>
      <c r="H30" s="15"/>
      <c r="I30" s="16"/>
      <c r="J30" s="23"/>
      <c r="K30" s="23"/>
      <c r="L30" s="23"/>
      <c r="M30" s="23"/>
      <c r="N30" s="23"/>
      <c r="O30" s="23"/>
      <c r="P30" s="23"/>
      <c r="Q30" s="23"/>
      <c r="R30" s="71">
        <f>SUM(J30:Q30)</f>
        <v>0</v>
      </c>
    </row>
    <row r="31" spans="2:18" s="12" customFormat="1" ht="35.25" hidden="1" customHeight="1">
      <c r="B31" s="1404" t="s">
        <v>80</v>
      </c>
      <c r="C31" s="1405"/>
      <c r="D31" s="1405"/>
      <c r="E31" s="1405"/>
      <c r="F31" s="1405"/>
      <c r="G31" s="1405"/>
      <c r="H31" s="1405"/>
      <c r="I31" s="1405"/>
      <c r="J31" s="35">
        <f>SUM(J32)</f>
        <v>0</v>
      </c>
      <c r="K31" s="35">
        <f t="shared" ref="K31:R31" si="3">SUM(K32)</f>
        <v>0</v>
      </c>
      <c r="L31" s="35">
        <f t="shared" si="3"/>
        <v>0</v>
      </c>
      <c r="M31" s="35">
        <f t="shared" si="3"/>
        <v>0</v>
      </c>
      <c r="N31" s="35">
        <f t="shared" si="3"/>
        <v>0</v>
      </c>
      <c r="O31" s="35">
        <f t="shared" si="3"/>
        <v>0</v>
      </c>
      <c r="P31" s="35">
        <f t="shared" si="3"/>
        <v>0</v>
      </c>
      <c r="Q31" s="35">
        <f t="shared" si="3"/>
        <v>0</v>
      </c>
      <c r="R31" s="35">
        <f t="shared" si="3"/>
        <v>0</v>
      </c>
    </row>
    <row r="32" spans="2:18" s="12" customFormat="1" ht="48" hidden="1" customHeight="1">
      <c r="B32" s="1512" t="s">
        <v>111</v>
      </c>
      <c r="C32" s="1401"/>
      <c r="D32" s="1401"/>
      <c r="E32" s="1401"/>
      <c r="F32" s="1401"/>
      <c r="G32" s="1401"/>
      <c r="H32" s="1401"/>
      <c r="I32" s="1401"/>
      <c r="J32" s="22">
        <f>SUM(J33+J52)</f>
        <v>0</v>
      </c>
      <c r="K32" s="22">
        <f t="shared" ref="K32:R32" si="4">SUM(K33+K52)</f>
        <v>0</v>
      </c>
      <c r="L32" s="22">
        <f t="shared" si="4"/>
        <v>0</v>
      </c>
      <c r="M32" s="22">
        <f t="shared" si="4"/>
        <v>0</v>
      </c>
      <c r="N32" s="22">
        <f t="shared" si="4"/>
        <v>0</v>
      </c>
      <c r="O32" s="22">
        <f t="shared" si="4"/>
        <v>0</v>
      </c>
      <c r="P32" s="22">
        <f t="shared" si="4"/>
        <v>0</v>
      </c>
      <c r="Q32" s="22">
        <f t="shared" si="4"/>
        <v>0</v>
      </c>
      <c r="R32" s="22">
        <f t="shared" si="4"/>
        <v>0</v>
      </c>
    </row>
    <row r="33" spans="2:18" ht="50.25" hidden="1" customHeight="1">
      <c r="B33" s="29"/>
      <c r="C33" s="1401" t="s">
        <v>25</v>
      </c>
      <c r="D33" s="1401"/>
      <c r="E33" s="1401"/>
      <c r="F33" s="1401"/>
      <c r="G33" s="1401"/>
      <c r="H33" s="1401"/>
      <c r="I33" s="1401"/>
      <c r="J33" s="73">
        <f>SUM(J34+J47)</f>
        <v>0</v>
      </c>
      <c r="K33" s="73">
        <f t="shared" ref="K33:R33" si="5">SUM(K34+K47)</f>
        <v>0</v>
      </c>
      <c r="L33" s="73">
        <f t="shared" si="5"/>
        <v>0</v>
      </c>
      <c r="M33" s="73">
        <f t="shared" si="5"/>
        <v>0</v>
      </c>
      <c r="N33" s="73">
        <f t="shared" si="5"/>
        <v>0</v>
      </c>
      <c r="O33" s="73">
        <f t="shared" si="5"/>
        <v>0</v>
      </c>
      <c r="P33" s="73">
        <f t="shared" si="5"/>
        <v>0</v>
      </c>
      <c r="Q33" s="73">
        <f t="shared" si="5"/>
        <v>0</v>
      </c>
      <c r="R33" s="73">
        <f t="shared" si="5"/>
        <v>0</v>
      </c>
    </row>
    <row r="34" spans="2:18" ht="35.25" hidden="1" customHeight="1">
      <c r="B34" s="29"/>
      <c r="C34" s="31"/>
      <c r="D34" s="1401" t="s">
        <v>16</v>
      </c>
      <c r="E34" s="1401"/>
      <c r="F34" s="1401"/>
      <c r="G34" s="1401"/>
      <c r="H34" s="1401"/>
      <c r="I34" s="1401"/>
      <c r="J34" s="73">
        <f>SUM(J35+J39+J43)</f>
        <v>0</v>
      </c>
      <c r="K34" s="73">
        <f t="shared" ref="K34:R34" si="6">SUM(K35+K39+K43)</f>
        <v>0</v>
      </c>
      <c r="L34" s="73">
        <f t="shared" si="6"/>
        <v>0</v>
      </c>
      <c r="M34" s="73">
        <f t="shared" si="6"/>
        <v>0</v>
      </c>
      <c r="N34" s="73">
        <f t="shared" si="6"/>
        <v>0</v>
      </c>
      <c r="O34" s="73">
        <f t="shared" si="6"/>
        <v>0</v>
      </c>
      <c r="P34" s="73">
        <f t="shared" si="6"/>
        <v>0</v>
      </c>
      <c r="Q34" s="73">
        <f t="shared" si="6"/>
        <v>0</v>
      </c>
      <c r="R34" s="73">
        <f t="shared" si="6"/>
        <v>0</v>
      </c>
    </row>
    <row r="35" spans="2:18" ht="48.75" hidden="1" customHeight="1">
      <c r="B35" s="29"/>
      <c r="C35" s="31"/>
      <c r="D35" s="31"/>
      <c r="E35" s="1401" t="s">
        <v>17</v>
      </c>
      <c r="F35" s="1401"/>
      <c r="G35" s="1401"/>
      <c r="H35" s="1401"/>
      <c r="I35" s="1401"/>
      <c r="J35" s="73">
        <f>SUM(J36:J38)</f>
        <v>0</v>
      </c>
      <c r="K35" s="73">
        <f t="shared" ref="K35:R35" si="7">SUM(K36:K38)</f>
        <v>0</v>
      </c>
      <c r="L35" s="73">
        <f t="shared" si="7"/>
        <v>0</v>
      </c>
      <c r="M35" s="73">
        <f t="shared" si="7"/>
        <v>0</v>
      </c>
      <c r="N35" s="73">
        <f t="shared" si="7"/>
        <v>0</v>
      </c>
      <c r="O35" s="73">
        <f t="shared" si="7"/>
        <v>0</v>
      </c>
      <c r="P35" s="73">
        <f t="shared" si="7"/>
        <v>0</v>
      </c>
      <c r="Q35" s="73">
        <f t="shared" si="7"/>
        <v>0</v>
      </c>
      <c r="R35" s="73">
        <f t="shared" si="7"/>
        <v>0</v>
      </c>
    </row>
    <row r="36" spans="2:18" ht="23.25" hidden="1" customHeight="1">
      <c r="B36" s="105"/>
      <c r="C36" s="91"/>
      <c r="D36" s="91"/>
      <c r="E36" s="92"/>
      <c r="F36" s="93">
        <v>13</v>
      </c>
      <c r="G36" s="94"/>
      <c r="H36" s="94"/>
      <c r="I36" s="95"/>
      <c r="J36" s="13"/>
      <c r="K36" s="13"/>
      <c r="L36" s="13"/>
      <c r="M36" s="13"/>
      <c r="N36" s="13"/>
      <c r="O36" s="13"/>
      <c r="P36" s="13"/>
      <c r="Q36" s="13"/>
      <c r="R36" s="96">
        <f t="shared" ref="R36:R37" si="8">SUM(J36:Q36)</f>
        <v>0</v>
      </c>
    </row>
    <row r="37" spans="2:18" ht="23.25" hidden="1" customHeight="1">
      <c r="B37" s="106"/>
      <c r="C37" s="97"/>
      <c r="D37" s="98"/>
      <c r="E37" s="99"/>
      <c r="F37" s="93">
        <v>14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 t="shared" si="8"/>
        <v>0</v>
      </c>
    </row>
    <row r="38" spans="2:18" ht="23.25" hidden="1" customHeight="1">
      <c r="B38" s="107"/>
      <c r="C38" s="102"/>
      <c r="D38" s="103"/>
      <c r="E38" s="104"/>
      <c r="F38" s="93">
        <v>15</v>
      </c>
      <c r="G38" s="94"/>
      <c r="H38" s="13"/>
      <c r="I38" s="100"/>
      <c r="J38" s="101"/>
      <c r="K38" s="101"/>
      <c r="L38" s="101"/>
      <c r="M38" s="101"/>
      <c r="N38" s="101"/>
      <c r="O38" s="101"/>
      <c r="P38" s="101"/>
      <c r="Q38" s="101"/>
      <c r="R38" s="96">
        <f>SUM(J38:Q38)</f>
        <v>0</v>
      </c>
    </row>
    <row r="39" spans="2:18" ht="23.25" hidden="1" customHeight="1">
      <c r="B39" s="29"/>
      <c r="C39" s="31"/>
      <c r="D39" s="31"/>
      <c r="E39" s="30" t="s">
        <v>18</v>
      </c>
      <c r="F39" s="27"/>
      <c r="G39" s="27"/>
      <c r="H39" s="13"/>
      <c r="I39" s="100"/>
      <c r="J39" s="73">
        <f>SUM(J40:J42)</f>
        <v>0</v>
      </c>
      <c r="K39" s="73">
        <f t="shared" ref="K39:R39" si="9">SUM(K40:K42)</f>
        <v>0</v>
      </c>
      <c r="L39" s="73">
        <f t="shared" si="9"/>
        <v>0</v>
      </c>
      <c r="M39" s="73">
        <f t="shared" si="9"/>
        <v>0</v>
      </c>
      <c r="N39" s="73">
        <f t="shared" si="9"/>
        <v>0</v>
      </c>
      <c r="O39" s="73">
        <f t="shared" si="9"/>
        <v>0</v>
      </c>
      <c r="P39" s="73">
        <f t="shared" si="9"/>
        <v>0</v>
      </c>
      <c r="Q39" s="73">
        <f t="shared" si="9"/>
        <v>0</v>
      </c>
      <c r="R39" s="73">
        <f t="shared" si="9"/>
        <v>0</v>
      </c>
    </row>
    <row r="40" spans="2:18" ht="23.25" hidden="1" customHeight="1">
      <c r="B40" s="105"/>
      <c r="C40" s="91"/>
      <c r="D40" s="91"/>
      <c r="E40" s="92"/>
      <c r="F40" s="93">
        <v>16</v>
      </c>
      <c r="G40" s="94"/>
      <c r="H40" s="94"/>
      <c r="I40" s="95"/>
      <c r="J40" s="13"/>
      <c r="K40" s="13"/>
      <c r="L40" s="13"/>
      <c r="M40" s="13"/>
      <c r="N40" s="13"/>
      <c r="O40" s="13"/>
      <c r="P40" s="13"/>
      <c r="Q40" s="13"/>
      <c r="R40" s="96">
        <f t="shared" ref="R40:R41" si="10">SUM(J40:Q40)</f>
        <v>0</v>
      </c>
    </row>
    <row r="41" spans="2:18" ht="23.25" hidden="1" customHeight="1">
      <c r="B41" s="106"/>
      <c r="C41" s="97"/>
      <c r="D41" s="98"/>
      <c r="E41" s="99"/>
      <c r="F41" s="93">
        <v>17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 t="shared" si="10"/>
        <v>0</v>
      </c>
    </row>
    <row r="42" spans="2:18" ht="23.25" hidden="1" customHeight="1">
      <c r="B42" s="107"/>
      <c r="C42" s="102"/>
      <c r="D42" s="103"/>
      <c r="E42" s="104"/>
      <c r="F42" s="93">
        <v>18</v>
      </c>
      <c r="G42" s="94"/>
      <c r="H42" s="13"/>
      <c r="I42" s="100"/>
      <c r="J42" s="101"/>
      <c r="K42" s="101"/>
      <c r="L42" s="101"/>
      <c r="M42" s="101"/>
      <c r="N42" s="101"/>
      <c r="O42" s="101"/>
      <c r="P42" s="101"/>
      <c r="Q42" s="101"/>
      <c r="R42" s="96">
        <f>SUM(J42:Q42)</f>
        <v>0</v>
      </c>
    </row>
    <row r="43" spans="2:18" ht="23.25" hidden="1" customHeight="1">
      <c r="B43" s="29"/>
      <c r="C43" s="31"/>
      <c r="D43" s="31"/>
      <c r="E43" s="30" t="s">
        <v>19</v>
      </c>
      <c r="F43" s="27"/>
      <c r="G43" s="27"/>
      <c r="H43" s="13"/>
      <c r="I43" s="100"/>
      <c r="J43" s="73">
        <f>SUM(J44:J46)</f>
        <v>0</v>
      </c>
      <c r="K43" s="73">
        <f t="shared" ref="K43:R43" si="11">SUM(K44:K46)</f>
        <v>0</v>
      </c>
      <c r="L43" s="73">
        <f t="shared" si="11"/>
        <v>0</v>
      </c>
      <c r="M43" s="73">
        <f t="shared" si="11"/>
        <v>0</v>
      </c>
      <c r="N43" s="73">
        <f t="shared" si="11"/>
        <v>0</v>
      </c>
      <c r="O43" s="73">
        <f t="shared" si="11"/>
        <v>0</v>
      </c>
      <c r="P43" s="73">
        <f t="shared" si="11"/>
        <v>0</v>
      </c>
      <c r="Q43" s="73">
        <f t="shared" si="11"/>
        <v>0</v>
      </c>
      <c r="R43" s="73">
        <f t="shared" si="11"/>
        <v>0</v>
      </c>
    </row>
    <row r="44" spans="2:18" ht="23.25" hidden="1" customHeight="1">
      <c r="B44" s="105"/>
      <c r="C44" s="91"/>
      <c r="D44" s="91"/>
      <c r="E44" s="92"/>
      <c r="F44" s="93">
        <v>19</v>
      </c>
      <c r="G44" s="94"/>
      <c r="H44" s="94"/>
      <c r="I44" s="95"/>
      <c r="J44" s="13"/>
      <c r="K44" s="13"/>
      <c r="L44" s="13"/>
      <c r="M44" s="13"/>
      <c r="N44" s="13"/>
      <c r="O44" s="13"/>
      <c r="P44" s="13"/>
      <c r="Q44" s="13"/>
      <c r="R44" s="96">
        <f t="shared" ref="R44:R45" si="12">SUM(J44:Q44)</f>
        <v>0</v>
      </c>
    </row>
    <row r="45" spans="2:18" ht="23.25" hidden="1" customHeight="1">
      <c r="B45" s="106"/>
      <c r="C45" s="97"/>
      <c r="D45" s="98"/>
      <c r="E45" s="99"/>
      <c r="F45" s="93">
        <v>20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 t="shared" si="12"/>
        <v>0</v>
      </c>
    </row>
    <row r="46" spans="2:18" ht="23.25" hidden="1" customHeight="1">
      <c r="B46" s="106"/>
      <c r="C46" s="97"/>
      <c r="D46" s="98"/>
      <c r="E46" s="99"/>
      <c r="F46" s="93">
        <v>21</v>
      </c>
      <c r="G46" s="94"/>
      <c r="H46" s="13"/>
      <c r="I46" s="100"/>
      <c r="J46" s="101"/>
      <c r="K46" s="101"/>
      <c r="L46" s="101"/>
      <c r="M46" s="101"/>
      <c r="N46" s="101"/>
      <c r="O46" s="101"/>
      <c r="P46" s="101"/>
      <c r="Q46" s="101"/>
      <c r="R46" s="96">
        <f>SUM(J46:Q46)</f>
        <v>0</v>
      </c>
    </row>
    <row r="47" spans="2:18" s="37" customFormat="1" ht="49.5" hidden="1" customHeight="1">
      <c r="B47" s="36"/>
      <c r="C47" s="39"/>
      <c r="D47" s="1401" t="s">
        <v>20</v>
      </c>
      <c r="E47" s="1401"/>
      <c r="F47" s="1401"/>
      <c r="G47" s="1401"/>
      <c r="H47" s="1401"/>
      <c r="I47" s="1401"/>
      <c r="J47" s="72">
        <f>SUM(J48)</f>
        <v>0</v>
      </c>
      <c r="K47" s="72">
        <f t="shared" ref="K47:R47" si="13">SUM(K48)</f>
        <v>0</v>
      </c>
      <c r="L47" s="72">
        <f t="shared" si="13"/>
        <v>0</v>
      </c>
      <c r="M47" s="72">
        <f t="shared" si="13"/>
        <v>0</v>
      </c>
      <c r="N47" s="72">
        <f t="shared" si="13"/>
        <v>0</v>
      </c>
      <c r="O47" s="72">
        <f t="shared" si="13"/>
        <v>0</v>
      </c>
      <c r="P47" s="72">
        <f t="shared" si="13"/>
        <v>0</v>
      </c>
      <c r="Q47" s="72">
        <f t="shared" si="13"/>
        <v>0</v>
      </c>
      <c r="R47" s="72">
        <f t="shared" si="13"/>
        <v>0</v>
      </c>
    </row>
    <row r="48" spans="2:18" ht="36" hidden="1" customHeight="1">
      <c r="B48" s="83"/>
      <c r="C48" s="31"/>
      <c r="D48" s="31"/>
      <c r="E48" s="1401" t="s">
        <v>21</v>
      </c>
      <c r="F48" s="1401"/>
      <c r="G48" s="1401"/>
      <c r="H48" s="1401"/>
      <c r="I48" s="1401"/>
      <c r="J48" s="73">
        <f>SUM(J49:J51)</f>
        <v>0</v>
      </c>
      <c r="K48" s="73">
        <f t="shared" ref="K48:R48" si="14">SUM(K49:K51)</f>
        <v>0</v>
      </c>
      <c r="L48" s="73">
        <f t="shared" si="14"/>
        <v>0</v>
      </c>
      <c r="M48" s="73">
        <f t="shared" si="14"/>
        <v>0</v>
      </c>
      <c r="N48" s="73">
        <f t="shared" si="14"/>
        <v>0</v>
      </c>
      <c r="O48" s="73">
        <f t="shared" si="14"/>
        <v>0</v>
      </c>
      <c r="P48" s="73">
        <f t="shared" si="14"/>
        <v>0</v>
      </c>
      <c r="Q48" s="73">
        <f t="shared" si="14"/>
        <v>0</v>
      </c>
      <c r="R48" s="73">
        <f t="shared" si="14"/>
        <v>0</v>
      </c>
    </row>
    <row r="49" spans="2:18" ht="20.25" hidden="1" customHeight="1">
      <c r="B49" s="87"/>
      <c r="C49" s="91"/>
      <c r="D49" s="91"/>
      <c r="E49" s="92"/>
      <c r="F49" s="93">
        <v>22</v>
      </c>
      <c r="G49" s="94"/>
      <c r="H49" s="94"/>
      <c r="I49" s="95"/>
      <c r="J49" s="13"/>
      <c r="K49" s="13"/>
      <c r="L49" s="13"/>
      <c r="M49" s="13"/>
      <c r="N49" s="13"/>
      <c r="O49" s="13"/>
      <c r="P49" s="13"/>
      <c r="Q49" s="13"/>
      <c r="R49" s="96">
        <f t="shared" ref="R49:R50" si="15">SUM(J49:Q49)</f>
        <v>0</v>
      </c>
    </row>
    <row r="50" spans="2:18" ht="20.25" hidden="1" customHeight="1">
      <c r="B50" s="88"/>
      <c r="C50" s="97"/>
      <c r="D50" s="98"/>
      <c r="E50" s="99"/>
      <c r="F50" s="93">
        <v>23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 t="shared" si="15"/>
        <v>0</v>
      </c>
    </row>
    <row r="51" spans="2:18" ht="20.25" hidden="1" customHeight="1">
      <c r="B51" s="88"/>
      <c r="C51" s="97"/>
      <c r="D51" s="98"/>
      <c r="E51" s="99"/>
      <c r="F51" s="93">
        <v>24</v>
      </c>
      <c r="G51" s="94"/>
      <c r="H51" s="13"/>
      <c r="I51" s="100"/>
      <c r="J51" s="101"/>
      <c r="K51" s="101"/>
      <c r="L51" s="101"/>
      <c r="M51" s="101"/>
      <c r="N51" s="101"/>
      <c r="O51" s="101"/>
      <c r="P51" s="101"/>
      <c r="Q51" s="101"/>
      <c r="R51" s="96">
        <f>SUM(J51:Q51)</f>
        <v>0</v>
      </c>
    </row>
    <row r="52" spans="2:18" ht="30.75" hidden="1" customHeight="1">
      <c r="B52" s="29"/>
      <c r="C52" s="1418" t="s">
        <v>24</v>
      </c>
      <c r="D52" s="1418"/>
      <c r="E52" s="1418"/>
      <c r="F52" s="1418"/>
      <c r="G52" s="1418"/>
      <c r="H52" s="1418"/>
      <c r="I52" s="1418"/>
      <c r="J52" s="73">
        <f>SUM(J53+J58+J63)</f>
        <v>0</v>
      </c>
      <c r="K52" s="73">
        <f t="shared" ref="K52:R52" si="16">SUM(K53+K58+K63)</f>
        <v>0</v>
      </c>
      <c r="L52" s="73">
        <f t="shared" si="16"/>
        <v>0</v>
      </c>
      <c r="M52" s="73">
        <f t="shared" si="16"/>
        <v>0</v>
      </c>
      <c r="N52" s="73">
        <f t="shared" si="16"/>
        <v>0</v>
      </c>
      <c r="O52" s="73">
        <f t="shared" si="16"/>
        <v>0</v>
      </c>
      <c r="P52" s="73">
        <f t="shared" si="16"/>
        <v>0</v>
      </c>
      <c r="Q52" s="73">
        <f t="shared" si="16"/>
        <v>0</v>
      </c>
      <c r="R52" s="73">
        <f t="shared" si="16"/>
        <v>0</v>
      </c>
    </row>
    <row r="53" spans="2:18" ht="49.5" hidden="1" customHeight="1">
      <c r="B53" s="29"/>
      <c r="C53" s="31"/>
      <c r="D53" s="1418" t="s">
        <v>23</v>
      </c>
      <c r="E53" s="1418"/>
      <c r="F53" s="1418"/>
      <c r="G53" s="1418"/>
      <c r="H53" s="1418"/>
      <c r="I53" s="1418"/>
      <c r="J53" s="73">
        <f>SUM(J54)</f>
        <v>0</v>
      </c>
      <c r="K53" s="73">
        <f t="shared" ref="K53:R53" si="17">SUM(K54)</f>
        <v>0</v>
      </c>
      <c r="L53" s="73">
        <f t="shared" si="17"/>
        <v>0</v>
      </c>
      <c r="M53" s="73">
        <f t="shared" si="17"/>
        <v>0</v>
      </c>
      <c r="N53" s="73">
        <f t="shared" si="17"/>
        <v>0</v>
      </c>
      <c r="O53" s="73">
        <f t="shared" si="17"/>
        <v>0</v>
      </c>
      <c r="P53" s="73">
        <f t="shared" si="17"/>
        <v>0</v>
      </c>
      <c r="Q53" s="73">
        <f t="shared" si="17"/>
        <v>0</v>
      </c>
      <c r="R53" s="73">
        <f t="shared" si="17"/>
        <v>0</v>
      </c>
    </row>
    <row r="54" spans="2:18" ht="33" hidden="1" customHeight="1">
      <c r="B54" s="29"/>
      <c r="C54" s="31"/>
      <c r="D54" s="31"/>
      <c r="E54" s="1401" t="s">
        <v>22</v>
      </c>
      <c r="F54" s="1401"/>
      <c r="G54" s="1401"/>
      <c r="H54" s="1401"/>
      <c r="I54" s="1401"/>
      <c r="J54" s="73">
        <f>SUM(J55:J57)</f>
        <v>0</v>
      </c>
      <c r="K54" s="73">
        <f t="shared" ref="K54:R54" si="18">SUM(K55:K57)</f>
        <v>0</v>
      </c>
      <c r="L54" s="73">
        <f t="shared" si="18"/>
        <v>0</v>
      </c>
      <c r="M54" s="73">
        <f t="shared" si="18"/>
        <v>0</v>
      </c>
      <c r="N54" s="73">
        <f t="shared" si="18"/>
        <v>0</v>
      </c>
      <c r="O54" s="73">
        <f t="shared" si="18"/>
        <v>0</v>
      </c>
      <c r="P54" s="73">
        <f t="shared" si="18"/>
        <v>0</v>
      </c>
      <c r="Q54" s="73">
        <f t="shared" si="18"/>
        <v>0</v>
      </c>
      <c r="R54" s="73">
        <f t="shared" si="18"/>
        <v>0</v>
      </c>
    </row>
    <row r="55" spans="2:18" ht="21.75" hidden="1" customHeight="1">
      <c r="B55" s="32"/>
      <c r="C55" s="33"/>
      <c r="D55" s="33"/>
      <c r="E55" s="34"/>
      <c r="F55" s="25">
        <v>25</v>
      </c>
      <c r="G55" s="14"/>
      <c r="H55" s="14"/>
      <c r="I55" s="52"/>
      <c r="J55" s="15"/>
      <c r="K55" s="15"/>
      <c r="L55" s="15"/>
      <c r="M55" s="15"/>
      <c r="N55" s="15"/>
      <c r="O55" s="15"/>
      <c r="P55" s="15"/>
      <c r="Q55" s="15"/>
      <c r="R55" s="71">
        <f t="shared" ref="R55:R56" si="19">SUM(J55:Q55)</f>
        <v>0</v>
      </c>
    </row>
    <row r="56" spans="2:18" ht="21.75" hidden="1" customHeight="1">
      <c r="B56" s="24"/>
      <c r="D56" s="21"/>
      <c r="E56" s="26"/>
      <c r="F56" s="25">
        <v>26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 t="shared" si="19"/>
        <v>0</v>
      </c>
    </row>
    <row r="57" spans="2:18" ht="39" hidden="1" customHeight="1">
      <c r="B57" s="58"/>
      <c r="C57" s="59"/>
      <c r="D57" s="53"/>
      <c r="E57" s="19"/>
      <c r="F57" s="25">
        <v>27</v>
      </c>
      <c r="G57" s="14"/>
      <c r="H57" s="15"/>
      <c r="I57" s="16"/>
      <c r="J57" s="23"/>
      <c r="K57" s="23"/>
      <c r="L57" s="23"/>
      <c r="M57" s="23"/>
      <c r="N57" s="23"/>
      <c r="O57" s="23"/>
      <c r="P57" s="23"/>
      <c r="Q57" s="23"/>
      <c r="R57" s="71">
        <f>SUM(J57:Q57)</f>
        <v>0</v>
      </c>
    </row>
    <row r="58" spans="2:18" ht="48.75" hidden="1" customHeight="1">
      <c r="B58" s="29"/>
      <c r="C58" s="31"/>
      <c r="D58" s="1401" t="s">
        <v>26</v>
      </c>
      <c r="E58" s="1401"/>
      <c r="F58" s="1401"/>
      <c r="G58" s="1401"/>
      <c r="H58" s="1401"/>
      <c r="I58" s="1401"/>
      <c r="J58" s="73">
        <f>SUM(J59)</f>
        <v>0</v>
      </c>
      <c r="K58" s="73">
        <f t="shared" ref="K58:R58" si="20">SUM(K59)</f>
        <v>0</v>
      </c>
      <c r="L58" s="73">
        <f t="shared" si="20"/>
        <v>0</v>
      </c>
      <c r="M58" s="73">
        <f t="shared" si="20"/>
        <v>0</v>
      </c>
      <c r="N58" s="73">
        <f t="shared" si="20"/>
        <v>0</v>
      </c>
      <c r="O58" s="73">
        <f t="shared" si="20"/>
        <v>0</v>
      </c>
      <c r="P58" s="73">
        <f t="shared" si="20"/>
        <v>0</v>
      </c>
      <c r="Q58" s="73">
        <f t="shared" si="20"/>
        <v>0</v>
      </c>
      <c r="R58" s="73">
        <f t="shared" si="20"/>
        <v>0</v>
      </c>
    </row>
    <row r="59" spans="2:18" ht="32.25" hidden="1" customHeight="1">
      <c r="B59" s="29"/>
      <c r="C59" s="31"/>
      <c r="D59" s="31"/>
      <c r="E59" s="1401" t="s">
        <v>27</v>
      </c>
      <c r="F59" s="1401"/>
      <c r="G59" s="1401"/>
      <c r="H59" s="1401"/>
      <c r="I59" s="1401"/>
      <c r="J59" s="73">
        <f>SUM(J60:J62)</f>
        <v>0</v>
      </c>
      <c r="K59" s="73">
        <f t="shared" ref="K59:R59" si="21">SUM(K60:K62)</f>
        <v>0</v>
      </c>
      <c r="L59" s="73">
        <f t="shared" si="21"/>
        <v>0</v>
      </c>
      <c r="M59" s="73">
        <f t="shared" si="21"/>
        <v>0</v>
      </c>
      <c r="N59" s="73">
        <f t="shared" si="21"/>
        <v>0</v>
      </c>
      <c r="O59" s="73">
        <f t="shared" si="21"/>
        <v>0</v>
      </c>
      <c r="P59" s="73">
        <f t="shared" si="21"/>
        <v>0</v>
      </c>
      <c r="Q59" s="73">
        <f t="shared" si="21"/>
        <v>0</v>
      </c>
      <c r="R59" s="73">
        <f t="shared" si="21"/>
        <v>0</v>
      </c>
    </row>
    <row r="60" spans="2:18" ht="20.25" hidden="1" customHeight="1">
      <c r="B60" s="32"/>
      <c r="C60" s="33"/>
      <c r="D60" s="33"/>
      <c r="E60" s="34"/>
      <c r="F60" s="25">
        <v>28</v>
      </c>
      <c r="G60" s="14"/>
      <c r="H60" s="14"/>
      <c r="I60" s="52"/>
      <c r="J60" s="15"/>
      <c r="K60" s="15"/>
      <c r="L60" s="15"/>
      <c r="M60" s="15"/>
      <c r="N60" s="15"/>
      <c r="O60" s="15"/>
      <c r="P60" s="15"/>
      <c r="Q60" s="15"/>
      <c r="R60" s="71">
        <f t="shared" ref="R60:R61" si="22">SUM(J60:Q60)</f>
        <v>0</v>
      </c>
    </row>
    <row r="61" spans="2:18" ht="20.25" hidden="1" customHeight="1">
      <c r="B61" s="24"/>
      <c r="D61" s="21"/>
      <c r="E61" s="26"/>
      <c r="F61" s="25">
        <v>29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 t="shared" si="22"/>
        <v>0</v>
      </c>
    </row>
    <row r="62" spans="2:18" ht="20.25" hidden="1" customHeight="1">
      <c r="B62" s="24"/>
      <c r="D62" s="21"/>
      <c r="E62" s="26"/>
      <c r="F62" s="25">
        <v>30</v>
      </c>
      <c r="G62" s="14"/>
      <c r="H62" s="15"/>
      <c r="I62" s="16"/>
      <c r="J62" s="23"/>
      <c r="K62" s="23"/>
      <c r="L62" s="23"/>
      <c r="M62" s="23"/>
      <c r="N62" s="23"/>
      <c r="O62" s="23"/>
      <c r="P62" s="23"/>
      <c r="Q62" s="23"/>
      <c r="R62" s="71">
        <f>SUM(J62:Q62)</f>
        <v>0</v>
      </c>
    </row>
    <row r="63" spans="2:18" ht="33.75" hidden="1" customHeight="1">
      <c r="B63" s="29"/>
      <c r="C63" s="31"/>
      <c r="D63" s="1401" t="s">
        <v>28</v>
      </c>
      <c r="E63" s="1401"/>
      <c r="F63" s="1401"/>
      <c r="G63" s="1401"/>
      <c r="H63" s="1401"/>
      <c r="I63" s="1401"/>
      <c r="J63" s="73">
        <f>SUM(J64+J68)</f>
        <v>0</v>
      </c>
      <c r="K63" s="73">
        <f t="shared" ref="K63:R63" si="23">SUM(K64+K68)</f>
        <v>0</v>
      </c>
      <c r="L63" s="73">
        <f t="shared" si="23"/>
        <v>0</v>
      </c>
      <c r="M63" s="73">
        <f t="shared" si="23"/>
        <v>0</v>
      </c>
      <c r="N63" s="73">
        <f t="shared" si="23"/>
        <v>0</v>
      </c>
      <c r="O63" s="73">
        <f t="shared" si="23"/>
        <v>0</v>
      </c>
      <c r="P63" s="73">
        <f t="shared" si="23"/>
        <v>0</v>
      </c>
      <c r="Q63" s="73">
        <f t="shared" si="23"/>
        <v>0</v>
      </c>
      <c r="R63" s="73">
        <f t="shared" si="23"/>
        <v>0</v>
      </c>
    </row>
    <row r="64" spans="2:18" ht="33.75" hidden="1" customHeight="1">
      <c r="B64" s="29"/>
      <c r="C64" s="31"/>
      <c r="D64" s="31"/>
      <c r="E64" s="1401" t="s">
        <v>29</v>
      </c>
      <c r="F64" s="1401"/>
      <c r="G64" s="1401"/>
      <c r="H64" s="1401"/>
      <c r="I64" s="1401"/>
      <c r="J64" s="73">
        <f>SUM(J65:J67)</f>
        <v>0</v>
      </c>
      <c r="K64" s="73">
        <f t="shared" ref="K64:R64" si="24">SUM(K65:K67)</f>
        <v>0</v>
      </c>
      <c r="L64" s="73">
        <f t="shared" si="24"/>
        <v>0</v>
      </c>
      <c r="M64" s="73">
        <f t="shared" si="24"/>
        <v>0</v>
      </c>
      <c r="N64" s="73">
        <f t="shared" si="24"/>
        <v>0</v>
      </c>
      <c r="O64" s="73">
        <f t="shared" si="24"/>
        <v>0</v>
      </c>
      <c r="P64" s="73">
        <f t="shared" si="24"/>
        <v>0</v>
      </c>
      <c r="Q64" s="73">
        <f t="shared" si="24"/>
        <v>0</v>
      </c>
      <c r="R64" s="73">
        <f t="shared" si="24"/>
        <v>0</v>
      </c>
    </row>
    <row r="65" spans="2:18" ht="21" hidden="1" customHeight="1">
      <c r="B65" s="32"/>
      <c r="C65" s="33"/>
      <c r="D65" s="33"/>
      <c r="E65" s="34"/>
      <c r="F65" s="25">
        <v>31</v>
      </c>
      <c r="G65" s="14"/>
      <c r="H65" s="14"/>
      <c r="I65" s="52"/>
      <c r="J65" s="15"/>
      <c r="K65" s="15"/>
      <c r="L65" s="15"/>
      <c r="M65" s="15"/>
      <c r="N65" s="15"/>
      <c r="O65" s="15"/>
      <c r="P65" s="15"/>
      <c r="Q65" s="15"/>
      <c r="R65" s="71">
        <f t="shared" ref="R65:R66" si="25">SUM(J65:Q65)</f>
        <v>0</v>
      </c>
    </row>
    <row r="66" spans="2:18" ht="21" hidden="1" customHeight="1">
      <c r="B66" s="24"/>
      <c r="D66" s="21"/>
      <c r="E66" s="26"/>
      <c r="F66" s="25">
        <v>32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 t="shared" si="25"/>
        <v>0</v>
      </c>
    </row>
    <row r="67" spans="2:18" ht="21" hidden="1" customHeight="1">
      <c r="B67" s="24"/>
      <c r="D67" s="21"/>
      <c r="E67" s="26"/>
      <c r="F67" s="25">
        <v>33</v>
      </c>
      <c r="G67" s="14"/>
      <c r="H67" s="15"/>
      <c r="I67" s="16"/>
      <c r="J67" s="23"/>
      <c r="K67" s="23"/>
      <c r="L67" s="23"/>
      <c r="M67" s="23"/>
      <c r="N67" s="23"/>
      <c r="O67" s="23"/>
      <c r="P67" s="23"/>
      <c r="Q67" s="23"/>
      <c r="R67" s="71">
        <f>SUM(J67:Q67)</f>
        <v>0</v>
      </c>
    </row>
    <row r="68" spans="2:18" ht="33" hidden="1" customHeight="1">
      <c r="B68" s="29"/>
      <c r="C68" s="31"/>
      <c r="D68" s="31"/>
      <c r="E68" s="1418" t="s">
        <v>30</v>
      </c>
      <c r="F68" s="1418"/>
      <c r="G68" s="1418"/>
      <c r="H68" s="1418"/>
      <c r="I68" s="1418"/>
      <c r="J68" s="73">
        <f t="shared" ref="J68:R68" si="26">SUM(J69:J71)</f>
        <v>0</v>
      </c>
      <c r="K68" s="73">
        <f t="shared" si="26"/>
        <v>0</v>
      </c>
      <c r="L68" s="73">
        <f t="shared" si="26"/>
        <v>0</v>
      </c>
      <c r="M68" s="73">
        <f t="shared" si="26"/>
        <v>0</v>
      </c>
      <c r="N68" s="73">
        <f t="shared" si="26"/>
        <v>0</v>
      </c>
      <c r="O68" s="73">
        <f t="shared" si="26"/>
        <v>0</v>
      </c>
      <c r="P68" s="73">
        <f t="shared" si="26"/>
        <v>0</v>
      </c>
      <c r="Q68" s="73">
        <f t="shared" si="26"/>
        <v>0</v>
      </c>
      <c r="R68" s="73">
        <f t="shared" si="26"/>
        <v>0</v>
      </c>
    </row>
    <row r="69" spans="2:18" ht="23.25" hidden="1" customHeight="1">
      <c r="B69" s="32"/>
      <c r="C69" s="33"/>
      <c r="D69" s="33"/>
      <c r="E69" s="34"/>
      <c r="F69" s="25">
        <v>34</v>
      </c>
      <c r="G69" s="14"/>
      <c r="H69" s="14"/>
      <c r="I69" s="52"/>
      <c r="J69" s="23"/>
      <c r="K69" s="23"/>
      <c r="L69" s="23"/>
      <c r="M69" s="23"/>
      <c r="N69" s="23"/>
      <c r="O69" s="23"/>
      <c r="P69" s="23"/>
      <c r="Q69" s="23"/>
      <c r="R69" s="71">
        <f>SUM(J69:Q69)</f>
        <v>0</v>
      </c>
    </row>
    <row r="70" spans="2:18" ht="23.25" hidden="1" customHeight="1">
      <c r="B70" s="48"/>
      <c r="C70" s="49"/>
      <c r="D70" s="49"/>
      <c r="E70" s="50"/>
      <c r="F70" s="25">
        <v>35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ref="R70:R71" si="27">SUM(J70:Q70)</f>
        <v>0</v>
      </c>
    </row>
    <row r="71" spans="2:18" ht="23.25" hidden="1" customHeight="1">
      <c r="B71" s="17"/>
      <c r="C71" s="18"/>
      <c r="D71" s="18"/>
      <c r="E71" s="66"/>
      <c r="F71" s="25">
        <v>36</v>
      </c>
      <c r="G71" s="14"/>
      <c r="H71" s="14"/>
      <c r="I71" s="52"/>
      <c r="J71" s="15"/>
      <c r="K71" s="15"/>
      <c r="L71" s="15"/>
      <c r="M71" s="15"/>
      <c r="N71" s="15"/>
      <c r="O71" s="15"/>
      <c r="P71" s="15"/>
      <c r="Q71" s="15"/>
      <c r="R71" s="71">
        <f t="shared" si="27"/>
        <v>0</v>
      </c>
    </row>
    <row r="72" spans="2:18" s="12" customFormat="1" ht="18.75" hidden="1" customHeight="1">
      <c r="B72" s="116" t="s">
        <v>82</v>
      </c>
      <c r="C72" s="38"/>
      <c r="D72" s="115"/>
      <c r="E72" s="115"/>
      <c r="F72" s="115"/>
      <c r="G72" s="115"/>
      <c r="H72" s="115"/>
      <c r="I72" s="115"/>
      <c r="J72" s="35">
        <f>SUM(J73)</f>
        <v>0</v>
      </c>
      <c r="K72" s="35">
        <f t="shared" ref="K72:R73" si="28">SUM(K73)</f>
        <v>0</v>
      </c>
      <c r="L72" s="35">
        <f t="shared" si="28"/>
        <v>0</v>
      </c>
      <c r="M72" s="35">
        <f t="shared" si="28"/>
        <v>0</v>
      </c>
      <c r="N72" s="35">
        <f t="shared" si="28"/>
        <v>0</v>
      </c>
      <c r="O72" s="35">
        <f t="shared" si="28"/>
        <v>0</v>
      </c>
      <c r="P72" s="35">
        <f t="shared" si="28"/>
        <v>0</v>
      </c>
      <c r="Q72" s="35">
        <f t="shared" si="28"/>
        <v>0</v>
      </c>
      <c r="R72" s="35">
        <f t="shared" si="28"/>
        <v>0</v>
      </c>
    </row>
    <row r="73" spans="2:18" s="12" customFormat="1" ht="33" hidden="1" customHeight="1">
      <c r="B73" s="1512" t="s">
        <v>112</v>
      </c>
      <c r="C73" s="1401"/>
      <c r="D73" s="1401"/>
      <c r="E73" s="1401"/>
      <c r="F73" s="1401"/>
      <c r="G73" s="1401"/>
      <c r="H73" s="1401"/>
      <c r="I73" s="1401"/>
      <c r="J73" s="22">
        <f>SUM(J74)</f>
        <v>0</v>
      </c>
      <c r="K73" s="22">
        <f t="shared" si="28"/>
        <v>0</v>
      </c>
      <c r="L73" s="22">
        <f t="shared" si="28"/>
        <v>0</v>
      </c>
      <c r="M73" s="22">
        <f t="shared" si="28"/>
        <v>0</v>
      </c>
      <c r="N73" s="22">
        <f t="shared" si="28"/>
        <v>0</v>
      </c>
      <c r="O73" s="22">
        <f t="shared" si="28"/>
        <v>0</v>
      </c>
      <c r="P73" s="22">
        <f t="shared" si="28"/>
        <v>0</v>
      </c>
      <c r="Q73" s="22">
        <f t="shared" si="28"/>
        <v>0</v>
      </c>
      <c r="R73" s="22">
        <f t="shared" si="28"/>
        <v>0</v>
      </c>
    </row>
    <row r="74" spans="2:18" ht="33" hidden="1" customHeight="1">
      <c r="B74" s="29"/>
      <c r="C74" s="1401" t="s">
        <v>31</v>
      </c>
      <c r="D74" s="1401"/>
      <c r="E74" s="1401"/>
      <c r="F74" s="1401"/>
      <c r="G74" s="1401"/>
      <c r="H74" s="1401"/>
      <c r="I74" s="1401"/>
      <c r="J74" s="73">
        <f t="shared" ref="J74:R74" si="29">SUM(J75+J82)</f>
        <v>0</v>
      </c>
      <c r="K74" s="73">
        <f t="shared" si="29"/>
        <v>0</v>
      </c>
      <c r="L74" s="73">
        <f t="shared" si="29"/>
        <v>0</v>
      </c>
      <c r="M74" s="73">
        <f t="shared" si="29"/>
        <v>0</v>
      </c>
      <c r="N74" s="73">
        <f t="shared" si="29"/>
        <v>0</v>
      </c>
      <c r="O74" s="73">
        <f t="shared" si="29"/>
        <v>0</v>
      </c>
      <c r="P74" s="73">
        <f t="shared" si="29"/>
        <v>0</v>
      </c>
      <c r="Q74" s="73">
        <f t="shared" si="29"/>
        <v>0</v>
      </c>
      <c r="R74" s="73">
        <f t="shared" si="29"/>
        <v>0</v>
      </c>
    </row>
    <row r="75" spans="2:18" ht="34.5" hidden="1" customHeight="1">
      <c r="B75" s="29"/>
      <c r="C75" s="31"/>
      <c r="D75" s="1401" t="s">
        <v>32</v>
      </c>
      <c r="E75" s="1401"/>
      <c r="F75" s="1401"/>
      <c r="G75" s="1401"/>
      <c r="H75" s="1401"/>
      <c r="I75" s="1401"/>
      <c r="J75" s="73">
        <f>SUM(J76)</f>
        <v>0</v>
      </c>
      <c r="K75" s="73">
        <f t="shared" ref="K75:R75" si="30">SUM(K76)</f>
        <v>0</v>
      </c>
      <c r="L75" s="73">
        <f t="shared" si="30"/>
        <v>0</v>
      </c>
      <c r="M75" s="73">
        <f t="shared" si="30"/>
        <v>0</v>
      </c>
      <c r="N75" s="73">
        <f t="shared" si="30"/>
        <v>0</v>
      </c>
      <c r="O75" s="73">
        <f t="shared" si="30"/>
        <v>0</v>
      </c>
      <c r="P75" s="73">
        <f t="shared" si="30"/>
        <v>0</v>
      </c>
      <c r="Q75" s="73">
        <f t="shared" si="30"/>
        <v>0</v>
      </c>
      <c r="R75" s="73">
        <f t="shared" si="30"/>
        <v>0</v>
      </c>
    </row>
    <row r="76" spans="2:18" hidden="1">
      <c r="B76" s="29"/>
      <c r="C76" s="31"/>
      <c r="D76" s="31"/>
      <c r="E76" s="30" t="s">
        <v>33</v>
      </c>
      <c r="F76" s="27"/>
      <c r="G76" s="27"/>
      <c r="H76" s="13"/>
      <c r="I76" s="100"/>
      <c r="J76" s="73">
        <f>SUM(J77:J81)</f>
        <v>0</v>
      </c>
      <c r="K76" s="73">
        <f t="shared" ref="K76:R76" si="31">SUM(K77:K81)</f>
        <v>0</v>
      </c>
      <c r="L76" s="73">
        <f t="shared" si="31"/>
        <v>0</v>
      </c>
      <c r="M76" s="73">
        <f t="shared" si="31"/>
        <v>0</v>
      </c>
      <c r="N76" s="73">
        <f t="shared" si="31"/>
        <v>0</v>
      </c>
      <c r="O76" s="73">
        <f t="shared" si="31"/>
        <v>0</v>
      </c>
      <c r="P76" s="73">
        <f t="shared" si="31"/>
        <v>0</v>
      </c>
      <c r="Q76" s="73">
        <f t="shared" si="31"/>
        <v>0</v>
      </c>
      <c r="R76" s="73">
        <f t="shared" si="31"/>
        <v>0</v>
      </c>
    </row>
    <row r="77" spans="2:18" ht="25.5" hidden="1" customHeight="1">
      <c r="B77" s="32"/>
      <c r="C77" s="33"/>
      <c r="D77" s="33"/>
      <c r="E77" s="34"/>
      <c r="F77" s="25">
        <v>37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5.5" hidden="1" customHeight="1">
      <c r="B78" s="24"/>
      <c r="D78" s="21"/>
      <c r="E78" s="26"/>
      <c r="F78" s="25">
        <v>38</v>
      </c>
      <c r="G78" s="14"/>
      <c r="H78" s="15"/>
      <c r="I78" s="16"/>
      <c r="J78" s="23"/>
      <c r="K78" s="23"/>
      <c r="L78" s="23"/>
      <c r="M78" s="23"/>
      <c r="N78" s="23"/>
      <c r="O78" s="23"/>
      <c r="P78" s="23"/>
      <c r="Q78" s="23"/>
      <c r="R78" s="71">
        <f>SUM(J78:Q78)</f>
        <v>0</v>
      </c>
    </row>
    <row r="79" spans="2:18" ht="25.5" hidden="1" customHeight="1">
      <c r="B79" s="24"/>
      <c r="D79" s="21"/>
      <c r="E79" s="26"/>
      <c r="F79" s="25">
        <v>39</v>
      </c>
      <c r="G79" s="14"/>
      <c r="H79" s="15"/>
      <c r="I79" s="16"/>
      <c r="J79" s="15"/>
      <c r="K79" s="15"/>
      <c r="L79" s="15"/>
      <c r="M79" s="15"/>
      <c r="N79" s="15"/>
      <c r="O79" s="15"/>
      <c r="P79" s="15"/>
      <c r="Q79" s="15"/>
      <c r="R79" s="71">
        <f>SUM(J79:Q79)</f>
        <v>0</v>
      </c>
    </row>
    <row r="80" spans="2:18" ht="25.5" hidden="1" customHeight="1">
      <c r="B80" s="48"/>
      <c r="C80" s="49"/>
      <c r="D80" s="49"/>
      <c r="E80" s="50"/>
      <c r="F80" s="25">
        <v>40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 t="shared" ref="R80" si="32">SUM(J80:Q80)</f>
        <v>0</v>
      </c>
    </row>
    <row r="81" spans="2:18" ht="25.5" hidden="1" customHeight="1">
      <c r="B81" s="48"/>
      <c r="C81" s="49"/>
      <c r="D81" s="49"/>
      <c r="E81" s="50"/>
      <c r="F81" s="25">
        <v>41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>SUM(J81:Q81)</f>
        <v>0</v>
      </c>
    </row>
    <row r="82" spans="2:18" ht="21" hidden="1" customHeight="1">
      <c r="B82" s="29"/>
      <c r="C82" s="31"/>
      <c r="D82" s="1419" t="s">
        <v>34</v>
      </c>
      <c r="E82" s="1419"/>
      <c r="F82" s="1419"/>
      <c r="G82" s="1419"/>
      <c r="H82" s="1419"/>
      <c r="I82" s="1419"/>
      <c r="J82" s="73">
        <f>SUM(J83)</f>
        <v>0</v>
      </c>
      <c r="K82" s="73">
        <f t="shared" ref="K82:Q82" si="33">SUM(K83)</f>
        <v>0</v>
      </c>
      <c r="L82" s="73">
        <f t="shared" si="33"/>
        <v>0</v>
      </c>
      <c r="M82" s="73">
        <f t="shared" si="33"/>
        <v>0</v>
      </c>
      <c r="N82" s="73">
        <f t="shared" si="33"/>
        <v>0</v>
      </c>
      <c r="O82" s="73">
        <f t="shared" si="33"/>
        <v>0</v>
      </c>
      <c r="P82" s="73">
        <f t="shared" si="33"/>
        <v>0</v>
      </c>
      <c r="Q82" s="73">
        <f t="shared" si="33"/>
        <v>0</v>
      </c>
      <c r="R82" s="73">
        <f>SUM(R83)</f>
        <v>0</v>
      </c>
    </row>
    <row r="83" spans="2:18" ht="21" hidden="1" customHeight="1">
      <c r="B83" s="29"/>
      <c r="C83" s="31"/>
      <c r="D83" s="31"/>
      <c r="E83" s="1418" t="s">
        <v>35</v>
      </c>
      <c r="F83" s="1418"/>
      <c r="G83" s="1418"/>
      <c r="H83" s="1418"/>
      <c r="I83" s="1418"/>
      <c r="J83" s="73">
        <f>SUM(J84:J89)</f>
        <v>0</v>
      </c>
      <c r="K83" s="73">
        <f t="shared" ref="K83:R83" si="34">SUM(K84:K89)</f>
        <v>0</v>
      </c>
      <c r="L83" s="73">
        <f t="shared" si="34"/>
        <v>0</v>
      </c>
      <c r="M83" s="73">
        <f t="shared" si="34"/>
        <v>0</v>
      </c>
      <c r="N83" s="73">
        <f t="shared" si="34"/>
        <v>0</v>
      </c>
      <c r="O83" s="73">
        <f t="shared" si="34"/>
        <v>0</v>
      </c>
      <c r="P83" s="73">
        <f t="shared" si="34"/>
        <v>0</v>
      </c>
      <c r="Q83" s="73">
        <f t="shared" si="34"/>
        <v>0</v>
      </c>
      <c r="R83" s="73">
        <f t="shared" si="34"/>
        <v>0</v>
      </c>
    </row>
    <row r="84" spans="2:18" ht="25.5" hidden="1" customHeight="1">
      <c r="B84" s="32"/>
      <c r="C84" s="33"/>
      <c r="D84" s="33"/>
      <c r="E84" s="34"/>
      <c r="F84" s="25">
        <v>42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>SUM(J84:Q84)</f>
        <v>0</v>
      </c>
    </row>
    <row r="85" spans="2:18" ht="25.5" hidden="1" customHeight="1">
      <c r="B85" s="48"/>
      <c r="C85" s="49"/>
      <c r="D85" s="49"/>
      <c r="E85" s="50"/>
      <c r="F85" s="25">
        <v>43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ref="R85:R89" si="35">SUM(J85:Q85)</f>
        <v>0</v>
      </c>
    </row>
    <row r="86" spans="2:18" ht="25.5" hidden="1" customHeight="1">
      <c r="B86" s="48"/>
      <c r="C86" s="49"/>
      <c r="D86" s="49"/>
      <c r="E86" s="50"/>
      <c r="F86" s="25">
        <v>44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35"/>
        <v>0</v>
      </c>
    </row>
    <row r="87" spans="2:18" ht="25.5" hidden="1" customHeight="1">
      <c r="B87" s="48"/>
      <c r="C87" s="49"/>
      <c r="D87" s="49"/>
      <c r="E87" s="50"/>
      <c r="F87" s="25">
        <v>45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35"/>
        <v>0</v>
      </c>
    </row>
    <row r="88" spans="2:18" ht="25.5" hidden="1" customHeight="1">
      <c r="B88" s="48"/>
      <c r="C88" s="49"/>
      <c r="D88" s="49"/>
      <c r="E88" s="50"/>
      <c r="F88" s="25">
        <v>46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35"/>
        <v>0</v>
      </c>
    </row>
    <row r="89" spans="2:18" ht="25.5" hidden="1" customHeight="1">
      <c r="B89" s="17"/>
      <c r="C89" s="18"/>
      <c r="D89" s="18"/>
      <c r="E89" s="66"/>
      <c r="F89" s="25">
        <v>47</v>
      </c>
      <c r="G89" s="14"/>
      <c r="H89" s="14"/>
      <c r="I89" s="52"/>
      <c r="J89" s="15"/>
      <c r="K89" s="15"/>
      <c r="L89" s="15"/>
      <c r="M89" s="15"/>
      <c r="N89" s="15"/>
      <c r="O89" s="15"/>
      <c r="P89" s="15"/>
      <c r="Q89" s="15"/>
      <c r="R89" s="71">
        <f t="shared" si="35"/>
        <v>0</v>
      </c>
    </row>
    <row r="90" spans="2:18" s="12" customFormat="1" ht="34.5" hidden="1" customHeight="1">
      <c r="B90" s="1404" t="s">
        <v>85</v>
      </c>
      <c r="C90" s="1405"/>
      <c r="D90" s="1405"/>
      <c r="E90" s="1405"/>
      <c r="F90" s="1405"/>
      <c r="G90" s="1405"/>
      <c r="H90" s="1405"/>
      <c r="I90" s="1405"/>
      <c r="J90" s="35">
        <f>SUM(J91)</f>
        <v>0</v>
      </c>
      <c r="K90" s="35">
        <f t="shared" ref="K90:R91" si="36">SUM(K91)</f>
        <v>0</v>
      </c>
      <c r="L90" s="35">
        <f t="shared" si="36"/>
        <v>0</v>
      </c>
      <c r="M90" s="35">
        <f t="shared" si="36"/>
        <v>0</v>
      </c>
      <c r="N90" s="35">
        <f t="shared" si="36"/>
        <v>0</v>
      </c>
      <c r="O90" s="35">
        <f t="shared" si="36"/>
        <v>0</v>
      </c>
      <c r="P90" s="35">
        <f t="shared" si="36"/>
        <v>0</v>
      </c>
      <c r="Q90" s="35">
        <f t="shared" si="36"/>
        <v>0</v>
      </c>
      <c r="R90" s="35">
        <f t="shared" si="36"/>
        <v>0</v>
      </c>
    </row>
    <row r="91" spans="2:18" s="12" customFormat="1" ht="49.5" hidden="1" customHeight="1">
      <c r="B91" s="1516" t="s">
        <v>113</v>
      </c>
      <c r="C91" s="1517"/>
      <c r="D91" s="1517"/>
      <c r="E91" s="1517"/>
      <c r="F91" s="1517"/>
      <c r="G91" s="1517"/>
      <c r="H91" s="1517"/>
      <c r="I91" s="1517"/>
      <c r="J91" s="22">
        <f>SUM(J92)</f>
        <v>0</v>
      </c>
      <c r="K91" s="22">
        <f t="shared" si="36"/>
        <v>0</v>
      </c>
      <c r="L91" s="22">
        <f t="shared" si="36"/>
        <v>0</v>
      </c>
      <c r="M91" s="22">
        <f t="shared" si="36"/>
        <v>0</v>
      </c>
      <c r="N91" s="22">
        <f t="shared" si="36"/>
        <v>0</v>
      </c>
      <c r="O91" s="22">
        <f t="shared" si="36"/>
        <v>0</v>
      </c>
      <c r="P91" s="22">
        <f t="shared" si="36"/>
        <v>0</v>
      </c>
      <c r="Q91" s="22">
        <f t="shared" si="36"/>
        <v>0</v>
      </c>
      <c r="R91" s="22">
        <f t="shared" si="36"/>
        <v>0</v>
      </c>
    </row>
    <row r="92" spans="2:18" ht="36.75" hidden="1" customHeight="1">
      <c r="B92" s="29"/>
      <c r="C92" s="1401" t="s">
        <v>36</v>
      </c>
      <c r="D92" s="1401"/>
      <c r="E92" s="1401"/>
      <c r="F92" s="1401"/>
      <c r="G92" s="1401"/>
      <c r="H92" s="1401"/>
      <c r="I92" s="1401"/>
      <c r="J92" s="73">
        <f>SUM(J93+J98+J103)</f>
        <v>0</v>
      </c>
      <c r="K92" s="73">
        <f t="shared" ref="K92:R92" si="37">SUM(K93+K98+K103)</f>
        <v>0</v>
      </c>
      <c r="L92" s="73">
        <f t="shared" si="37"/>
        <v>0</v>
      </c>
      <c r="M92" s="73">
        <f t="shared" si="37"/>
        <v>0</v>
      </c>
      <c r="N92" s="73">
        <f t="shared" si="37"/>
        <v>0</v>
      </c>
      <c r="O92" s="73">
        <f t="shared" si="37"/>
        <v>0</v>
      </c>
      <c r="P92" s="73">
        <f t="shared" si="37"/>
        <v>0</v>
      </c>
      <c r="Q92" s="73">
        <f t="shared" si="37"/>
        <v>0</v>
      </c>
      <c r="R92" s="73">
        <f t="shared" si="37"/>
        <v>0</v>
      </c>
    </row>
    <row r="93" spans="2:18" ht="47.25" hidden="1" customHeight="1">
      <c r="B93" s="29"/>
      <c r="C93" s="31"/>
      <c r="D93" s="1401" t="s">
        <v>37</v>
      </c>
      <c r="E93" s="1401"/>
      <c r="F93" s="1401"/>
      <c r="G93" s="1401"/>
      <c r="H93" s="1401"/>
      <c r="I93" s="1401"/>
      <c r="J93" s="73">
        <f>SUM(J94)</f>
        <v>0</v>
      </c>
      <c r="K93" s="73">
        <f t="shared" ref="K93:R93" si="38">SUM(K94)</f>
        <v>0</v>
      </c>
      <c r="L93" s="73">
        <f t="shared" si="38"/>
        <v>0</v>
      </c>
      <c r="M93" s="73">
        <f t="shared" si="38"/>
        <v>0</v>
      </c>
      <c r="N93" s="73">
        <f t="shared" si="38"/>
        <v>0</v>
      </c>
      <c r="O93" s="73">
        <f t="shared" si="38"/>
        <v>0</v>
      </c>
      <c r="P93" s="73">
        <f t="shared" si="38"/>
        <v>0</v>
      </c>
      <c r="Q93" s="73">
        <f t="shared" si="38"/>
        <v>0</v>
      </c>
      <c r="R93" s="73">
        <f t="shared" si="38"/>
        <v>0</v>
      </c>
    </row>
    <row r="94" spans="2:18" ht="32.25" hidden="1" customHeight="1">
      <c r="B94" s="29"/>
      <c r="C94" s="31"/>
      <c r="D94" s="31"/>
      <c r="E94" s="1401" t="s">
        <v>38</v>
      </c>
      <c r="F94" s="1401"/>
      <c r="G94" s="1401"/>
      <c r="H94" s="1401"/>
      <c r="I94" s="1401"/>
      <c r="J94" s="73">
        <f>SUM(J95:J97)</f>
        <v>0</v>
      </c>
      <c r="K94" s="73">
        <f t="shared" ref="K94:R94" si="39">SUM(K95:K97)</f>
        <v>0</v>
      </c>
      <c r="L94" s="73">
        <f t="shared" si="39"/>
        <v>0</v>
      </c>
      <c r="M94" s="73">
        <f t="shared" si="39"/>
        <v>0</v>
      </c>
      <c r="N94" s="73">
        <f t="shared" si="39"/>
        <v>0</v>
      </c>
      <c r="O94" s="73">
        <f t="shared" si="39"/>
        <v>0</v>
      </c>
      <c r="P94" s="73">
        <f t="shared" si="39"/>
        <v>0</v>
      </c>
      <c r="Q94" s="73">
        <f t="shared" si="39"/>
        <v>0</v>
      </c>
      <c r="R94" s="73">
        <f t="shared" si="39"/>
        <v>0</v>
      </c>
    </row>
    <row r="95" spans="2:18" ht="22.5" hidden="1" customHeight="1">
      <c r="B95" s="32"/>
      <c r="C95" s="33"/>
      <c r="D95" s="33"/>
      <c r="E95" s="34"/>
      <c r="F95" s="25">
        <v>48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ref="R95" si="40">SUM(J95:Q95)</f>
        <v>0</v>
      </c>
    </row>
    <row r="96" spans="2:18" ht="22.5" hidden="1" customHeight="1">
      <c r="B96" s="24"/>
      <c r="D96" s="21"/>
      <c r="E96" s="26"/>
      <c r="F96" s="25">
        <v>49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22.5" hidden="1" customHeight="1">
      <c r="B97" s="24"/>
      <c r="D97" s="21"/>
      <c r="E97" s="26"/>
      <c r="F97" s="25">
        <v>50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>SUM(J97:Q97)</f>
        <v>0</v>
      </c>
    </row>
    <row r="98" spans="2:18" ht="47.25" hidden="1" customHeight="1">
      <c r="B98" s="29"/>
      <c r="C98" s="31"/>
      <c r="D98" s="1401" t="s">
        <v>39</v>
      </c>
      <c r="E98" s="1401"/>
      <c r="F98" s="1401"/>
      <c r="G98" s="1401"/>
      <c r="H98" s="1401"/>
      <c r="I98" s="1401"/>
      <c r="J98" s="73">
        <f>SUM(J99)</f>
        <v>0</v>
      </c>
      <c r="K98" s="73">
        <f t="shared" ref="K98:R98" si="41">SUM(K99)</f>
        <v>0</v>
      </c>
      <c r="L98" s="73">
        <f t="shared" si="41"/>
        <v>0</v>
      </c>
      <c r="M98" s="73">
        <f t="shared" si="41"/>
        <v>0</v>
      </c>
      <c r="N98" s="73">
        <f t="shared" si="41"/>
        <v>0</v>
      </c>
      <c r="O98" s="73">
        <f t="shared" si="41"/>
        <v>0</v>
      </c>
      <c r="P98" s="73">
        <f t="shared" si="41"/>
        <v>0</v>
      </c>
      <c r="Q98" s="73">
        <f t="shared" si="41"/>
        <v>0</v>
      </c>
      <c r="R98" s="73">
        <f t="shared" si="41"/>
        <v>0</v>
      </c>
    </row>
    <row r="99" spans="2:18" ht="34.5" hidden="1" customHeight="1">
      <c r="B99" s="29"/>
      <c r="C99" s="31"/>
      <c r="D99" s="31"/>
      <c r="E99" s="1401" t="s">
        <v>40</v>
      </c>
      <c r="F99" s="1401"/>
      <c r="G99" s="1401"/>
      <c r="H99" s="1401"/>
      <c r="I99" s="1401"/>
      <c r="J99" s="73">
        <f>SUM(J100:J102)</f>
        <v>0</v>
      </c>
      <c r="K99" s="73">
        <f t="shared" ref="K99:R99" si="42">SUM(K100:K102)</f>
        <v>0</v>
      </c>
      <c r="L99" s="73">
        <f t="shared" si="42"/>
        <v>0</v>
      </c>
      <c r="M99" s="73">
        <f t="shared" si="42"/>
        <v>0</v>
      </c>
      <c r="N99" s="73">
        <f t="shared" si="42"/>
        <v>0</v>
      </c>
      <c r="O99" s="73">
        <f t="shared" si="42"/>
        <v>0</v>
      </c>
      <c r="P99" s="73">
        <f t="shared" si="42"/>
        <v>0</v>
      </c>
      <c r="Q99" s="73">
        <f t="shared" si="42"/>
        <v>0</v>
      </c>
      <c r="R99" s="73">
        <f t="shared" si="42"/>
        <v>0</v>
      </c>
    </row>
    <row r="100" spans="2:18" ht="24.75" hidden="1" customHeight="1">
      <c r="B100" s="32"/>
      <c r="C100" s="33"/>
      <c r="D100" s="33"/>
      <c r="E100" s="34"/>
      <c r="F100" s="25">
        <v>51</v>
      </c>
      <c r="G100" s="14"/>
      <c r="H100" s="14"/>
      <c r="I100" s="52"/>
      <c r="J100" s="15"/>
      <c r="K100" s="15"/>
      <c r="L100" s="15"/>
      <c r="M100" s="15"/>
      <c r="N100" s="15"/>
      <c r="O100" s="15"/>
      <c r="P100" s="15"/>
      <c r="Q100" s="15"/>
      <c r="R100" s="71">
        <f t="shared" ref="R100:R101" si="43">SUM(J100:Q100)</f>
        <v>0</v>
      </c>
    </row>
    <row r="101" spans="2:18" ht="24.75" hidden="1" customHeight="1">
      <c r="B101" s="24"/>
      <c r="D101" s="21"/>
      <c r="E101" s="26"/>
      <c r="F101" s="25">
        <v>52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 t="shared" si="43"/>
        <v>0</v>
      </c>
    </row>
    <row r="102" spans="2:18" ht="34.5" hidden="1" customHeight="1">
      <c r="B102" s="58"/>
      <c r="C102" s="59"/>
      <c r="D102" s="53"/>
      <c r="E102" s="19"/>
      <c r="F102" s="25">
        <v>53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31.5" hidden="1" customHeight="1">
      <c r="B103" s="29"/>
      <c r="C103" s="31"/>
      <c r="D103" s="1401" t="s">
        <v>41</v>
      </c>
      <c r="E103" s="1401"/>
      <c r="F103" s="1401"/>
      <c r="G103" s="1401"/>
      <c r="H103" s="1401"/>
      <c r="I103" s="1401"/>
      <c r="J103" s="73">
        <f>SUM(J104)</f>
        <v>0</v>
      </c>
      <c r="K103" s="73">
        <f t="shared" ref="K103:R103" si="44">SUM(K104)</f>
        <v>0</v>
      </c>
      <c r="L103" s="73">
        <f t="shared" si="44"/>
        <v>0</v>
      </c>
      <c r="M103" s="73">
        <f t="shared" si="44"/>
        <v>0</v>
      </c>
      <c r="N103" s="73">
        <f t="shared" si="44"/>
        <v>0</v>
      </c>
      <c r="O103" s="73">
        <f t="shared" si="44"/>
        <v>0</v>
      </c>
      <c r="P103" s="73">
        <f t="shared" si="44"/>
        <v>0</v>
      </c>
      <c r="Q103" s="73">
        <f t="shared" si="44"/>
        <v>0</v>
      </c>
      <c r="R103" s="73">
        <f t="shared" si="44"/>
        <v>0</v>
      </c>
    </row>
    <row r="104" spans="2:18" ht="34.5" hidden="1" customHeight="1">
      <c r="B104" s="29"/>
      <c r="C104" s="31"/>
      <c r="D104" s="31"/>
      <c r="E104" s="1401" t="s">
        <v>42</v>
      </c>
      <c r="F104" s="1401"/>
      <c r="G104" s="1401"/>
      <c r="H104" s="1401"/>
      <c r="I104" s="1401"/>
      <c r="J104" s="73">
        <f>SUM(J105:J107)</f>
        <v>0</v>
      </c>
      <c r="K104" s="73">
        <f t="shared" ref="K104:R104" si="45">SUM(K105:K107)</f>
        <v>0</v>
      </c>
      <c r="L104" s="73">
        <f t="shared" si="45"/>
        <v>0</v>
      </c>
      <c r="M104" s="73">
        <f t="shared" si="45"/>
        <v>0</v>
      </c>
      <c r="N104" s="73">
        <f t="shared" si="45"/>
        <v>0</v>
      </c>
      <c r="O104" s="73">
        <f t="shared" si="45"/>
        <v>0</v>
      </c>
      <c r="P104" s="73">
        <f t="shared" si="45"/>
        <v>0</v>
      </c>
      <c r="Q104" s="73">
        <f t="shared" si="45"/>
        <v>0</v>
      </c>
      <c r="R104" s="73">
        <f t="shared" si="45"/>
        <v>0</v>
      </c>
    </row>
    <row r="105" spans="2:18" ht="20.25" hidden="1" customHeight="1">
      <c r="B105" s="32"/>
      <c r="C105" s="33"/>
      <c r="D105" s="33"/>
      <c r="E105" s="34"/>
      <c r="F105" s="25">
        <v>54</v>
      </c>
      <c r="G105" s="14"/>
      <c r="H105" s="14"/>
      <c r="I105" s="52"/>
      <c r="J105" s="15"/>
      <c r="K105" s="15"/>
      <c r="L105" s="15"/>
      <c r="M105" s="15"/>
      <c r="N105" s="15"/>
      <c r="O105" s="15"/>
      <c r="P105" s="15"/>
      <c r="Q105" s="15"/>
      <c r="R105" s="71">
        <f t="shared" ref="R105:R106" si="46">SUM(J105:Q105)</f>
        <v>0</v>
      </c>
    </row>
    <row r="106" spans="2:18" ht="20.25" hidden="1" customHeight="1">
      <c r="B106" s="24"/>
      <c r="D106" s="21"/>
      <c r="E106" s="26"/>
      <c r="F106" s="25">
        <v>55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 t="shared" si="46"/>
        <v>0</v>
      </c>
    </row>
    <row r="107" spans="2:18" ht="20.25" hidden="1" customHeight="1">
      <c r="B107" s="24"/>
      <c r="D107" s="21"/>
      <c r="E107" s="26"/>
      <c r="F107" s="25">
        <v>56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>SUM(J107:Q107)</f>
        <v>0</v>
      </c>
    </row>
    <row r="108" spans="2:18" s="12" customFormat="1" ht="33" hidden="1" customHeight="1">
      <c r="B108" s="1404" t="s">
        <v>87</v>
      </c>
      <c r="C108" s="1405"/>
      <c r="D108" s="1405"/>
      <c r="E108" s="1405"/>
      <c r="F108" s="1405"/>
      <c r="G108" s="1405"/>
      <c r="H108" s="1405"/>
      <c r="I108" s="1405"/>
      <c r="J108" s="35">
        <f>SUM(J109)</f>
        <v>0</v>
      </c>
      <c r="K108" s="35">
        <f t="shared" ref="K108:Q109" si="47">SUM(K109)</f>
        <v>0</v>
      </c>
      <c r="L108" s="35">
        <f t="shared" si="47"/>
        <v>0</v>
      </c>
      <c r="M108" s="35">
        <f t="shared" si="47"/>
        <v>0</v>
      </c>
      <c r="N108" s="35">
        <f t="shared" si="47"/>
        <v>0</v>
      </c>
      <c r="O108" s="35">
        <f t="shared" si="47"/>
        <v>0</v>
      </c>
      <c r="P108" s="35">
        <f t="shared" si="47"/>
        <v>0</v>
      </c>
      <c r="Q108" s="35">
        <f t="shared" si="47"/>
        <v>0</v>
      </c>
      <c r="R108" s="35">
        <f>SUM(R109)</f>
        <v>0</v>
      </c>
    </row>
    <row r="109" spans="2:18" s="12" customFormat="1" ht="32.25" hidden="1" customHeight="1">
      <c r="B109" s="1518" t="s">
        <v>114</v>
      </c>
      <c r="C109" s="1519"/>
      <c r="D109" s="1519"/>
      <c r="E109" s="1519"/>
      <c r="F109" s="1519"/>
      <c r="G109" s="1519"/>
      <c r="H109" s="1519"/>
      <c r="I109" s="1519"/>
      <c r="J109" s="22">
        <f>SUM(J110)</f>
        <v>0</v>
      </c>
      <c r="K109" s="22">
        <f>SUM(K110)</f>
        <v>0</v>
      </c>
      <c r="L109" s="22">
        <f t="shared" si="47"/>
        <v>0</v>
      </c>
      <c r="M109" s="22">
        <f t="shared" si="47"/>
        <v>0</v>
      </c>
      <c r="N109" s="22">
        <f t="shared" si="47"/>
        <v>0</v>
      </c>
      <c r="O109" s="22">
        <f t="shared" si="47"/>
        <v>0</v>
      </c>
      <c r="P109" s="22">
        <f t="shared" si="47"/>
        <v>0</v>
      </c>
      <c r="Q109" s="22">
        <f t="shared" si="47"/>
        <v>0</v>
      </c>
      <c r="R109" s="22">
        <f>SUM(R110)</f>
        <v>0</v>
      </c>
    </row>
    <row r="110" spans="2:18" ht="48.75" hidden="1" customHeight="1">
      <c r="B110" s="29"/>
      <c r="C110" s="1401" t="s">
        <v>43</v>
      </c>
      <c r="D110" s="1401"/>
      <c r="E110" s="1401"/>
      <c r="F110" s="1401"/>
      <c r="G110" s="1401"/>
      <c r="H110" s="1401"/>
      <c r="I110" s="1401"/>
      <c r="J110" s="73">
        <f>SUM(J111+J120)</f>
        <v>0</v>
      </c>
      <c r="K110" s="73">
        <f t="shared" ref="K110:O110" si="48">SUM(K111+K120)</f>
        <v>0</v>
      </c>
      <c r="L110" s="73">
        <f>SUM(L111+L120)</f>
        <v>0</v>
      </c>
      <c r="M110" s="73">
        <f t="shared" si="48"/>
        <v>0</v>
      </c>
      <c r="N110" s="73">
        <f>SUM(N111+N120)</f>
        <v>0</v>
      </c>
      <c r="O110" s="73">
        <f t="shared" si="48"/>
        <v>0</v>
      </c>
      <c r="P110" s="73">
        <f>SUM(P111+P120)</f>
        <v>0</v>
      </c>
      <c r="Q110" s="73">
        <f>SUM(Q111+Q120)</f>
        <v>0</v>
      </c>
      <c r="R110" s="73">
        <f>SUM(R111+R120)</f>
        <v>0</v>
      </c>
    </row>
    <row r="111" spans="2:18" ht="32.25" hidden="1" customHeight="1">
      <c r="B111" s="29"/>
      <c r="C111" s="31"/>
      <c r="D111" s="1401" t="s">
        <v>44</v>
      </c>
      <c r="E111" s="1401"/>
      <c r="F111" s="1401"/>
      <c r="G111" s="1401"/>
      <c r="H111" s="1401"/>
      <c r="I111" s="1401"/>
      <c r="J111" s="73">
        <f>SUM(J112+J116)</f>
        <v>0</v>
      </c>
      <c r="K111" s="73">
        <f t="shared" ref="K111:Q111" si="49">SUM(K112+K116)</f>
        <v>0</v>
      </c>
      <c r="L111" s="73">
        <f t="shared" si="49"/>
        <v>0</v>
      </c>
      <c r="M111" s="73">
        <f t="shared" si="49"/>
        <v>0</v>
      </c>
      <c r="N111" s="73">
        <f t="shared" si="49"/>
        <v>0</v>
      </c>
      <c r="O111" s="73">
        <f t="shared" si="49"/>
        <v>0</v>
      </c>
      <c r="P111" s="73">
        <f t="shared" si="49"/>
        <v>0</v>
      </c>
      <c r="Q111" s="73">
        <f t="shared" si="49"/>
        <v>0</v>
      </c>
      <c r="R111" s="73">
        <f>SUM(R112+R116)</f>
        <v>0</v>
      </c>
    </row>
    <row r="112" spans="2:18" ht="35.25" hidden="1" customHeight="1">
      <c r="B112" s="29"/>
      <c r="C112" s="31"/>
      <c r="D112" s="31"/>
      <c r="E112" s="1401" t="s">
        <v>45</v>
      </c>
      <c r="F112" s="1401"/>
      <c r="G112" s="1401"/>
      <c r="H112" s="1401"/>
      <c r="I112" s="1401"/>
      <c r="J112" s="73">
        <f>SUM(J113:J115)</f>
        <v>0</v>
      </c>
      <c r="K112" s="73">
        <f t="shared" ref="K112:Q112" si="50">SUM(K113:K115)</f>
        <v>0</v>
      </c>
      <c r="L112" s="73">
        <f t="shared" si="50"/>
        <v>0</v>
      </c>
      <c r="M112" s="73">
        <f t="shared" si="50"/>
        <v>0</v>
      </c>
      <c r="N112" s="73">
        <f t="shared" si="50"/>
        <v>0</v>
      </c>
      <c r="O112" s="73">
        <f t="shared" si="50"/>
        <v>0</v>
      </c>
      <c r="P112" s="73">
        <f t="shared" si="50"/>
        <v>0</v>
      </c>
      <c r="Q112" s="73">
        <f t="shared" si="50"/>
        <v>0</v>
      </c>
      <c r="R112" s="73">
        <f>SUM(R113:R115)</f>
        <v>0</v>
      </c>
    </row>
    <row r="113" spans="2:18" ht="19.5" hidden="1" customHeight="1">
      <c r="B113" s="32"/>
      <c r="C113" s="33"/>
      <c r="D113" s="33"/>
      <c r="E113" s="34"/>
      <c r="F113" s="25">
        <v>57</v>
      </c>
      <c r="G113" s="14"/>
      <c r="H113" s="14"/>
      <c r="I113" s="52"/>
      <c r="J113" s="15"/>
      <c r="K113" s="15"/>
      <c r="L113" s="15"/>
      <c r="M113" s="15"/>
      <c r="N113" s="15"/>
      <c r="O113" s="15"/>
      <c r="P113" s="15"/>
      <c r="Q113" s="15"/>
      <c r="R113" s="71">
        <f t="shared" ref="R113:R114" si="51">SUM(J113:Q113)</f>
        <v>0</v>
      </c>
    </row>
    <row r="114" spans="2:18" ht="19.5" hidden="1" customHeight="1">
      <c r="B114" s="24"/>
      <c r="D114" s="21"/>
      <c r="E114" s="26"/>
      <c r="F114" s="25">
        <v>58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 t="shared" si="51"/>
        <v>0</v>
      </c>
    </row>
    <row r="115" spans="2:18" ht="19.5" hidden="1" customHeight="1">
      <c r="B115" s="58"/>
      <c r="C115" s="59"/>
      <c r="D115" s="53"/>
      <c r="E115" s="19"/>
      <c r="F115" s="25">
        <v>59</v>
      </c>
      <c r="G115" s="14"/>
      <c r="H115" s="15"/>
      <c r="I115" s="16"/>
      <c r="J115" s="23"/>
      <c r="K115" s="23"/>
      <c r="L115" s="23"/>
      <c r="M115" s="23"/>
      <c r="N115" s="23"/>
      <c r="O115" s="23"/>
      <c r="P115" s="23"/>
      <c r="Q115" s="23"/>
      <c r="R115" s="71">
        <f>SUM(J115:Q115)</f>
        <v>0</v>
      </c>
    </row>
    <row r="116" spans="2:18" ht="34.5" hidden="1" customHeight="1">
      <c r="B116" s="29"/>
      <c r="C116" s="31"/>
      <c r="D116" s="31"/>
      <c r="E116" s="1401" t="s">
        <v>46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52">SUM(K117:K119)</f>
        <v>0</v>
      </c>
      <c r="L116" s="73">
        <f t="shared" si="52"/>
        <v>0</v>
      </c>
      <c r="M116" s="73">
        <f t="shared" si="52"/>
        <v>0</v>
      </c>
      <c r="N116" s="73">
        <f t="shared" si="52"/>
        <v>0</v>
      </c>
      <c r="O116" s="73">
        <f t="shared" si="52"/>
        <v>0</v>
      </c>
      <c r="P116" s="73">
        <f t="shared" si="52"/>
        <v>0</v>
      </c>
      <c r="Q116" s="73">
        <f t="shared" si="52"/>
        <v>0</v>
      </c>
      <c r="R116" s="73">
        <f t="shared" si="52"/>
        <v>0</v>
      </c>
    </row>
    <row r="117" spans="2:18" ht="19.5" hidden="1" customHeight="1">
      <c r="B117" s="32"/>
      <c r="C117" s="33"/>
      <c r="D117" s="33"/>
      <c r="E117" s="34"/>
      <c r="F117" s="25">
        <v>60</v>
      </c>
      <c r="G117" s="14"/>
      <c r="H117" s="14"/>
      <c r="I117" s="52"/>
      <c r="J117" s="15"/>
      <c r="K117" s="15"/>
      <c r="L117" s="15"/>
      <c r="M117" s="15"/>
      <c r="N117" s="15"/>
      <c r="O117" s="15"/>
      <c r="P117" s="15"/>
      <c r="Q117" s="15"/>
      <c r="R117" s="71">
        <f t="shared" ref="R117:R118" si="53">SUM(J117:Q117)</f>
        <v>0</v>
      </c>
    </row>
    <row r="118" spans="2:18" ht="19.5" hidden="1" customHeight="1">
      <c r="B118" s="24"/>
      <c r="D118" s="21"/>
      <c r="E118" s="26"/>
      <c r="F118" s="25">
        <v>61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53"/>
        <v>0</v>
      </c>
    </row>
    <row r="119" spans="2:18" ht="19.5" hidden="1" customHeight="1">
      <c r="B119" s="58"/>
      <c r="C119" s="59"/>
      <c r="D119" s="53"/>
      <c r="E119" s="19"/>
      <c r="F119" s="25">
        <v>62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ht="34.5" hidden="1" customHeight="1">
      <c r="B120" s="29"/>
      <c r="C120" s="31"/>
      <c r="D120" s="1418" t="s">
        <v>47</v>
      </c>
      <c r="E120" s="1418"/>
      <c r="F120" s="1418"/>
      <c r="G120" s="1418"/>
      <c r="H120" s="1418"/>
      <c r="I120" s="1418"/>
      <c r="J120" s="73">
        <f>SUM(J121)</f>
        <v>0</v>
      </c>
      <c r="K120" s="73">
        <f t="shared" ref="K120:R120" si="54">SUM(K121)</f>
        <v>0</v>
      </c>
      <c r="L120" s="73">
        <f t="shared" si="54"/>
        <v>0</v>
      </c>
      <c r="M120" s="73">
        <f t="shared" si="54"/>
        <v>0</v>
      </c>
      <c r="N120" s="73">
        <f t="shared" si="54"/>
        <v>0</v>
      </c>
      <c r="O120" s="73">
        <f t="shared" si="54"/>
        <v>0</v>
      </c>
      <c r="P120" s="73">
        <f t="shared" si="54"/>
        <v>0</v>
      </c>
      <c r="Q120" s="73">
        <f t="shared" si="54"/>
        <v>0</v>
      </c>
      <c r="R120" s="73">
        <f t="shared" si="54"/>
        <v>0</v>
      </c>
    </row>
    <row r="121" spans="2:18" ht="49.5" hidden="1" customHeight="1">
      <c r="B121" s="29"/>
      <c r="C121" s="31"/>
      <c r="D121" s="31"/>
      <c r="E121" s="1401" t="s">
        <v>48</v>
      </c>
      <c r="F121" s="1401"/>
      <c r="G121" s="1401"/>
      <c r="H121" s="1401"/>
      <c r="I121" s="1401"/>
      <c r="J121" s="73">
        <f>SUM(J122:J124)</f>
        <v>0</v>
      </c>
      <c r="K121" s="73">
        <f t="shared" ref="K121:P121" si="55">SUM(K122:K124)</f>
        <v>0</v>
      </c>
      <c r="L121" s="73">
        <f t="shared" si="55"/>
        <v>0</v>
      </c>
      <c r="M121" s="73">
        <f t="shared" si="55"/>
        <v>0</v>
      </c>
      <c r="N121" s="73">
        <f t="shared" si="55"/>
        <v>0</v>
      </c>
      <c r="O121" s="73">
        <f t="shared" si="55"/>
        <v>0</v>
      </c>
      <c r="P121" s="73">
        <f t="shared" si="55"/>
        <v>0</v>
      </c>
      <c r="Q121" s="73">
        <f>SUM(Q122:Q124)</f>
        <v>0</v>
      </c>
      <c r="R121" s="73">
        <f>SUM(R122:R124)</f>
        <v>0</v>
      </c>
    </row>
    <row r="122" spans="2:18" ht="21.75" hidden="1" customHeight="1">
      <c r="B122" s="32"/>
      <c r="C122" s="33"/>
      <c r="D122" s="33"/>
      <c r="E122" s="34"/>
      <c r="F122" s="25">
        <v>63</v>
      </c>
      <c r="G122" s="14"/>
      <c r="H122" s="14"/>
      <c r="I122" s="52"/>
      <c r="J122" s="15"/>
      <c r="K122" s="15"/>
      <c r="L122" s="15"/>
      <c r="M122" s="15"/>
      <c r="N122" s="15"/>
      <c r="O122" s="15"/>
      <c r="P122" s="15"/>
      <c r="Q122" s="15"/>
      <c r="R122" s="71">
        <f t="shared" ref="R122:R123" si="56">SUM(J122:Q122)</f>
        <v>0</v>
      </c>
    </row>
    <row r="123" spans="2:18" ht="21.75" hidden="1" customHeight="1">
      <c r="B123" s="24"/>
      <c r="D123" s="21"/>
      <c r="E123" s="26"/>
      <c r="F123" s="25">
        <v>64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si="56"/>
        <v>0</v>
      </c>
    </row>
    <row r="124" spans="2:18" ht="21.75" hidden="1" customHeight="1">
      <c r="B124" s="24"/>
      <c r="D124" s="21"/>
      <c r="E124" s="26"/>
      <c r="F124" s="25">
        <v>65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s="12" customFormat="1" ht="34.5" hidden="1" customHeight="1">
      <c r="B125" s="1404" t="s">
        <v>90</v>
      </c>
      <c r="C125" s="1405"/>
      <c r="D125" s="1405"/>
      <c r="E125" s="1405"/>
      <c r="F125" s="1405"/>
      <c r="G125" s="1405"/>
      <c r="H125" s="1405"/>
      <c r="I125" s="1405"/>
      <c r="J125" s="35">
        <f>SUM(J126)</f>
        <v>0</v>
      </c>
      <c r="K125" s="35">
        <f t="shared" ref="K125:R126" si="57">SUM(K126)</f>
        <v>0</v>
      </c>
      <c r="L125" s="35">
        <f t="shared" si="57"/>
        <v>0</v>
      </c>
      <c r="M125" s="35">
        <f t="shared" si="57"/>
        <v>0</v>
      </c>
      <c r="N125" s="35">
        <f t="shared" si="57"/>
        <v>0</v>
      </c>
      <c r="O125" s="35">
        <f t="shared" si="57"/>
        <v>0</v>
      </c>
      <c r="P125" s="35">
        <f t="shared" si="57"/>
        <v>0</v>
      </c>
      <c r="Q125" s="35">
        <f t="shared" si="57"/>
        <v>0</v>
      </c>
      <c r="R125" s="35">
        <f t="shared" si="57"/>
        <v>0</v>
      </c>
    </row>
    <row r="126" spans="2:18" s="12" customFormat="1" ht="48" hidden="1" customHeight="1">
      <c r="B126" s="1520" t="s">
        <v>115</v>
      </c>
      <c r="C126" s="1521"/>
      <c r="D126" s="1521"/>
      <c r="E126" s="1521"/>
      <c r="F126" s="1521"/>
      <c r="G126" s="1521"/>
      <c r="H126" s="1521"/>
      <c r="I126" s="1521"/>
      <c r="J126" s="22">
        <f>SUM(J127)</f>
        <v>0</v>
      </c>
      <c r="K126" s="22">
        <f t="shared" si="57"/>
        <v>0</v>
      </c>
      <c r="L126" s="22">
        <f t="shared" si="57"/>
        <v>0</v>
      </c>
      <c r="M126" s="22">
        <f t="shared" si="57"/>
        <v>0</v>
      </c>
      <c r="N126" s="22">
        <f t="shared" si="57"/>
        <v>0</v>
      </c>
      <c r="O126" s="22">
        <f t="shared" si="57"/>
        <v>0</v>
      </c>
      <c r="P126" s="22">
        <f t="shared" si="57"/>
        <v>0</v>
      </c>
      <c r="Q126" s="22">
        <f t="shared" si="57"/>
        <v>0</v>
      </c>
      <c r="R126" s="22">
        <f>SUM(R127)</f>
        <v>0</v>
      </c>
    </row>
    <row r="127" spans="2:18" ht="49.5" hidden="1" customHeight="1">
      <c r="B127" s="29"/>
      <c r="C127" s="1401" t="s">
        <v>49</v>
      </c>
      <c r="D127" s="1401"/>
      <c r="E127" s="1401"/>
      <c r="F127" s="1401"/>
      <c r="G127" s="1401"/>
      <c r="H127" s="1401"/>
      <c r="I127" s="1401"/>
      <c r="J127" s="73">
        <f>SUM(J128+J133)</f>
        <v>0</v>
      </c>
      <c r="K127" s="73">
        <f t="shared" ref="K127:R127" si="58">SUM(K128+K133)</f>
        <v>0</v>
      </c>
      <c r="L127" s="73">
        <f t="shared" si="58"/>
        <v>0</v>
      </c>
      <c r="M127" s="73">
        <f t="shared" si="58"/>
        <v>0</v>
      </c>
      <c r="N127" s="73">
        <f t="shared" si="58"/>
        <v>0</v>
      </c>
      <c r="O127" s="73">
        <f t="shared" si="58"/>
        <v>0</v>
      </c>
      <c r="P127" s="73">
        <f t="shared" si="58"/>
        <v>0</v>
      </c>
      <c r="Q127" s="73">
        <f t="shared" si="58"/>
        <v>0</v>
      </c>
      <c r="R127" s="73">
        <f t="shared" si="58"/>
        <v>0</v>
      </c>
    </row>
    <row r="128" spans="2:18" ht="36" hidden="1" customHeight="1">
      <c r="B128" s="29"/>
      <c r="C128" s="31"/>
      <c r="D128" s="1418" t="s">
        <v>50</v>
      </c>
      <c r="E128" s="1418"/>
      <c r="F128" s="1418"/>
      <c r="G128" s="1418"/>
      <c r="H128" s="1418"/>
      <c r="I128" s="1418"/>
      <c r="J128" s="73">
        <f>SUM(J129)</f>
        <v>0</v>
      </c>
      <c r="K128" s="73">
        <f t="shared" ref="K128:R128" si="59">SUM(K129)</f>
        <v>0</v>
      </c>
      <c r="L128" s="73">
        <f t="shared" si="59"/>
        <v>0</v>
      </c>
      <c r="M128" s="73">
        <f t="shared" si="59"/>
        <v>0</v>
      </c>
      <c r="N128" s="73">
        <f t="shared" si="59"/>
        <v>0</v>
      </c>
      <c r="O128" s="73">
        <f t="shared" si="59"/>
        <v>0</v>
      </c>
      <c r="P128" s="73">
        <f t="shared" si="59"/>
        <v>0</v>
      </c>
      <c r="Q128" s="73">
        <f t="shared" si="59"/>
        <v>0</v>
      </c>
      <c r="R128" s="73">
        <f t="shared" si="59"/>
        <v>0</v>
      </c>
    </row>
    <row r="129" spans="2:18" ht="32.25" hidden="1" customHeight="1">
      <c r="B129" s="29"/>
      <c r="C129" s="31"/>
      <c r="D129" s="31"/>
      <c r="E129" s="1418" t="s">
        <v>51</v>
      </c>
      <c r="F129" s="1418"/>
      <c r="G129" s="1418"/>
      <c r="H129" s="1418"/>
      <c r="I129" s="1418"/>
      <c r="J129" s="73">
        <f>SUM(J130:J132)</f>
        <v>0</v>
      </c>
      <c r="K129" s="73">
        <f t="shared" ref="K129:R129" si="60">SUM(K130:K132)</f>
        <v>0</v>
      </c>
      <c r="L129" s="73">
        <f t="shared" si="60"/>
        <v>0</v>
      </c>
      <c r="M129" s="73">
        <f t="shared" si="60"/>
        <v>0</v>
      </c>
      <c r="N129" s="73">
        <f t="shared" si="60"/>
        <v>0</v>
      </c>
      <c r="O129" s="73">
        <f t="shared" si="60"/>
        <v>0</v>
      </c>
      <c r="P129" s="73">
        <f t="shared" si="60"/>
        <v>0</v>
      </c>
      <c r="Q129" s="73">
        <f t="shared" si="60"/>
        <v>0</v>
      </c>
      <c r="R129" s="73">
        <f t="shared" si="60"/>
        <v>0</v>
      </c>
    </row>
    <row r="130" spans="2:18" ht="22.5" hidden="1" customHeight="1">
      <c r="B130" s="32"/>
      <c r="C130" s="33"/>
      <c r="D130" s="33"/>
      <c r="E130" s="34"/>
      <c r="F130" s="25">
        <v>66</v>
      </c>
      <c r="G130" s="14"/>
      <c r="H130" s="14"/>
      <c r="I130" s="52"/>
      <c r="J130" s="15"/>
      <c r="K130" s="15"/>
      <c r="L130" s="15"/>
      <c r="M130" s="15"/>
      <c r="N130" s="15"/>
      <c r="O130" s="15"/>
      <c r="P130" s="15"/>
      <c r="Q130" s="15"/>
      <c r="R130" s="71">
        <f t="shared" ref="R130:R131" si="61">SUM(J130:Q130)</f>
        <v>0</v>
      </c>
    </row>
    <row r="131" spans="2:18" ht="22.5" hidden="1" customHeight="1">
      <c r="B131" s="24"/>
      <c r="D131" s="21"/>
      <c r="E131" s="26"/>
      <c r="F131" s="25">
        <v>67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 t="shared" si="61"/>
        <v>0</v>
      </c>
    </row>
    <row r="132" spans="2:18" ht="33.75" hidden="1" customHeight="1">
      <c r="B132" s="58"/>
      <c r="C132" s="59"/>
      <c r="D132" s="53"/>
      <c r="E132" s="19"/>
      <c r="F132" s="25">
        <v>68</v>
      </c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1">
        <f>SUM(J132:Q132)</f>
        <v>0</v>
      </c>
    </row>
    <row r="133" spans="2:18" ht="46.5" hidden="1" customHeight="1">
      <c r="B133" s="29"/>
      <c r="C133" s="31"/>
      <c r="D133" s="1418" t="s">
        <v>52</v>
      </c>
      <c r="E133" s="1418"/>
      <c r="F133" s="1418"/>
      <c r="G133" s="1418"/>
      <c r="H133" s="1418"/>
      <c r="I133" s="1418"/>
      <c r="J133" s="73">
        <f t="shared" ref="J133:R133" si="62">SUM(J134+J140+J146)</f>
        <v>0</v>
      </c>
      <c r="K133" s="73">
        <f t="shared" si="62"/>
        <v>0</v>
      </c>
      <c r="L133" s="73">
        <f t="shared" si="62"/>
        <v>0</v>
      </c>
      <c r="M133" s="73">
        <f t="shared" si="62"/>
        <v>0</v>
      </c>
      <c r="N133" s="73">
        <f t="shared" si="62"/>
        <v>0</v>
      </c>
      <c r="O133" s="73">
        <f t="shared" si="62"/>
        <v>0</v>
      </c>
      <c r="P133" s="73">
        <f t="shared" si="62"/>
        <v>0</v>
      </c>
      <c r="Q133" s="73">
        <f t="shared" si="62"/>
        <v>0</v>
      </c>
      <c r="R133" s="73">
        <f t="shared" si="62"/>
        <v>0</v>
      </c>
    </row>
    <row r="134" spans="2:18" hidden="1">
      <c r="B134" s="29"/>
      <c r="C134" s="31"/>
      <c r="D134" s="31"/>
      <c r="E134" s="30" t="s">
        <v>53</v>
      </c>
      <c r="F134" s="27"/>
      <c r="G134" s="27"/>
      <c r="H134" s="13"/>
      <c r="I134" s="100"/>
      <c r="J134" s="73">
        <f>SUM(J135:J139)</f>
        <v>0</v>
      </c>
      <c r="K134" s="73">
        <f>SUM(K135:K139)</f>
        <v>0</v>
      </c>
      <c r="L134" s="73">
        <f t="shared" ref="L134:Q134" si="63">SUM(L135:L139)</f>
        <v>0</v>
      </c>
      <c r="M134" s="73">
        <f t="shared" si="63"/>
        <v>0</v>
      </c>
      <c r="N134" s="73">
        <f t="shared" si="63"/>
        <v>0</v>
      </c>
      <c r="O134" s="73">
        <f t="shared" si="63"/>
        <v>0</v>
      </c>
      <c r="P134" s="73">
        <f t="shared" si="63"/>
        <v>0</v>
      </c>
      <c r="Q134" s="73">
        <f t="shared" si="63"/>
        <v>0</v>
      </c>
      <c r="R134" s="73">
        <f>SUM(R135:R139)</f>
        <v>0</v>
      </c>
    </row>
    <row r="135" spans="2:18" ht="19.5" hidden="1" customHeight="1">
      <c r="B135" s="32"/>
      <c r="C135" s="33"/>
      <c r="D135" s="33"/>
      <c r="E135" s="34"/>
      <c r="F135" s="25">
        <v>69</v>
      </c>
      <c r="G135" s="14"/>
      <c r="H135" s="14"/>
      <c r="I135" s="52"/>
      <c r="J135" s="15"/>
      <c r="K135" s="15"/>
      <c r="L135" s="15"/>
      <c r="M135" s="15"/>
      <c r="N135" s="15"/>
      <c r="O135" s="15"/>
      <c r="P135" s="15"/>
      <c r="Q135" s="15"/>
      <c r="R135" s="71">
        <f t="shared" ref="R135:R138" si="64">SUM(J135:Q135)</f>
        <v>0</v>
      </c>
    </row>
    <row r="136" spans="2:18" ht="19.5" hidden="1" customHeight="1">
      <c r="B136" s="24"/>
      <c r="D136" s="21"/>
      <c r="E136" s="26"/>
      <c r="F136" s="25">
        <v>70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64"/>
        <v>0</v>
      </c>
    </row>
    <row r="137" spans="2:18" ht="19.5" hidden="1" customHeight="1">
      <c r="B137" s="24"/>
      <c r="D137" s="21"/>
      <c r="E137" s="26"/>
      <c r="F137" s="25">
        <v>71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1">
        <f t="shared" si="64"/>
        <v>0</v>
      </c>
    </row>
    <row r="138" spans="2:18" ht="22.5" hidden="1" customHeight="1">
      <c r="B138" s="48"/>
      <c r="C138" s="49"/>
      <c r="D138" s="49"/>
      <c r="E138" s="50"/>
      <c r="F138" s="25">
        <v>72</v>
      </c>
      <c r="G138" s="14"/>
      <c r="H138" s="14"/>
      <c r="I138" s="52"/>
      <c r="J138" s="15"/>
      <c r="K138" s="15"/>
      <c r="L138" s="15"/>
      <c r="M138" s="15"/>
      <c r="N138" s="15"/>
      <c r="O138" s="15"/>
      <c r="P138" s="15"/>
      <c r="Q138" s="15"/>
      <c r="R138" s="71">
        <f t="shared" si="64"/>
        <v>0</v>
      </c>
    </row>
    <row r="139" spans="2:18" ht="22.5" hidden="1" customHeight="1">
      <c r="B139" s="24"/>
      <c r="D139" s="21"/>
      <c r="E139" s="26"/>
      <c r="F139" s="25">
        <v>73</v>
      </c>
      <c r="G139" s="14"/>
      <c r="H139" s="15"/>
      <c r="I139" s="16"/>
      <c r="J139" s="23"/>
      <c r="K139" s="23"/>
      <c r="L139" s="23"/>
      <c r="M139" s="23"/>
      <c r="N139" s="23"/>
      <c r="O139" s="23"/>
      <c r="P139" s="23"/>
      <c r="Q139" s="23"/>
      <c r="R139" s="71">
        <f>SUM(J139:Q139)</f>
        <v>0</v>
      </c>
    </row>
    <row r="140" spans="2:18" hidden="1">
      <c r="B140" s="29"/>
      <c r="C140" s="31"/>
      <c r="D140" s="31"/>
      <c r="E140" s="30" t="s">
        <v>54</v>
      </c>
      <c r="F140" s="27"/>
      <c r="G140" s="27"/>
      <c r="H140" s="13"/>
      <c r="I140" s="100"/>
      <c r="J140" s="73">
        <f>SUM(J141:J145)</f>
        <v>0</v>
      </c>
      <c r="K140" s="73">
        <f t="shared" ref="K140:R140" si="65">SUM(K141:K145)</f>
        <v>0</v>
      </c>
      <c r="L140" s="73">
        <f t="shared" si="65"/>
        <v>0</v>
      </c>
      <c r="M140" s="73">
        <f t="shared" si="65"/>
        <v>0</v>
      </c>
      <c r="N140" s="73">
        <f t="shared" si="65"/>
        <v>0</v>
      </c>
      <c r="O140" s="73">
        <f t="shared" si="65"/>
        <v>0</v>
      </c>
      <c r="P140" s="73">
        <f t="shared" si="65"/>
        <v>0</v>
      </c>
      <c r="Q140" s="73">
        <f t="shared" si="65"/>
        <v>0</v>
      </c>
      <c r="R140" s="73">
        <f t="shared" si="65"/>
        <v>0</v>
      </c>
    </row>
    <row r="141" spans="2:18" ht="22.5" hidden="1" customHeight="1">
      <c r="B141" s="32"/>
      <c r="C141" s="33"/>
      <c r="D141" s="33"/>
      <c r="E141" s="34"/>
      <c r="F141" s="25">
        <v>74</v>
      </c>
      <c r="G141" s="14"/>
      <c r="H141" s="14"/>
      <c r="I141" s="52"/>
      <c r="J141" s="15"/>
      <c r="K141" s="15"/>
      <c r="L141" s="15"/>
      <c r="M141" s="15"/>
      <c r="N141" s="15"/>
      <c r="O141" s="15"/>
      <c r="P141" s="15"/>
      <c r="Q141" s="15"/>
      <c r="R141" s="71">
        <f t="shared" ref="R141:R144" si="66">SUM(J141:Q141)</f>
        <v>0</v>
      </c>
    </row>
    <row r="142" spans="2:18" ht="22.5" hidden="1" customHeight="1">
      <c r="B142" s="24"/>
      <c r="D142" s="21"/>
      <c r="E142" s="26"/>
      <c r="F142" s="25">
        <v>75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66"/>
        <v>0</v>
      </c>
    </row>
    <row r="143" spans="2:18" ht="22.5" hidden="1" customHeight="1">
      <c r="B143" s="24"/>
      <c r="D143" s="21"/>
      <c r="E143" s="26"/>
      <c r="F143" s="25">
        <v>76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 t="shared" si="66"/>
        <v>0</v>
      </c>
    </row>
    <row r="144" spans="2:18" ht="22.5" hidden="1" customHeight="1">
      <c r="B144" s="48"/>
      <c r="C144" s="49"/>
      <c r="D144" s="49"/>
      <c r="E144" s="50"/>
      <c r="F144" s="25">
        <v>77</v>
      </c>
      <c r="G144" s="14"/>
      <c r="H144" s="14"/>
      <c r="I144" s="52"/>
      <c r="J144" s="15"/>
      <c r="K144" s="15"/>
      <c r="L144" s="15"/>
      <c r="M144" s="15"/>
      <c r="N144" s="15"/>
      <c r="O144" s="15"/>
      <c r="P144" s="15"/>
      <c r="Q144" s="15"/>
      <c r="R144" s="71">
        <f t="shared" si="66"/>
        <v>0</v>
      </c>
    </row>
    <row r="145" spans="2:18" ht="22.5" hidden="1" customHeight="1">
      <c r="B145" s="24"/>
      <c r="D145" s="21"/>
      <c r="E145" s="26"/>
      <c r="F145" s="25">
        <v>78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1">
        <f>SUM(J145:Q145)</f>
        <v>0</v>
      </c>
    </row>
    <row r="146" spans="2:18" ht="30.75" hidden="1" customHeight="1">
      <c r="B146" s="29"/>
      <c r="C146" s="31"/>
      <c r="D146" s="31"/>
      <c r="E146" s="1401" t="s">
        <v>89</v>
      </c>
      <c r="F146" s="1401"/>
      <c r="G146" s="1401"/>
      <c r="H146" s="1401"/>
      <c r="I146" s="1401"/>
      <c r="J146" s="73">
        <f t="shared" ref="J146:R146" si="67">SUM(J147:J151)</f>
        <v>0</v>
      </c>
      <c r="K146" s="73">
        <f t="shared" si="67"/>
        <v>0</v>
      </c>
      <c r="L146" s="73">
        <f t="shared" si="67"/>
        <v>0</v>
      </c>
      <c r="M146" s="73">
        <f t="shared" si="67"/>
        <v>0</v>
      </c>
      <c r="N146" s="73">
        <f t="shared" si="67"/>
        <v>0</v>
      </c>
      <c r="O146" s="73">
        <f t="shared" si="67"/>
        <v>0</v>
      </c>
      <c r="P146" s="73">
        <f t="shared" si="67"/>
        <v>0</v>
      </c>
      <c r="Q146" s="73">
        <f t="shared" si="67"/>
        <v>0</v>
      </c>
      <c r="R146" s="73">
        <f t="shared" si="67"/>
        <v>0</v>
      </c>
    </row>
    <row r="147" spans="2:18" ht="22.5" hidden="1" customHeight="1">
      <c r="B147" s="32"/>
      <c r="C147" s="33"/>
      <c r="D147" s="33"/>
      <c r="E147" s="34"/>
      <c r="F147" s="25">
        <v>79</v>
      </c>
      <c r="G147" s="14"/>
      <c r="H147" s="14"/>
      <c r="I147" s="52"/>
      <c r="J147" s="15"/>
      <c r="K147" s="15"/>
      <c r="L147" s="15"/>
      <c r="M147" s="15"/>
      <c r="N147" s="15"/>
      <c r="O147" s="15"/>
      <c r="P147" s="15"/>
      <c r="Q147" s="15"/>
      <c r="R147" s="71">
        <f t="shared" ref="R147:R150" si="68">SUM(J147:Q147)</f>
        <v>0</v>
      </c>
    </row>
    <row r="148" spans="2:18" ht="22.5" hidden="1" customHeight="1">
      <c r="B148" s="24"/>
      <c r="D148" s="21"/>
      <c r="E148" s="26"/>
      <c r="F148" s="25">
        <v>80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68"/>
        <v>0</v>
      </c>
    </row>
    <row r="149" spans="2:18" ht="22.5" hidden="1" customHeight="1">
      <c r="B149" s="24"/>
      <c r="D149" s="21"/>
      <c r="E149" s="26"/>
      <c r="F149" s="25">
        <v>81</v>
      </c>
      <c r="G149" s="14"/>
      <c r="H149" s="15"/>
      <c r="I149" s="16"/>
      <c r="J149" s="23"/>
      <c r="K149" s="23"/>
      <c r="L149" s="23"/>
      <c r="M149" s="23"/>
      <c r="N149" s="23"/>
      <c r="O149" s="23"/>
      <c r="P149" s="23"/>
      <c r="Q149" s="23"/>
      <c r="R149" s="71">
        <f t="shared" si="68"/>
        <v>0</v>
      </c>
    </row>
    <row r="150" spans="2:18" ht="22.5" hidden="1" customHeight="1">
      <c r="B150" s="48"/>
      <c r="C150" s="49"/>
      <c r="D150" s="49"/>
      <c r="E150" s="50"/>
      <c r="F150" s="25">
        <v>82</v>
      </c>
      <c r="G150" s="14"/>
      <c r="H150" s="14"/>
      <c r="I150" s="52"/>
      <c r="J150" s="15"/>
      <c r="K150" s="15"/>
      <c r="L150" s="15"/>
      <c r="M150" s="15"/>
      <c r="N150" s="15"/>
      <c r="O150" s="15"/>
      <c r="P150" s="15"/>
      <c r="Q150" s="15"/>
      <c r="R150" s="71">
        <f t="shared" si="68"/>
        <v>0</v>
      </c>
    </row>
    <row r="151" spans="2:18" ht="22.5" hidden="1" customHeight="1">
      <c r="B151" s="58"/>
      <c r="C151" s="59"/>
      <c r="D151" s="53"/>
      <c r="E151" s="19"/>
      <c r="F151" s="25">
        <v>83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>SUM(J151:Q151)</f>
        <v>0</v>
      </c>
    </row>
    <row r="152" spans="2:18" s="12" customFormat="1" ht="33.75" hidden="1" customHeight="1">
      <c r="B152" s="1404" t="s">
        <v>92</v>
      </c>
      <c r="C152" s="1405"/>
      <c r="D152" s="1405"/>
      <c r="E152" s="1405"/>
      <c r="F152" s="1405"/>
      <c r="G152" s="1405"/>
      <c r="H152" s="1405"/>
      <c r="I152" s="1405"/>
      <c r="J152" s="35">
        <f>SUM(J153)</f>
        <v>0</v>
      </c>
      <c r="K152" s="35">
        <f t="shared" ref="K152:R153" si="69">SUM(K153)</f>
        <v>0</v>
      </c>
      <c r="L152" s="35">
        <f t="shared" si="69"/>
        <v>0</v>
      </c>
      <c r="M152" s="35">
        <f t="shared" si="69"/>
        <v>0</v>
      </c>
      <c r="N152" s="35">
        <f t="shared" si="69"/>
        <v>0</v>
      </c>
      <c r="O152" s="35">
        <f t="shared" si="69"/>
        <v>0</v>
      </c>
      <c r="P152" s="35">
        <f t="shared" si="69"/>
        <v>0</v>
      </c>
      <c r="Q152" s="35">
        <f t="shared" si="69"/>
        <v>0</v>
      </c>
      <c r="R152" s="35">
        <f t="shared" si="69"/>
        <v>0</v>
      </c>
    </row>
    <row r="153" spans="2:18" s="12" customFormat="1" ht="48.75" hidden="1" customHeight="1">
      <c r="B153" s="1520" t="s">
        <v>116</v>
      </c>
      <c r="C153" s="1521"/>
      <c r="D153" s="1521"/>
      <c r="E153" s="1521"/>
      <c r="F153" s="1521"/>
      <c r="G153" s="1521"/>
      <c r="H153" s="1521"/>
      <c r="I153" s="1521"/>
      <c r="J153" s="22">
        <f>SUM(J154)</f>
        <v>0</v>
      </c>
      <c r="K153" s="22">
        <f t="shared" si="69"/>
        <v>0</v>
      </c>
      <c r="L153" s="22">
        <f t="shared" si="69"/>
        <v>0</v>
      </c>
      <c r="M153" s="22">
        <f t="shared" si="69"/>
        <v>0</v>
      </c>
      <c r="N153" s="22">
        <f t="shared" si="69"/>
        <v>0</v>
      </c>
      <c r="O153" s="22">
        <f t="shared" si="69"/>
        <v>0</v>
      </c>
      <c r="P153" s="22">
        <f t="shared" si="69"/>
        <v>0</v>
      </c>
      <c r="Q153" s="22">
        <f t="shared" si="69"/>
        <v>0</v>
      </c>
      <c r="R153" s="22">
        <f>SUM(R154)</f>
        <v>0</v>
      </c>
    </row>
    <row r="154" spans="2:18" ht="32.25" hidden="1" customHeight="1">
      <c r="B154" s="29"/>
      <c r="C154" s="1401" t="s">
        <v>55</v>
      </c>
      <c r="D154" s="1401"/>
      <c r="E154" s="1401"/>
      <c r="F154" s="1401"/>
      <c r="G154" s="1401"/>
      <c r="H154" s="1401"/>
      <c r="I154" s="1401"/>
      <c r="J154" s="73">
        <f>SUM(J155+J172)</f>
        <v>0</v>
      </c>
      <c r="K154" s="73">
        <f t="shared" ref="K154:Q154" si="70">SUM(K155+K172)</f>
        <v>0</v>
      </c>
      <c r="L154" s="73">
        <f t="shared" si="70"/>
        <v>0</v>
      </c>
      <c r="M154" s="73">
        <f t="shared" si="70"/>
        <v>0</v>
      </c>
      <c r="N154" s="73">
        <f t="shared" si="70"/>
        <v>0</v>
      </c>
      <c r="O154" s="73">
        <f t="shared" si="70"/>
        <v>0</v>
      </c>
      <c r="P154" s="73">
        <f t="shared" si="70"/>
        <v>0</v>
      </c>
      <c r="Q154" s="73">
        <f t="shared" si="70"/>
        <v>0</v>
      </c>
      <c r="R154" s="73">
        <f>SUM(R155+R172)</f>
        <v>0</v>
      </c>
    </row>
    <row r="155" spans="2:18" ht="50.25" hidden="1" customHeight="1">
      <c r="B155" s="29"/>
      <c r="C155" s="31"/>
      <c r="D155" s="1401" t="s">
        <v>77</v>
      </c>
      <c r="E155" s="1401"/>
      <c r="F155" s="1401"/>
      <c r="G155" s="1401"/>
      <c r="H155" s="1401"/>
      <c r="I155" s="1401"/>
      <c r="J155" s="73">
        <f>SUM(J156+J160+J164+J168)</f>
        <v>0</v>
      </c>
      <c r="K155" s="73">
        <f t="shared" ref="K155:R155" si="71">SUM(K156+K160+K164+K168)</f>
        <v>0</v>
      </c>
      <c r="L155" s="73">
        <f t="shared" si="71"/>
        <v>0</v>
      </c>
      <c r="M155" s="73">
        <f t="shared" si="71"/>
        <v>0</v>
      </c>
      <c r="N155" s="73">
        <f t="shared" si="71"/>
        <v>0</v>
      </c>
      <c r="O155" s="73">
        <f t="shared" si="71"/>
        <v>0</v>
      </c>
      <c r="P155" s="73">
        <f t="shared" si="71"/>
        <v>0</v>
      </c>
      <c r="Q155" s="73">
        <f t="shared" si="71"/>
        <v>0</v>
      </c>
      <c r="R155" s="73">
        <f t="shared" si="71"/>
        <v>0</v>
      </c>
    </row>
    <row r="156" spans="2:18" ht="32.25" hidden="1" customHeight="1">
      <c r="B156" s="29"/>
      <c r="C156" s="31"/>
      <c r="D156" s="31"/>
      <c r="E156" s="1401" t="s">
        <v>56</v>
      </c>
      <c r="F156" s="1401"/>
      <c r="G156" s="1401"/>
      <c r="H156" s="1401"/>
      <c r="I156" s="1401"/>
      <c r="J156" s="73">
        <f>SUM(J157:J159)</f>
        <v>0</v>
      </c>
      <c r="K156" s="73">
        <f t="shared" ref="K156:R156" si="72">SUM(K157:K159)</f>
        <v>0</v>
      </c>
      <c r="L156" s="73">
        <f t="shared" si="72"/>
        <v>0</v>
      </c>
      <c r="M156" s="73">
        <f t="shared" si="72"/>
        <v>0</v>
      </c>
      <c r="N156" s="73">
        <f t="shared" si="72"/>
        <v>0</v>
      </c>
      <c r="O156" s="73">
        <f t="shared" si="72"/>
        <v>0</v>
      </c>
      <c r="P156" s="73">
        <f t="shared" si="72"/>
        <v>0</v>
      </c>
      <c r="Q156" s="73">
        <f t="shared" si="72"/>
        <v>0</v>
      </c>
      <c r="R156" s="73">
        <f t="shared" si="72"/>
        <v>0</v>
      </c>
    </row>
    <row r="157" spans="2:18" ht="20.25" hidden="1" customHeight="1">
      <c r="B157" s="32"/>
      <c r="C157" s="33"/>
      <c r="D157" s="33"/>
      <c r="E157" s="34"/>
      <c r="F157" s="25">
        <v>84</v>
      </c>
      <c r="G157" s="14"/>
      <c r="H157" s="14"/>
      <c r="I157" s="52"/>
      <c r="J157" s="15"/>
      <c r="K157" s="15"/>
      <c r="L157" s="15"/>
      <c r="M157" s="15"/>
      <c r="N157" s="15"/>
      <c r="O157" s="15"/>
      <c r="P157" s="15"/>
      <c r="Q157" s="15"/>
      <c r="R157" s="71">
        <f t="shared" ref="R157:R158" si="73">SUM(J157:Q157)</f>
        <v>0</v>
      </c>
    </row>
    <row r="158" spans="2:18" ht="20.25" hidden="1" customHeight="1">
      <c r="B158" s="24"/>
      <c r="D158" s="21"/>
      <c r="E158" s="26"/>
      <c r="F158" s="25">
        <v>85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 t="shared" si="73"/>
        <v>0</v>
      </c>
    </row>
    <row r="159" spans="2:18" ht="20.25" hidden="1" customHeight="1">
      <c r="B159" s="24"/>
      <c r="D159" s="21"/>
      <c r="E159" s="26"/>
      <c r="F159" s="25">
        <v>86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>
        <f>SUM(J159:Q159)</f>
        <v>0</v>
      </c>
    </row>
    <row r="160" spans="2:18" ht="33.75" hidden="1" customHeight="1">
      <c r="B160" s="29"/>
      <c r="C160" s="31"/>
      <c r="D160" s="31"/>
      <c r="E160" s="1401" t="s">
        <v>57</v>
      </c>
      <c r="F160" s="1401"/>
      <c r="G160" s="1401"/>
      <c r="H160" s="1401"/>
      <c r="I160" s="1401"/>
      <c r="J160" s="73">
        <f>SUM(J161:J163)</f>
        <v>0</v>
      </c>
      <c r="K160" s="73">
        <f t="shared" ref="K160:R160" si="74">SUM(K161:K163)</f>
        <v>0</v>
      </c>
      <c r="L160" s="73">
        <f t="shared" si="74"/>
        <v>0</v>
      </c>
      <c r="M160" s="73">
        <f t="shared" si="74"/>
        <v>0</v>
      </c>
      <c r="N160" s="73">
        <f t="shared" si="74"/>
        <v>0</v>
      </c>
      <c r="O160" s="73">
        <f t="shared" si="74"/>
        <v>0</v>
      </c>
      <c r="P160" s="73">
        <f t="shared" si="74"/>
        <v>0</v>
      </c>
      <c r="Q160" s="73">
        <f t="shared" si="74"/>
        <v>0</v>
      </c>
      <c r="R160" s="73">
        <f t="shared" si="74"/>
        <v>0</v>
      </c>
    </row>
    <row r="161" spans="2:18" ht="21" hidden="1" customHeight="1">
      <c r="B161" s="32"/>
      <c r="C161" s="33"/>
      <c r="D161" s="33"/>
      <c r="E161" s="34"/>
      <c r="F161" s="25">
        <v>87</v>
      </c>
      <c r="G161" s="14"/>
      <c r="H161" s="14"/>
      <c r="I161" s="52"/>
      <c r="J161" s="15"/>
      <c r="K161" s="15"/>
      <c r="L161" s="15"/>
      <c r="M161" s="15"/>
      <c r="N161" s="15"/>
      <c r="O161" s="15"/>
      <c r="P161" s="15"/>
      <c r="Q161" s="15"/>
      <c r="R161" s="71">
        <f t="shared" ref="R161:R162" si="75">SUM(J161:Q161)</f>
        <v>0</v>
      </c>
    </row>
    <row r="162" spans="2:18" ht="21" hidden="1" customHeight="1">
      <c r="B162" s="24"/>
      <c r="D162" s="21"/>
      <c r="E162" s="26"/>
      <c r="F162" s="25">
        <v>88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 t="shared" si="75"/>
        <v>0</v>
      </c>
    </row>
    <row r="163" spans="2:18" ht="21" hidden="1" customHeight="1">
      <c r="B163" s="24"/>
      <c r="D163" s="21"/>
      <c r="E163" s="26"/>
      <c r="F163" s="25">
        <v>89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>SUM(J163:Q163)</f>
        <v>0</v>
      </c>
    </row>
    <row r="164" spans="2:18" hidden="1">
      <c r="B164" s="29"/>
      <c r="C164" s="31"/>
      <c r="D164" s="31"/>
      <c r="E164" s="30" t="s">
        <v>58</v>
      </c>
      <c r="F164" s="27"/>
      <c r="G164" s="27"/>
      <c r="H164" s="13"/>
      <c r="I164" s="100"/>
      <c r="J164" s="73">
        <f>SUM(J165:J167)</f>
        <v>0</v>
      </c>
      <c r="K164" s="73">
        <f t="shared" ref="K164:R164" si="76">SUM(K165:K167)</f>
        <v>0</v>
      </c>
      <c r="L164" s="73">
        <f t="shared" si="76"/>
        <v>0</v>
      </c>
      <c r="M164" s="73">
        <f t="shared" si="76"/>
        <v>0</v>
      </c>
      <c r="N164" s="73">
        <f t="shared" si="76"/>
        <v>0</v>
      </c>
      <c r="O164" s="73">
        <f t="shared" si="76"/>
        <v>0</v>
      </c>
      <c r="P164" s="73">
        <f t="shared" si="76"/>
        <v>0</v>
      </c>
      <c r="Q164" s="73">
        <f t="shared" si="76"/>
        <v>0</v>
      </c>
      <c r="R164" s="73">
        <f t="shared" si="76"/>
        <v>0</v>
      </c>
    </row>
    <row r="165" spans="2:18" ht="24.75" hidden="1" customHeight="1">
      <c r="B165" s="32"/>
      <c r="C165" s="33"/>
      <c r="D165" s="33"/>
      <c r="E165" s="34"/>
      <c r="F165" s="25">
        <v>90</v>
      </c>
      <c r="G165" s="14"/>
      <c r="H165" s="14"/>
      <c r="I165" s="52"/>
      <c r="J165" s="15"/>
      <c r="K165" s="15"/>
      <c r="L165" s="15"/>
      <c r="M165" s="15"/>
      <c r="N165" s="15"/>
      <c r="O165" s="15"/>
      <c r="P165" s="15"/>
      <c r="Q165" s="15"/>
      <c r="R165" s="71">
        <f t="shared" ref="R165:R166" si="77">SUM(J165:Q165)</f>
        <v>0</v>
      </c>
    </row>
    <row r="166" spans="2:18" ht="24.75" hidden="1" customHeight="1">
      <c r="B166" s="24"/>
      <c r="D166" s="21"/>
      <c r="E166" s="26"/>
      <c r="F166" s="25">
        <v>91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 t="shared" si="77"/>
        <v>0</v>
      </c>
    </row>
    <row r="167" spans="2:18" ht="24.75" hidden="1" customHeight="1">
      <c r="B167" s="58"/>
      <c r="C167" s="59"/>
      <c r="D167" s="53"/>
      <c r="E167" s="19"/>
      <c r="F167" s="25">
        <v>92</v>
      </c>
      <c r="G167" s="14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>SUM(J167:Q167)</f>
        <v>0</v>
      </c>
    </row>
    <row r="168" spans="2:18" ht="30.75" hidden="1" customHeight="1">
      <c r="B168" s="29"/>
      <c r="C168" s="31"/>
      <c r="D168" s="31"/>
      <c r="E168" s="1418" t="s">
        <v>59</v>
      </c>
      <c r="F168" s="1418"/>
      <c r="G168" s="1418"/>
      <c r="H168" s="1418"/>
      <c r="I168" s="1418"/>
      <c r="J168" s="73">
        <f>SUM(J169:J171)</f>
        <v>0</v>
      </c>
      <c r="K168" s="73">
        <f t="shared" ref="K168:R168" si="78">SUM(K169:K171)</f>
        <v>0</v>
      </c>
      <c r="L168" s="73">
        <f t="shared" si="78"/>
        <v>0</v>
      </c>
      <c r="M168" s="73">
        <f t="shared" si="78"/>
        <v>0</v>
      </c>
      <c r="N168" s="73">
        <f t="shared" si="78"/>
        <v>0</v>
      </c>
      <c r="O168" s="73">
        <f t="shared" si="78"/>
        <v>0</v>
      </c>
      <c r="P168" s="73">
        <f t="shared" si="78"/>
        <v>0</v>
      </c>
      <c r="Q168" s="73">
        <f t="shared" si="78"/>
        <v>0</v>
      </c>
      <c r="R168" s="73">
        <f t="shared" si="78"/>
        <v>0</v>
      </c>
    </row>
    <row r="169" spans="2:18" ht="22.5" hidden="1" customHeight="1">
      <c r="B169" s="32"/>
      <c r="C169" s="33"/>
      <c r="D169" s="33"/>
      <c r="E169" s="34"/>
      <c r="F169" s="25">
        <v>93</v>
      </c>
      <c r="G169" s="14"/>
      <c r="H169" s="14"/>
      <c r="I169" s="52"/>
      <c r="J169" s="15"/>
      <c r="K169" s="15"/>
      <c r="L169" s="15"/>
      <c r="M169" s="15"/>
      <c r="N169" s="15"/>
      <c r="O169" s="15"/>
      <c r="P169" s="15"/>
      <c r="Q169" s="15"/>
      <c r="R169" s="71">
        <f t="shared" ref="R169:R170" si="79">SUM(J169:Q169)</f>
        <v>0</v>
      </c>
    </row>
    <row r="170" spans="2:18" ht="22.5" hidden="1" customHeight="1">
      <c r="B170" s="24"/>
      <c r="D170" s="21"/>
      <c r="E170" s="26"/>
      <c r="F170" s="25">
        <v>94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 t="shared" si="79"/>
        <v>0</v>
      </c>
    </row>
    <row r="171" spans="2:18" ht="22.5" hidden="1" customHeight="1">
      <c r="B171" s="24"/>
      <c r="D171" s="21"/>
      <c r="E171" s="26"/>
      <c r="F171" s="25">
        <v>95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>SUM(J171:Q171)</f>
        <v>0</v>
      </c>
    </row>
    <row r="172" spans="2:18" ht="33.75" hidden="1" customHeight="1">
      <c r="B172" s="29"/>
      <c r="C172" s="31"/>
      <c r="D172" s="1401" t="s">
        <v>60</v>
      </c>
      <c r="E172" s="1401"/>
      <c r="F172" s="1401"/>
      <c r="G172" s="1401"/>
      <c r="H172" s="1401"/>
      <c r="I172" s="1401"/>
      <c r="J172" s="73">
        <f>SUM(J173)</f>
        <v>0</v>
      </c>
      <c r="K172" s="73">
        <f t="shared" ref="K172:R172" si="80">SUM(K173)</f>
        <v>0</v>
      </c>
      <c r="L172" s="73">
        <f t="shared" si="80"/>
        <v>0</v>
      </c>
      <c r="M172" s="73">
        <f t="shared" si="80"/>
        <v>0</v>
      </c>
      <c r="N172" s="73">
        <f t="shared" si="80"/>
        <v>0</v>
      </c>
      <c r="O172" s="73">
        <f t="shared" si="80"/>
        <v>0</v>
      </c>
      <c r="P172" s="73">
        <f t="shared" si="80"/>
        <v>0</v>
      </c>
      <c r="Q172" s="73">
        <f t="shared" si="80"/>
        <v>0</v>
      </c>
      <c r="R172" s="73">
        <f t="shared" si="80"/>
        <v>0</v>
      </c>
    </row>
    <row r="173" spans="2:18" hidden="1">
      <c r="B173" s="29"/>
      <c r="C173" s="31"/>
      <c r="D173" s="31"/>
      <c r="E173" s="30" t="s">
        <v>61</v>
      </c>
      <c r="F173" s="27"/>
      <c r="G173" s="27"/>
      <c r="H173" s="13"/>
      <c r="I173" s="100"/>
      <c r="J173" s="73">
        <f>SUM(J174:J176)</f>
        <v>0</v>
      </c>
      <c r="K173" s="73">
        <f t="shared" ref="K173:Q173" si="81">SUM(K174:K176)</f>
        <v>0</v>
      </c>
      <c r="L173" s="73">
        <f t="shared" si="81"/>
        <v>0</v>
      </c>
      <c r="M173" s="73">
        <f t="shared" si="81"/>
        <v>0</v>
      </c>
      <c r="N173" s="73">
        <f t="shared" si="81"/>
        <v>0</v>
      </c>
      <c r="O173" s="73">
        <f t="shared" si="81"/>
        <v>0</v>
      </c>
      <c r="P173" s="73">
        <f t="shared" si="81"/>
        <v>0</v>
      </c>
      <c r="Q173" s="73">
        <f t="shared" si="81"/>
        <v>0</v>
      </c>
      <c r="R173" s="73">
        <f>SUM(R174:R176)</f>
        <v>0</v>
      </c>
    </row>
    <row r="174" spans="2:18" ht="22.5" hidden="1" customHeight="1">
      <c r="B174" s="32"/>
      <c r="C174" s="33"/>
      <c r="D174" s="33"/>
      <c r="E174" s="34"/>
      <c r="F174" s="25">
        <v>96</v>
      </c>
      <c r="G174" s="14"/>
      <c r="H174" s="14"/>
      <c r="I174" s="52"/>
      <c r="J174" s="15"/>
      <c r="K174" s="15"/>
      <c r="L174" s="15"/>
      <c r="M174" s="15"/>
      <c r="N174" s="15"/>
      <c r="O174" s="15"/>
      <c r="P174" s="15"/>
      <c r="Q174" s="15"/>
      <c r="R174" s="71">
        <f>SUM(J174:Q174)</f>
        <v>0</v>
      </c>
    </row>
    <row r="175" spans="2:18" ht="22.5" hidden="1" customHeight="1">
      <c r="B175" s="24"/>
      <c r="D175" s="21"/>
      <c r="E175" s="26"/>
      <c r="F175" s="25">
        <v>97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ht="21" hidden="1" customHeight="1">
      <c r="B176" s="24"/>
      <c r="D176" s="21"/>
      <c r="E176" s="26"/>
      <c r="F176" s="25">
        <v>98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>SUM(J176:Q176)</f>
        <v>0</v>
      </c>
    </row>
    <row r="177" spans="2:18" s="12" customFormat="1" ht="18.75" customHeight="1">
      <c r="B177" s="116" t="s">
        <v>94</v>
      </c>
      <c r="C177" s="38"/>
      <c r="D177" s="115"/>
      <c r="E177" s="115"/>
      <c r="F177" s="115"/>
      <c r="G177" s="115"/>
      <c r="H177" s="115"/>
      <c r="I177" s="115"/>
      <c r="J177" s="450"/>
      <c r="K177" s="450"/>
      <c r="L177" s="450"/>
      <c r="M177" s="450"/>
      <c r="N177" s="450"/>
      <c r="O177" s="450"/>
      <c r="P177" s="450"/>
      <c r="Q177" s="450"/>
      <c r="R177" s="449"/>
    </row>
    <row r="178" spans="2:18" s="12" customFormat="1" ht="18" customHeight="1">
      <c r="B178" s="440" t="s">
        <v>117</v>
      </c>
      <c r="C178" s="441"/>
      <c r="D178" s="441"/>
      <c r="E178" s="441"/>
      <c r="F178" s="441"/>
      <c r="G178" s="441"/>
      <c r="H178" s="441"/>
      <c r="I178" s="441"/>
      <c r="J178" s="448"/>
      <c r="K178" s="448"/>
      <c r="L178" s="448"/>
      <c r="M178" s="448"/>
      <c r="N178" s="448"/>
      <c r="O178" s="448"/>
      <c r="P178" s="448"/>
      <c r="Q178" s="448"/>
      <c r="R178" s="445"/>
    </row>
    <row r="179" spans="2:18" ht="17.25" customHeight="1">
      <c r="B179" s="29"/>
      <c r="C179" s="189" t="s">
        <v>62</v>
      </c>
      <c r="D179" s="189"/>
      <c r="E179" s="189"/>
      <c r="F179" s="189"/>
      <c r="G179" s="189"/>
      <c r="H179" s="189"/>
      <c r="I179" s="189"/>
      <c r="J179" s="443"/>
      <c r="K179" s="443"/>
      <c r="L179" s="443"/>
      <c r="M179" s="443"/>
      <c r="N179" s="443"/>
      <c r="O179" s="443"/>
      <c r="P179" s="443"/>
      <c r="Q179" s="443"/>
      <c r="R179" s="186"/>
    </row>
    <row r="180" spans="2:18" hidden="1">
      <c r="B180" s="29"/>
      <c r="C180" s="31"/>
      <c r="D180" s="30" t="s">
        <v>63</v>
      </c>
      <c r="E180" s="28"/>
      <c r="F180" s="27"/>
      <c r="G180" s="27"/>
      <c r="H180" s="13"/>
      <c r="I180" s="100"/>
      <c r="J180" s="443"/>
      <c r="K180" s="443"/>
      <c r="L180" s="443"/>
      <c r="M180" s="443"/>
      <c r="N180" s="443"/>
      <c r="O180" s="443"/>
      <c r="P180" s="443"/>
      <c r="Q180" s="443"/>
      <c r="R180" s="186"/>
    </row>
    <row r="181" spans="2:18" ht="18.75" hidden="1" customHeight="1">
      <c r="B181" s="29"/>
      <c r="C181" s="31"/>
      <c r="D181" s="31"/>
      <c r="E181" s="189" t="s">
        <v>64</v>
      </c>
      <c r="F181" s="189"/>
      <c r="G181" s="189"/>
      <c r="H181" s="189"/>
      <c r="I181" s="189"/>
      <c r="J181" s="443"/>
      <c r="K181" s="443"/>
      <c r="L181" s="443"/>
      <c r="M181" s="443"/>
      <c r="N181" s="443"/>
      <c r="O181" s="443"/>
      <c r="P181" s="443"/>
      <c r="Q181" s="443"/>
      <c r="R181" s="186"/>
    </row>
    <row r="182" spans="2:18" ht="16.5" customHeight="1">
      <c r="B182" s="29"/>
      <c r="C182" s="31"/>
      <c r="D182" s="189" t="s">
        <v>65</v>
      </c>
      <c r="E182" s="189"/>
      <c r="F182" s="189"/>
      <c r="G182" s="189"/>
      <c r="H182" s="189"/>
      <c r="I182" s="189"/>
      <c r="J182" s="443"/>
      <c r="K182" s="443"/>
      <c r="L182" s="443"/>
      <c r="M182" s="443"/>
      <c r="N182" s="443"/>
      <c r="O182" s="443"/>
      <c r="P182" s="443"/>
      <c r="Q182" s="443"/>
      <c r="R182" s="186"/>
    </row>
    <row r="183" spans="2:18">
      <c r="B183" s="29"/>
      <c r="C183" s="31"/>
      <c r="D183" s="31"/>
      <c r="E183" s="30" t="s">
        <v>66</v>
      </c>
      <c r="F183" s="27"/>
      <c r="G183" s="202"/>
      <c r="H183" s="203"/>
      <c r="I183" s="203"/>
      <c r="J183" s="443"/>
      <c r="K183" s="443"/>
      <c r="L183" s="443"/>
      <c r="M183" s="443"/>
      <c r="N183" s="443"/>
      <c r="O183" s="443"/>
      <c r="P183" s="443"/>
      <c r="Q183" s="443"/>
      <c r="R183" s="186"/>
    </row>
    <row r="184" spans="2:18" s="464" customFormat="1" ht="16.5" customHeight="1">
      <c r="B184" s="466"/>
      <c r="C184" s="463"/>
      <c r="D184" s="463"/>
      <c r="E184" s="467">
        <v>183</v>
      </c>
      <c r="F184" s="467" t="s">
        <v>1659</v>
      </c>
      <c r="G184" s="468"/>
      <c r="H184" s="467"/>
      <c r="I184" s="467"/>
      <c r="J184" s="458"/>
      <c r="K184" s="458"/>
      <c r="L184" s="458"/>
      <c r="M184" s="458"/>
      <c r="N184" s="458"/>
      <c r="O184" s="458"/>
      <c r="P184" s="458"/>
      <c r="Q184" s="458"/>
      <c r="R184" s="457"/>
    </row>
    <row r="185" spans="2:18" ht="32.25" customHeight="1">
      <c r="B185" s="771"/>
      <c r="C185" s="752"/>
      <c r="D185" s="752"/>
      <c r="E185" s="752"/>
      <c r="F185" s="752">
        <v>18301</v>
      </c>
      <c r="G185" s="793" t="s">
        <v>142</v>
      </c>
      <c r="H185" s="757" t="s">
        <v>136</v>
      </c>
      <c r="I185" s="756" t="s">
        <v>2159</v>
      </c>
      <c r="J185" s="757"/>
      <c r="K185" s="758">
        <v>7200</v>
      </c>
      <c r="L185" s="758">
        <v>18500</v>
      </c>
      <c r="M185" s="758">
        <v>24300</v>
      </c>
      <c r="N185" s="757"/>
      <c r="O185" s="757"/>
      <c r="P185" s="757"/>
      <c r="Q185" s="757"/>
      <c r="R185" s="759">
        <f t="shared" ref="R185:R189" si="82">SUM(J185:Q185)</f>
        <v>50000</v>
      </c>
    </row>
    <row r="186" spans="2:18" ht="32.25" customHeight="1">
      <c r="B186" s="761"/>
      <c r="C186" s="762"/>
      <c r="D186" s="763"/>
      <c r="E186" s="763"/>
      <c r="F186" s="773">
        <v>18302</v>
      </c>
      <c r="G186" s="765" t="s">
        <v>138</v>
      </c>
      <c r="H186" s="774" t="s">
        <v>136</v>
      </c>
      <c r="I186" s="767" t="s">
        <v>2159</v>
      </c>
      <c r="J186" s="768"/>
      <c r="K186" s="768"/>
      <c r="L186" s="768">
        <v>11970</v>
      </c>
      <c r="M186" s="768">
        <v>8030</v>
      </c>
      <c r="N186" s="768"/>
      <c r="O186" s="768"/>
      <c r="P186" s="768"/>
      <c r="Q186" s="768"/>
      <c r="R186" s="769">
        <f t="shared" si="82"/>
        <v>20000</v>
      </c>
    </row>
    <row r="187" spans="2:18" ht="18.75" customHeight="1">
      <c r="B187" s="58"/>
      <c r="C187" s="59"/>
      <c r="D187" s="53"/>
      <c r="E187" s="53"/>
      <c r="F187" s="18">
        <v>18303</v>
      </c>
      <c r="G187" s="19" t="s">
        <v>141</v>
      </c>
      <c r="H187" s="152" t="s">
        <v>136</v>
      </c>
      <c r="I187" s="153" t="s">
        <v>2159</v>
      </c>
      <c r="J187" s="136"/>
      <c r="K187" s="136">
        <v>14400</v>
      </c>
      <c r="L187" s="136">
        <v>18500</v>
      </c>
      <c r="M187" s="136">
        <v>17100</v>
      </c>
      <c r="N187" s="136"/>
      <c r="O187" s="136"/>
      <c r="P187" s="136"/>
      <c r="Q187" s="136"/>
      <c r="R187" s="471">
        <f t="shared" si="82"/>
        <v>50000</v>
      </c>
    </row>
    <row r="188" spans="2:18" ht="30.75" customHeight="1">
      <c r="B188" s="227"/>
      <c r="C188" s="795"/>
      <c r="D188" s="793"/>
      <c r="E188" s="793"/>
      <c r="F188" s="752">
        <v>18304</v>
      </c>
      <c r="G188" s="754" t="s">
        <v>2189</v>
      </c>
      <c r="H188" s="757" t="s">
        <v>136</v>
      </c>
      <c r="I188" s="756" t="s">
        <v>2159</v>
      </c>
      <c r="J188" s="786"/>
      <c r="K188" s="786">
        <v>3600</v>
      </c>
      <c r="L188" s="786">
        <v>12160</v>
      </c>
      <c r="M188" s="786">
        <v>14240</v>
      </c>
      <c r="N188" s="786"/>
      <c r="O188" s="786"/>
      <c r="P188" s="786"/>
      <c r="Q188" s="786"/>
      <c r="R188" s="759">
        <f t="shared" si="82"/>
        <v>30000</v>
      </c>
    </row>
    <row r="189" spans="2:18" ht="33" customHeight="1">
      <c r="B189" s="760"/>
      <c r="C189" s="59"/>
      <c r="D189" s="53"/>
      <c r="E189" s="53"/>
      <c r="F189" s="18">
        <v>18305</v>
      </c>
      <c r="G189" s="19" t="s">
        <v>139</v>
      </c>
      <c r="H189" s="152" t="s">
        <v>136</v>
      </c>
      <c r="I189" s="153" t="s">
        <v>2159</v>
      </c>
      <c r="J189" s="136"/>
      <c r="K189" s="136">
        <v>7200</v>
      </c>
      <c r="L189" s="136">
        <v>19000</v>
      </c>
      <c r="M189" s="136">
        <v>23800</v>
      </c>
      <c r="N189" s="136"/>
      <c r="O189" s="136"/>
      <c r="P189" s="136"/>
      <c r="Q189" s="136"/>
      <c r="R189" s="471">
        <f t="shared" si="82"/>
        <v>50000</v>
      </c>
    </row>
    <row r="190" spans="2:18" ht="21" hidden="1" customHeight="1">
      <c r="B190" s="32"/>
      <c r="C190" s="33"/>
      <c r="D190" s="33"/>
      <c r="E190" s="34"/>
      <c r="F190" s="25">
        <v>102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83">SUM(J190:Q190)</f>
        <v>0</v>
      </c>
    </row>
    <row r="191" spans="2:18" ht="21" hidden="1" customHeight="1">
      <c r="B191" s="24"/>
      <c r="D191" s="21"/>
      <c r="E191" s="26"/>
      <c r="F191" s="25">
        <v>103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83"/>
        <v>0</v>
      </c>
    </row>
    <row r="192" spans="2:18" ht="21" hidden="1" customHeight="1">
      <c r="B192" s="24"/>
      <c r="D192" s="21"/>
      <c r="E192" s="26"/>
      <c r="F192" s="25">
        <v>104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hidden="1">
      <c r="B193" s="29"/>
      <c r="C193" s="31"/>
      <c r="D193" s="31"/>
      <c r="E193" s="30" t="s">
        <v>67</v>
      </c>
      <c r="F193" s="27"/>
      <c r="G193" s="27"/>
      <c r="H193" s="13"/>
      <c r="I193" s="100"/>
      <c r="J193" s="73">
        <f>SUM(J194:J196)</f>
        <v>0</v>
      </c>
      <c r="K193" s="73">
        <f t="shared" ref="K193:Q193" si="84">SUM(K194:K196)</f>
        <v>0</v>
      </c>
      <c r="L193" s="73">
        <f t="shared" si="84"/>
        <v>0</v>
      </c>
      <c r="M193" s="73">
        <f t="shared" si="84"/>
        <v>0</v>
      </c>
      <c r="N193" s="73">
        <f t="shared" si="84"/>
        <v>0</v>
      </c>
      <c r="O193" s="73">
        <f t="shared" si="84"/>
        <v>0</v>
      </c>
      <c r="P193" s="73">
        <f t="shared" si="84"/>
        <v>0</v>
      </c>
      <c r="Q193" s="73">
        <f t="shared" si="84"/>
        <v>0</v>
      </c>
      <c r="R193" s="73">
        <f>SUM(R194:R196)</f>
        <v>0</v>
      </c>
    </row>
    <row r="194" spans="2:18" ht="21" hidden="1" customHeight="1">
      <c r="B194" s="32"/>
      <c r="C194" s="33"/>
      <c r="D194" s="33"/>
      <c r="E194" s="34"/>
      <c r="F194" s="25">
        <v>105</v>
      </c>
      <c r="G194" s="14"/>
      <c r="H194" s="14"/>
      <c r="I194" s="52"/>
      <c r="J194" s="15"/>
      <c r="K194" s="15"/>
      <c r="L194" s="15"/>
      <c r="M194" s="15"/>
      <c r="N194" s="15"/>
      <c r="O194" s="15"/>
      <c r="P194" s="15"/>
      <c r="Q194" s="15"/>
      <c r="R194" s="71">
        <f t="shared" ref="R194:R195" si="85">SUM(J194:Q194)</f>
        <v>0</v>
      </c>
    </row>
    <row r="195" spans="2:18" ht="21" hidden="1" customHeight="1">
      <c r="B195" s="24"/>
      <c r="D195" s="21"/>
      <c r="E195" s="26"/>
      <c r="F195" s="25">
        <v>106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1">
        <f t="shared" si="85"/>
        <v>0</v>
      </c>
    </row>
    <row r="196" spans="2:18" ht="21" hidden="1" customHeight="1">
      <c r="B196" s="24"/>
      <c r="D196" s="21"/>
      <c r="E196" s="26"/>
      <c r="F196" s="25">
        <v>107</v>
      </c>
      <c r="G196" s="14"/>
      <c r="H196" s="15"/>
      <c r="I196" s="16"/>
      <c r="J196" s="23"/>
      <c r="K196" s="23"/>
      <c r="L196" s="497"/>
      <c r="M196" s="23"/>
      <c r="N196" s="23"/>
      <c r="O196" s="23"/>
      <c r="P196" s="23"/>
      <c r="Q196" s="23"/>
      <c r="R196" s="71">
        <f>SUM(J196:Q196)</f>
        <v>0</v>
      </c>
    </row>
    <row r="197" spans="2:18" s="12" customFormat="1" ht="16.5" customHeight="1">
      <c r="B197" s="116" t="s">
        <v>96</v>
      </c>
      <c r="C197" s="38"/>
      <c r="D197" s="115"/>
      <c r="E197" s="115"/>
      <c r="F197" s="115"/>
      <c r="G197" s="115"/>
      <c r="H197" s="115"/>
      <c r="I197" s="115"/>
      <c r="J197" s="455"/>
      <c r="K197" s="455"/>
      <c r="L197" s="523"/>
      <c r="M197" s="455"/>
      <c r="N197" s="455"/>
      <c r="O197" s="455"/>
      <c r="P197" s="455"/>
      <c r="Q197" s="455"/>
      <c r="R197" s="454"/>
    </row>
    <row r="198" spans="2:18" s="12" customFormat="1" ht="16.5" customHeight="1">
      <c r="B198" s="440" t="s">
        <v>125</v>
      </c>
      <c r="C198" s="441"/>
      <c r="D198" s="441"/>
      <c r="E198" s="441"/>
      <c r="F198" s="441"/>
      <c r="G198" s="441"/>
      <c r="H198" s="441"/>
      <c r="I198" s="441"/>
      <c r="J198" s="458"/>
      <c r="K198" s="458"/>
      <c r="L198" s="458"/>
      <c r="M198" s="458"/>
      <c r="N198" s="458"/>
      <c r="O198" s="458"/>
      <c r="P198" s="458"/>
      <c r="Q198" s="458"/>
      <c r="R198" s="457"/>
    </row>
    <row r="199" spans="2:18" ht="16.5" customHeight="1">
      <c r="B199" s="29"/>
      <c r="C199" s="189" t="s">
        <v>68</v>
      </c>
      <c r="D199" s="189"/>
      <c r="E199" s="189"/>
      <c r="F199" s="189"/>
      <c r="G199" s="189"/>
      <c r="H199" s="189"/>
      <c r="I199" s="189"/>
      <c r="J199" s="443"/>
      <c r="K199" s="443"/>
      <c r="L199" s="443"/>
      <c r="M199" s="443"/>
      <c r="N199" s="443"/>
      <c r="O199" s="443"/>
      <c r="P199" s="443"/>
      <c r="Q199" s="443"/>
      <c r="R199" s="186"/>
    </row>
    <row r="200" spans="2:18" ht="15.75" customHeight="1">
      <c r="B200" s="29"/>
      <c r="C200" s="31"/>
      <c r="D200" s="30" t="s">
        <v>69</v>
      </c>
      <c r="E200" s="28"/>
      <c r="F200" s="27"/>
      <c r="G200" s="202"/>
      <c r="H200" s="203"/>
      <c r="I200" s="203"/>
      <c r="J200" s="443"/>
      <c r="K200" s="443"/>
      <c r="L200" s="443"/>
      <c r="M200" s="443"/>
      <c r="N200" s="443"/>
      <c r="O200" s="443"/>
      <c r="P200" s="443"/>
      <c r="Q200" s="443"/>
      <c r="R200" s="186"/>
    </row>
    <row r="201" spans="2:18" ht="15" customHeight="1">
      <c r="B201" s="29"/>
      <c r="C201" s="31"/>
      <c r="D201" s="31"/>
      <c r="E201" s="30" t="s">
        <v>70</v>
      </c>
      <c r="F201" s="60"/>
      <c r="G201" s="55"/>
      <c r="H201" s="55"/>
      <c r="I201" s="55"/>
      <c r="J201" s="443"/>
      <c r="K201" s="443"/>
      <c r="L201" s="443"/>
      <c r="M201" s="443"/>
      <c r="N201" s="443"/>
      <c r="O201" s="443"/>
      <c r="P201" s="443"/>
      <c r="Q201" s="443"/>
      <c r="R201" s="186"/>
    </row>
    <row r="202" spans="2:18" s="464" customFormat="1" ht="16.5" customHeight="1">
      <c r="B202" s="466"/>
      <c r="C202" s="463"/>
      <c r="D202" s="463"/>
      <c r="E202" s="467">
        <v>191</v>
      </c>
      <c r="F202" s="467" t="s">
        <v>1707</v>
      </c>
      <c r="G202" s="468"/>
      <c r="H202" s="467"/>
      <c r="I202" s="467"/>
      <c r="J202" s="458"/>
      <c r="K202" s="458"/>
      <c r="L202" s="458"/>
      <c r="M202" s="458"/>
      <c r="N202" s="458"/>
      <c r="O202" s="458"/>
      <c r="P202" s="458"/>
      <c r="Q202" s="458"/>
      <c r="R202" s="457"/>
    </row>
    <row r="203" spans="2:18" ht="32.25" customHeight="1">
      <c r="B203" s="32"/>
      <c r="C203" s="33"/>
      <c r="D203" s="33"/>
      <c r="E203" s="33"/>
      <c r="F203" s="77">
        <v>19101</v>
      </c>
      <c r="G203" s="14" t="s">
        <v>137</v>
      </c>
      <c r="H203" s="15" t="s">
        <v>136</v>
      </c>
      <c r="I203" s="16" t="s">
        <v>2190</v>
      </c>
      <c r="J203" s="15"/>
      <c r="K203" s="79">
        <v>3600</v>
      </c>
      <c r="L203" s="79">
        <v>19000</v>
      </c>
      <c r="M203" s="79">
        <v>27400</v>
      </c>
      <c r="N203" s="15"/>
      <c r="O203" s="15"/>
      <c r="P203" s="15"/>
      <c r="Q203" s="15"/>
      <c r="R203" s="71">
        <f t="shared" ref="R203:R206" si="86">SUM(J203:Q203)</f>
        <v>50000</v>
      </c>
    </row>
    <row r="204" spans="2:18" ht="24.75" hidden="1" customHeight="1">
      <c r="B204" s="24"/>
      <c r="D204" s="21"/>
      <c r="E204" s="26"/>
      <c r="F204" s="25">
        <v>109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1">
        <f t="shared" si="86"/>
        <v>0</v>
      </c>
    </row>
    <row r="205" spans="2:18" ht="25.5" hidden="1" customHeight="1">
      <c r="B205" s="24"/>
      <c r="D205" s="21"/>
      <c r="E205" s="26"/>
      <c r="F205" s="25">
        <v>110</v>
      </c>
      <c r="G205" s="14"/>
      <c r="H205" s="15"/>
      <c r="I205" s="16"/>
      <c r="J205" s="23"/>
      <c r="K205" s="23"/>
      <c r="L205" s="23"/>
      <c r="M205" s="23"/>
      <c r="N205" s="23"/>
      <c r="O205" s="23"/>
      <c r="P205" s="23"/>
      <c r="Q205" s="23"/>
      <c r="R205" s="71">
        <f t="shared" si="86"/>
        <v>0</v>
      </c>
    </row>
    <row r="206" spans="2:18" ht="24.75" hidden="1" customHeight="1">
      <c r="B206" s="24"/>
      <c r="D206" s="21"/>
      <c r="E206" s="26"/>
      <c r="F206" s="25">
        <v>111</v>
      </c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1">
        <f t="shared" si="86"/>
        <v>0</v>
      </c>
    </row>
    <row r="207" spans="2:18" ht="25.5" hidden="1" customHeight="1">
      <c r="B207" s="58"/>
      <c r="C207" s="59"/>
      <c r="D207" s="53"/>
      <c r="E207" s="19"/>
      <c r="F207" s="25">
        <v>112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>SUM(J207:Q207)</f>
        <v>0</v>
      </c>
    </row>
    <row r="208" spans="2:18" ht="33" hidden="1" customHeight="1">
      <c r="B208" s="29"/>
      <c r="C208" s="31"/>
      <c r="D208" s="1401" t="s">
        <v>71</v>
      </c>
      <c r="E208" s="1401"/>
      <c r="F208" s="1401"/>
      <c r="G208" s="1401"/>
      <c r="H208" s="1401"/>
      <c r="I208" s="1401"/>
      <c r="J208" s="73">
        <f>SUM(J209+J213+J217+J221)</f>
        <v>0</v>
      </c>
      <c r="K208" s="73">
        <f t="shared" ref="K208:R208" si="87">SUM(K209+K213+K217+K221)</f>
        <v>0</v>
      </c>
      <c r="L208" s="73">
        <f t="shared" si="87"/>
        <v>0</v>
      </c>
      <c r="M208" s="73">
        <f t="shared" si="87"/>
        <v>0</v>
      </c>
      <c r="N208" s="73">
        <f t="shared" si="87"/>
        <v>0</v>
      </c>
      <c r="O208" s="73">
        <f t="shared" si="87"/>
        <v>0</v>
      </c>
      <c r="P208" s="73">
        <f t="shared" si="87"/>
        <v>0</v>
      </c>
      <c r="Q208" s="73">
        <f t="shared" si="87"/>
        <v>0</v>
      </c>
      <c r="R208" s="73">
        <f t="shared" si="87"/>
        <v>0</v>
      </c>
    </row>
    <row r="209" spans="2:18" ht="30.75" hidden="1" customHeight="1">
      <c r="B209" s="29"/>
      <c r="C209" s="31"/>
      <c r="D209" s="31"/>
      <c r="E209" s="1418" t="s">
        <v>72</v>
      </c>
      <c r="F209" s="1418"/>
      <c r="G209" s="1418"/>
      <c r="H209" s="1418"/>
      <c r="I209" s="1418"/>
      <c r="J209" s="73">
        <f>SUM(J210:J212)</f>
        <v>0</v>
      </c>
      <c r="K209" s="73">
        <f t="shared" ref="K209:R209" si="88">SUM(K210:K212)</f>
        <v>0</v>
      </c>
      <c r="L209" s="73">
        <f t="shared" si="88"/>
        <v>0</v>
      </c>
      <c r="M209" s="73">
        <f t="shared" si="88"/>
        <v>0</v>
      </c>
      <c r="N209" s="73">
        <f t="shared" si="88"/>
        <v>0</v>
      </c>
      <c r="O209" s="73">
        <f t="shared" si="88"/>
        <v>0</v>
      </c>
      <c r="P209" s="73">
        <f t="shared" si="88"/>
        <v>0</v>
      </c>
      <c r="Q209" s="73">
        <f t="shared" si="88"/>
        <v>0</v>
      </c>
      <c r="R209" s="73">
        <f t="shared" si="88"/>
        <v>0</v>
      </c>
    </row>
    <row r="210" spans="2:18" ht="24.75" hidden="1" customHeight="1">
      <c r="B210" s="32"/>
      <c r="C210" s="33"/>
      <c r="D210" s="33"/>
      <c r="E210" s="34"/>
      <c r="F210" s="25">
        <v>113</v>
      </c>
      <c r="G210" s="14"/>
      <c r="H210" s="14"/>
      <c r="I210" s="52"/>
      <c r="J210" s="15"/>
      <c r="K210" s="15"/>
      <c r="L210" s="15"/>
      <c r="M210" s="15"/>
      <c r="N210" s="15"/>
      <c r="O210" s="15"/>
      <c r="P210" s="15"/>
      <c r="Q210" s="15"/>
      <c r="R210" s="71">
        <f t="shared" ref="R210:R211" si="89">SUM(J210:Q210)</f>
        <v>0</v>
      </c>
    </row>
    <row r="211" spans="2:18" ht="24.75" hidden="1" customHeight="1">
      <c r="B211" s="24"/>
      <c r="D211" s="21"/>
      <c r="E211" s="26"/>
      <c r="F211" s="25">
        <v>114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1">
        <f t="shared" si="89"/>
        <v>0</v>
      </c>
    </row>
    <row r="212" spans="2:18" ht="24.75" hidden="1" customHeight="1">
      <c r="B212" s="24"/>
      <c r="D212" s="21"/>
      <c r="E212" s="26"/>
      <c r="F212" s="25">
        <v>115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1">
        <f>SUM(J212:Q212)</f>
        <v>0</v>
      </c>
    </row>
    <row r="213" spans="2:18" hidden="1">
      <c r="B213" s="29"/>
      <c r="C213" s="31"/>
      <c r="D213" s="31"/>
      <c r="E213" s="1419" t="s">
        <v>73</v>
      </c>
      <c r="F213" s="1419"/>
      <c r="G213" s="1419"/>
      <c r="H213" s="1419"/>
      <c r="I213" s="1419"/>
      <c r="J213" s="73">
        <f>SUM(J214:J216)</f>
        <v>0</v>
      </c>
      <c r="K213" s="73">
        <f t="shared" ref="K213:R213" si="90">SUM(K214:K216)</f>
        <v>0</v>
      </c>
      <c r="L213" s="73">
        <f t="shared" si="90"/>
        <v>0</v>
      </c>
      <c r="M213" s="73">
        <f t="shared" si="90"/>
        <v>0</v>
      </c>
      <c r="N213" s="73">
        <f t="shared" si="90"/>
        <v>0</v>
      </c>
      <c r="O213" s="73">
        <f t="shared" si="90"/>
        <v>0</v>
      </c>
      <c r="P213" s="73">
        <f t="shared" si="90"/>
        <v>0</v>
      </c>
      <c r="Q213" s="73">
        <f t="shared" si="90"/>
        <v>0</v>
      </c>
      <c r="R213" s="73">
        <f t="shared" si="90"/>
        <v>0</v>
      </c>
    </row>
    <row r="214" spans="2:18" ht="23.25" hidden="1" customHeight="1">
      <c r="B214" s="32"/>
      <c r="C214" s="33"/>
      <c r="D214" s="33"/>
      <c r="E214" s="34"/>
      <c r="F214" s="25">
        <v>116</v>
      </c>
      <c r="G214" s="14"/>
      <c r="H214" s="14"/>
      <c r="I214" s="52"/>
      <c r="J214" s="15"/>
      <c r="K214" s="15"/>
      <c r="L214" s="15"/>
      <c r="M214" s="15"/>
      <c r="N214" s="15"/>
      <c r="O214" s="15"/>
      <c r="P214" s="15"/>
      <c r="Q214" s="15"/>
      <c r="R214" s="71">
        <f t="shared" ref="R214:R215" si="91">SUM(J214:Q214)</f>
        <v>0</v>
      </c>
    </row>
    <row r="215" spans="2:18" ht="23.25" hidden="1" customHeight="1">
      <c r="B215" s="24"/>
      <c r="D215" s="21"/>
      <c r="E215" s="26"/>
      <c r="F215" s="25">
        <v>117</v>
      </c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1">
        <f t="shared" si="91"/>
        <v>0</v>
      </c>
    </row>
    <row r="216" spans="2:18" ht="23.25" hidden="1" customHeight="1">
      <c r="B216" s="24"/>
      <c r="D216" s="21"/>
      <c r="E216" s="26"/>
      <c r="F216" s="25">
        <v>118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1">
        <f>SUM(J216:Q216)</f>
        <v>0</v>
      </c>
    </row>
    <row r="217" spans="2:18" hidden="1">
      <c r="B217" s="29"/>
      <c r="C217" s="31"/>
      <c r="D217" s="31"/>
      <c r="E217" s="30" t="s">
        <v>74</v>
      </c>
      <c r="F217" s="27"/>
      <c r="G217" s="27"/>
      <c r="H217" s="13"/>
      <c r="I217" s="100"/>
      <c r="J217" s="73">
        <f>SUM(J218:J220)</f>
        <v>0</v>
      </c>
      <c r="K217" s="73">
        <f t="shared" ref="K217:Q217" si="92">SUM(K218:K220)</f>
        <v>0</v>
      </c>
      <c r="L217" s="73">
        <f t="shared" si="92"/>
        <v>0</v>
      </c>
      <c r="M217" s="73">
        <f t="shared" si="92"/>
        <v>0</v>
      </c>
      <c r="N217" s="73">
        <f t="shared" si="92"/>
        <v>0</v>
      </c>
      <c r="O217" s="73">
        <f t="shared" si="92"/>
        <v>0</v>
      </c>
      <c r="P217" s="73">
        <f t="shared" si="92"/>
        <v>0</v>
      </c>
      <c r="Q217" s="73">
        <f t="shared" si="92"/>
        <v>0</v>
      </c>
      <c r="R217" s="73"/>
    </row>
    <row r="218" spans="2:18" ht="23.25" hidden="1" customHeight="1">
      <c r="B218" s="32"/>
      <c r="C218" s="33"/>
      <c r="D218" s="33"/>
      <c r="E218" s="34"/>
      <c r="F218" s="25">
        <v>119</v>
      </c>
      <c r="G218" s="14"/>
      <c r="H218" s="14"/>
      <c r="I218" s="52"/>
      <c r="J218" s="15"/>
      <c r="K218" s="15"/>
      <c r="L218" s="15"/>
      <c r="M218" s="15"/>
      <c r="N218" s="15"/>
      <c r="O218" s="15"/>
      <c r="P218" s="15"/>
      <c r="Q218" s="15"/>
      <c r="R218" s="71">
        <f t="shared" ref="R218:R219" si="93">SUM(J218:Q218)</f>
        <v>0</v>
      </c>
    </row>
    <row r="219" spans="2:18" ht="23.25" hidden="1" customHeight="1">
      <c r="B219" s="24"/>
      <c r="D219" s="21"/>
      <c r="E219" s="26"/>
      <c r="F219" s="25">
        <v>120</v>
      </c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1">
        <f t="shared" si="93"/>
        <v>0</v>
      </c>
    </row>
    <row r="220" spans="2:18" ht="23.25" hidden="1" customHeight="1">
      <c r="B220" s="24"/>
      <c r="D220" s="21"/>
      <c r="E220" s="26"/>
      <c r="F220" s="25">
        <v>121</v>
      </c>
      <c r="G220" s="14"/>
      <c r="H220" s="15"/>
      <c r="I220" s="16"/>
      <c r="J220" s="23"/>
      <c r="K220" s="23"/>
      <c r="L220" s="23"/>
      <c r="M220" s="23"/>
      <c r="N220" s="23"/>
      <c r="O220" s="23"/>
      <c r="P220" s="23"/>
      <c r="Q220" s="23"/>
      <c r="R220" s="71">
        <f>SUM(J220:Q220)</f>
        <v>0</v>
      </c>
    </row>
    <row r="221" spans="2:18" hidden="1">
      <c r="B221" s="29"/>
      <c r="C221" s="31"/>
      <c r="D221" s="31"/>
      <c r="E221" s="30" t="s">
        <v>75</v>
      </c>
      <c r="F221" s="27"/>
      <c r="G221" s="27"/>
      <c r="H221" s="13"/>
      <c r="I221" s="100"/>
      <c r="J221" s="73">
        <f>SUM(J222:J224)</f>
        <v>0</v>
      </c>
      <c r="K221" s="73">
        <f t="shared" ref="K221:Q221" si="94">SUM(K222:K224)</f>
        <v>0</v>
      </c>
      <c r="L221" s="73">
        <f t="shared" si="94"/>
        <v>0</v>
      </c>
      <c r="M221" s="73">
        <f t="shared" si="94"/>
        <v>0</v>
      </c>
      <c r="N221" s="73">
        <f t="shared" si="94"/>
        <v>0</v>
      </c>
      <c r="O221" s="73">
        <f t="shared" si="94"/>
        <v>0</v>
      </c>
      <c r="P221" s="73">
        <f t="shared" si="94"/>
        <v>0</v>
      </c>
      <c r="Q221" s="73">
        <f t="shared" si="94"/>
        <v>0</v>
      </c>
      <c r="R221" s="73">
        <f>SUM(R222:R224)</f>
        <v>0</v>
      </c>
    </row>
    <row r="222" spans="2:18" ht="21.75" hidden="1" customHeight="1">
      <c r="B222" s="32"/>
      <c r="C222" s="33"/>
      <c r="D222" s="33"/>
      <c r="E222" s="34"/>
      <c r="F222" s="25">
        <v>122</v>
      </c>
      <c r="G222" s="14"/>
      <c r="H222" s="14"/>
      <c r="I222" s="52"/>
      <c r="J222" s="15"/>
      <c r="K222" s="15"/>
      <c r="L222" s="15"/>
      <c r="M222" s="15"/>
      <c r="N222" s="15"/>
      <c r="O222" s="15"/>
      <c r="P222" s="15"/>
      <c r="Q222" s="15"/>
      <c r="R222" s="71">
        <f t="shared" ref="R222:R223" si="95">SUM(J222:Q222)</f>
        <v>0</v>
      </c>
    </row>
    <row r="223" spans="2:18" ht="21.75" hidden="1" customHeight="1">
      <c r="B223" s="24"/>
      <c r="D223" s="21"/>
      <c r="E223" s="26"/>
      <c r="F223" s="25">
        <v>123</v>
      </c>
      <c r="G223" s="14"/>
      <c r="H223" s="15"/>
      <c r="I223" s="16"/>
      <c r="J223" s="23"/>
      <c r="K223" s="23"/>
      <c r="L223" s="23"/>
      <c r="M223" s="23"/>
      <c r="N223" s="23"/>
      <c r="O223" s="23"/>
      <c r="P223" s="23"/>
      <c r="Q223" s="23"/>
      <c r="R223" s="71">
        <f t="shared" si="95"/>
        <v>0</v>
      </c>
    </row>
    <row r="224" spans="2:18" ht="21.75" hidden="1" customHeight="1">
      <c r="B224" s="58"/>
      <c r="C224" s="59"/>
      <c r="D224" s="53"/>
      <c r="E224" s="19"/>
      <c r="F224" s="25">
        <v>124</v>
      </c>
      <c r="G224" s="14"/>
      <c r="H224" s="15"/>
      <c r="I224" s="16"/>
      <c r="J224" s="23"/>
      <c r="K224" s="23"/>
      <c r="L224" s="23"/>
      <c r="M224" s="23"/>
      <c r="N224" s="23"/>
      <c r="O224" s="23"/>
      <c r="P224" s="23"/>
      <c r="Q224" s="23"/>
      <c r="R224" s="71">
        <f>SUM(J224:Q224)</f>
        <v>0</v>
      </c>
    </row>
    <row r="225" spans="2:18" s="464" customFormat="1" ht="16.5" customHeight="1">
      <c r="B225" s="466"/>
      <c r="C225" s="463"/>
      <c r="D225" s="463"/>
      <c r="E225" s="467">
        <v>197</v>
      </c>
      <c r="F225" s="467" t="s">
        <v>1658</v>
      </c>
      <c r="G225" s="468"/>
      <c r="H225" s="467"/>
      <c r="I225" s="467"/>
      <c r="J225" s="458"/>
      <c r="K225" s="458"/>
      <c r="L225" s="458"/>
      <c r="M225" s="458"/>
      <c r="N225" s="458"/>
      <c r="O225" s="458"/>
      <c r="P225" s="458"/>
      <c r="Q225" s="458"/>
      <c r="R225" s="457"/>
    </row>
    <row r="226" spans="2:18" ht="18" customHeight="1">
      <c r="B226" s="771"/>
      <c r="C226" s="752"/>
      <c r="D226" s="752"/>
      <c r="E226" s="752"/>
      <c r="F226" s="752">
        <v>19701</v>
      </c>
      <c r="G226" s="754" t="s">
        <v>135</v>
      </c>
      <c r="H226" s="757" t="s">
        <v>136</v>
      </c>
      <c r="I226" s="757" t="s">
        <v>2159</v>
      </c>
      <c r="J226" s="757"/>
      <c r="K226" s="758"/>
      <c r="L226" s="758"/>
      <c r="M226" s="758">
        <v>100000</v>
      </c>
      <c r="N226" s="757"/>
      <c r="O226" s="757"/>
      <c r="P226" s="757"/>
      <c r="Q226" s="757"/>
      <c r="R226" s="759">
        <f>SUM(J226:Q226)</f>
        <v>100000</v>
      </c>
    </row>
    <row r="227" spans="2:18" ht="18" customHeight="1">
      <c r="B227" s="761"/>
      <c r="C227" s="762"/>
      <c r="D227" s="762"/>
      <c r="E227" s="762"/>
      <c r="F227" s="773">
        <v>19702</v>
      </c>
      <c r="G227" s="765" t="s">
        <v>1725</v>
      </c>
      <c r="H227" s="774" t="s">
        <v>136</v>
      </c>
      <c r="I227" s="767" t="s">
        <v>2191</v>
      </c>
      <c r="J227" s="768"/>
      <c r="K227" s="768">
        <v>561000</v>
      </c>
      <c r="L227" s="768">
        <v>227000</v>
      </c>
      <c r="M227" s="768">
        <v>100000</v>
      </c>
      <c r="N227" s="768"/>
      <c r="O227" s="768"/>
      <c r="P227" s="768"/>
      <c r="Q227" s="768"/>
      <c r="R227" s="769">
        <f t="shared" ref="R227:R229" si="96">SUM(J227:Q227)</f>
        <v>888000</v>
      </c>
    </row>
    <row r="228" spans="2:18" ht="18" customHeight="1">
      <c r="B228" s="24"/>
      <c r="C228" s="762"/>
      <c r="D228" s="762"/>
      <c r="E228" s="762"/>
      <c r="F228" s="773">
        <v>19703</v>
      </c>
      <c r="G228" s="765" t="s">
        <v>1726</v>
      </c>
      <c r="H228" s="774" t="s">
        <v>136</v>
      </c>
      <c r="I228" s="767" t="s">
        <v>2191</v>
      </c>
      <c r="J228" s="768"/>
      <c r="K228" s="768">
        <v>192000</v>
      </c>
      <c r="L228" s="768">
        <v>100000</v>
      </c>
      <c r="M228" s="768">
        <v>70000</v>
      </c>
      <c r="N228" s="768"/>
      <c r="O228" s="768"/>
      <c r="P228" s="768"/>
      <c r="Q228" s="768"/>
      <c r="R228" s="769">
        <f t="shared" si="96"/>
        <v>362000</v>
      </c>
    </row>
    <row r="229" spans="2:18" ht="18" customHeight="1">
      <c r="B229" s="760"/>
      <c r="C229" s="59"/>
      <c r="D229" s="59"/>
      <c r="E229" s="59"/>
      <c r="F229" s="18">
        <v>19704</v>
      </c>
      <c r="G229" s="19" t="s">
        <v>1727</v>
      </c>
      <c r="H229" s="152" t="s">
        <v>136</v>
      </c>
      <c r="I229" s="153" t="s">
        <v>2191</v>
      </c>
      <c r="J229" s="136"/>
      <c r="K229" s="136">
        <v>45000</v>
      </c>
      <c r="L229" s="136">
        <v>35000</v>
      </c>
      <c r="M229" s="136">
        <v>50000</v>
      </c>
      <c r="N229" s="136"/>
      <c r="O229" s="136"/>
      <c r="P229" s="136"/>
      <c r="Q229" s="136"/>
      <c r="R229" s="471">
        <f t="shared" si="96"/>
        <v>130000</v>
      </c>
    </row>
    <row r="230" spans="2:18" s="464" customFormat="1" ht="16.5" customHeight="1">
      <c r="B230" s="466"/>
      <c r="C230" s="463"/>
      <c r="D230" s="463"/>
      <c r="E230" s="467">
        <v>199</v>
      </c>
      <c r="F230" s="1247" t="s">
        <v>1935</v>
      </c>
      <c r="G230" s="468"/>
      <c r="H230" s="467"/>
      <c r="I230" s="467"/>
      <c r="J230" s="458"/>
      <c r="K230" s="458"/>
      <c r="L230" s="458"/>
      <c r="M230" s="458"/>
      <c r="N230" s="458"/>
      <c r="O230" s="458"/>
      <c r="P230" s="458"/>
      <c r="Q230" s="458"/>
      <c r="R230" s="457"/>
    </row>
    <row r="231" spans="2:18" ht="18.75" customHeight="1">
      <c r="B231" s="76"/>
      <c r="C231" s="77"/>
      <c r="D231" s="77"/>
      <c r="E231" s="77"/>
      <c r="F231" s="77">
        <v>19901</v>
      </c>
      <c r="G231" s="14" t="s">
        <v>1727</v>
      </c>
      <c r="H231" s="15" t="s">
        <v>136</v>
      </c>
      <c r="I231" s="15" t="s">
        <v>2159</v>
      </c>
      <c r="J231" s="15"/>
      <c r="K231" s="79">
        <v>35000</v>
      </c>
      <c r="L231" s="79">
        <v>25000</v>
      </c>
      <c r="M231" s="79">
        <v>90000</v>
      </c>
      <c r="N231" s="15"/>
      <c r="O231" s="15"/>
      <c r="P231" s="15"/>
      <c r="Q231" s="15"/>
      <c r="R231" s="71">
        <f>SUM(J231:Q231)</f>
        <v>150000</v>
      </c>
    </row>
    <row r="232" spans="2:18" ht="12.75" customHeight="1"/>
    <row r="233" spans="2:18" s="37" customFormat="1" ht="18.75" customHeight="1">
      <c r="B233" s="1539" t="s">
        <v>1660</v>
      </c>
      <c r="C233" s="1539"/>
      <c r="D233" s="1539"/>
      <c r="E233" s="1539"/>
      <c r="F233" s="1539"/>
      <c r="G233" s="1539"/>
      <c r="H233" s="481"/>
      <c r="I233" s="5"/>
      <c r="J233" s="4"/>
      <c r="K233" s="482"/>
      <c r="L233" s="482"/>
      <c r="M233" s="482"/>
      <c r="N233" s="482"/>
      <c r="O233" s="482"/>
      <c r="P233" s="482"/>
      <c r="Q233" s="482"/>
      <c r="R233" s="483"/>
    </row>
    <row r="234" spans="2:18" ht="33" customHeight="1">
      <c r="B234" s="1540" t="s">
        <v>1682</v>
      </c>
      <c r="C234" s="1540"/>
      <c r="D234" s="1540"/>
      <c r="E234" s="1540"/>
      <c r="F234" s="1522" t="s">
        <v>1661</v>
      </c>
      <c r="G234" s="1522"/>
      <c r="H234" s="1523"/>
      <c r="I234" s="1631" t="s">
        <v>9</v>
      </c>
      <c r="J234" s="1631"/>
      <c r="K234" s="1631" t="s">
        <v>1662</v>
      </c>
      <c r="L234" s="1631"/>
      <c r="M234" s="1631"/>
      <c r="N234" s="1631" t="s">
        <v>1663</v>
      </c>
      <c r="O234" s="1631"/>
      <c r="P234" s="1631"/>
      <c r="Q234" s="1533" t="s">
        <v>1952</v>
      </c>
      <c r="R234" s="1534"/>
    </row>
    <row r="235" spans="2:18">
      <c r="B235" s="1541" t="s">
        <v>2434</v>
      </c>
      <c r="C235" s="1542"/>
      <c r="D235" s="1542"/>
      <c r="E235" s="1543"/>
      <c r="F235" s="1524" t="s">
        <v>1664</v>
      </c>
      <c r="G235" s="1525"/>
      <c r="H235" s="481"/>
      <c r="I235" s="1535"/>
      <c r="J235" s="1537"/>
      <c r="K235" s="7"/>
      <c r="L235" s="7"/>
      <c r="M235" s="7"/>
      <c r="N235" s="1548"/>
      <c r="O235" s="1549"/>
      <c r="P235" s="1550"/>
      <c r="Q235" s="121"/>
      <c r="R235" s="798"/>
    </row>
    <row r="236" spans="2:18" ht="17.25" customHeight="1">
      <c r="B236" s="24"/>
      <c r="F236" s="24"/>
      <c r="G236" s="333" t="s">
        <v>1665</v>
      </c>
      <c r="H236" s="333"/>
      <c r="I236" s="1526">
        <f>SUM(K8)</f>
        <v>869000</v>
      </c>
      <c r="J236" s="1528"/>
      <c r="K236" s="556"/>
      <c r="L236" s="482"/>
      <c r="M236" s="1341"/>
      <c r="N236" s="1526"/>
      <c r="O236" s="1527"/>
      <c r="P236" s="1528"/>
      <c r="Q236" s="20"/>
      <c r="R236" s="357"/>
    </row>
    <row r="237" spans="2:18" ht="17.25" customHeight="1">
      <c r="B237" s="24"/>
      <c r="F237" s="24"/>
      <c r="G237" s="333" t="s">
        <v>1666</v>
      </c>
      <c r="H237" s="333"/>
      <c r="I237" s="1526">
        <f>SUM(L8)</f>
        <v>486130</v>
      </c>
      <c r="J237" s="1528"/>
      <c r="K237" s="1551"/>
      <c r="L237" s="1552"/>
      <c r="M237" s="1553"/>
      <c r="N237" s="1526"/>
      <c r="O237" s="1527"/>
      <c r="P237" s="1528"/>
      <c r="Q237" s="20"/>
      <c r="R237" s="357"/>
    </row>
    <row r="238" spans="2:18" ht="17.25" customHeight="1">
      <c r="B238" s="24"/>
      <c r="F238" s="24"/>
      <c r="G238" s="333" t="s">
        <v>1667</v>
      </c>
      <c r="H238" s="333"/>
      <c r="I238" s="1577">
        <f>SUM(M8)</f>
        <v>584870</v>
      </c>
      <c r="J238" s="1579"/>
      <c r="K238" s="1634"/>
      <c r="L238" s="1635"/>
      <c r="M238" s="1636"/>
      <c r="N238" s="1577"/>
      <c r="O238" s="1578"/>
      <c r="P238" s="1579"/>
      <c r="Q238" s="59"/>
      <c r="R238" s="1055"/>
    </row>
    <row r="239" spans="2:18" ht="21.75" customHeight="1">
      <c r="B239" s="489"/>
      <c r="C239" s="490"/>
      <c r="D239" s="490"/>
      <c r="E239" s="490"/>
      <c r="F239" s="1411" t="s">
        <v>1669</v>
      </c>
      <c r="G239" s="1430"/>
      <c r="H239" s="1412"/>
      <c r="I239" s="1562">
        <f>SUM(K239:R239)</f>
        <v>1940000</v>
      </c>
      <c r="J239" s="1563"/>
      <c r="K239" s="1562">
        <v>600000</v>
      </c>
      <c r="L239" s="1576"/>
      <c r="M239" s="1563"/>
      <c r="N239" s="1562">
        <v>1190000</v>
      </c>
      <c r="O239" s="1576"/>
      <c r="P239" s="1563"/>
      <c r="Q239" s="1632">
        <v>150000</v>
      </c>
      <c r="R239" s="1633"/>
    </row>
    <row r="240" spans="2:18" ht="8.25" customHeight="1">
      <c r="F240" s="486"/>
      <c r="H240" s="21"/>
      <c r="J240" s="459"/>
      <c r="K240" s="487"/>
      <c r="L240" s="487"/>
      <c r="M240" s="487"/>
      <c r="N240" s="487"/>
      <c r="O240" s="487"/>
      <c r="P240" s="487"/>
      <c r="Q240" s="487"/>
      <c r="R240" s="487"/>
    </row>
    <row r="241" spans="2:18">
      <c r="B241" s="462" t="s">
        <v>1670</v>
      </c>
      <c r="E241" s="7"/>
      <c r="F241" s="486" t="s">
        <v>2652</v>
      </c>
      <c r="G241" s="49"/>
      <c r="H241" s="462"/>
      <c r="I241" s="3"/>
      <c r="J241" s="488"/>
      <c r="K241" s="482"/>
      <c r="L241" s="482"/>
      <c r="M241" s="482"/>
      <c r="N241" s="482"/>
      <c r="O241" s="482"/>
      <c r="P241" s="482"/>
      <c r="Q241" s="482"/>
      <c r="R241" s="482"/>
    </row>
  </sheetData>
  <mergeCells count="85">
    <mergeCell ref="I238:J238"/>
    <mergeCell ref="K237:M237"/>
    <mergeCell ref="K238:M238"/>
    <mergeCell ref="N235:P235"/>
    <mergeCell ref="N236:P236"/>
    <mergeCell ref="N237:P237"/>
    <mergeCell ref="N238:P238"/>
    <mergeCell ref="I236:J236"/>
    <mergeCell ref="I237:J237"/>
    <mergeCell ref="F239:H239"/>
    <mergeCell ref="I239:J239"/>
    <mergeCell ref="K239:M239"/>
    <mergeCell ref="N239:P239"/>
    <mergeCell ref="Q239:R239"/>
    <mergeCell ref="Q234:R234"/>
    <mergeCell ref="I235:J235"/>
    <mergeCell ref="B233:G233"/>
    <mergeCell ref="B234:E234"/>
    <mergeCell ref="F234:H234"/>
    <mergeCell ref="B235:E235"/>
    <mergeCell ref="F235:G235"/>
    <mergeCell ref="I234:J234"/>
    <mergeCell ref="K234:M234"/>
    <mergeCell ref="N234:P234"/>
    <mergeCell ref="D208:I208"/>
    <mergeCell ref="E209:I209"/>
    <mergeCell ref="E213:I213"/>
    <mergeCell ref="B152:I152"/>
    <mergeCell ref="B153:I153"/>
    <mergeCell ref="C154:I154"/>
    <mergeCell ref="D155:I155"/>
    <mergeCell ref="E156:I156"/>
    <mergeCell ref="E160:I160"/>
    <mergeCell ref="E168:I168"/>
    <mergeCell ref="D172:I172"/>
    <mergeCell ref="E146:I146"/>
    <mergeCell ref="D111:I111"/>
    <mergeCell ref="E112:I112"/>
    <mergeCell ref="E116:I116"/>
    <mergeCell ref="D120:I120"/>
    <mergeCell ref="E121:I121"/>
    <mergeCell ref="B125:I125"/>
    <mergeCell ref="B126:I126"/>
    <mergeCell ref="C127:I127"/>
    <mergeCell ref="D128:I128"/>
    <mergeCell ref="E129:I129"/>
    <mergeCell ref="D133:I133"/>
    <mergeCell ref="C110:I110"/>
    <mergeCell ref="B90:I90"/>
    <mergeCell ref="B91:I91"/>
    <mergeCell ref="C92:I92"/>
    <mergeCell ref="D93:I93"/>
    <mergeCell ref="E94:I94"/>
    <mergeCell ref="D98:I98"/>
    <mergeCell ref="E99:I99"/>
    <mergeCell ref="D103:I103"/>
    <mergeCell ref="E104:I104"/>
    <mergeCell ref="B108:I108"/>
    <mergeCell ref="B109:I109"/>
    <mergeCell ref="E83:I83"/>
    <mergeCell ref="D53:I53"/>
    <mergeCell ref="E54:I54"/>
    <mergeCell ref="D58:I58"/>
    <mergeCell ref="E59:I59"/>
    <mergeCell ref="D63:I63"/>
    <mergeCell ref="E64:I64"/>
    <mergeCell ref="E68:I68"/>
    <mergeCell ref="B73:I73"/>
    <mergeCell ref="C74:I74"/>
    <mergeCell ref="D75:I75"/>
    <mergeCell ref="D82:I82"/>
    <mergeCell ref="C11:I11"/>
    <mergeCell ref="B1:R1"/>
    <mergeCell ref="B7:G7"/>
    <mergeCell ref="P2:R2"/>
    <mergeCell ref="C52:I52"/>
    <mergeCell ref="D12:I12"/>
    <mergeCell ref="E13:I13"/>
    <mergeCell ref="B31:I31"/>
    <mergeCell ref="B32:I32"/>
    <mergeCell ref="C33:I33"/>
    <mergeCell ref="D34:I34"/>
    <mergeCell ref="E35:I35"/>
    <mergeCell ref="D47:I47"/>
    <mergeCell ref="E48:I48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5" tint="0.39997558519241921"/>
  </sheetPr>
  <dimension ref="B1:R230"/>
  <sheetViews>
    <sheetView zoomScaleNormal="100" workbookViewId="0">
      <pane ySplit="4" topLeftCell="A5" activePane="bottomLeft" state="frozen"/>
      <selection activeCell="M25" sqref="M25"/>
      <selection pane="bottomLeft" activeCell="R4" sqref="J4:R4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9.5703125" style="6" customWidth="1"/>
    <col min="9" max="9" width="9.140625" style="6" customWidth="1"/>
    <col min="10" max="18" width="9.140625" style="74" customWidth="1"/>
    <col min="19" max="16384" width="9" style="7"/>
  </cols>
  <sheetData>
    <row r="1" spans="2:18" s="1" customFormat="1" ht="24">
      <c r="B1" s="1407" t="s">
        <v>183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10" t="s">
        <v>102</v>
      </c>
      <c r="P3" s="11" t="s">
        <v>7</v>
      </c>
      <c r="Q3" s="11" t="s">
        <v>8</v>
      </c>
      <c r="R3" s="10" t="s">
        <v>9</v>
      </c>
    </row>
    <row r="4" spans="2:18" s="37" customFormat="1" ht="24" customHeight="1">
      <c r="B4" s="400" t="s">
        <v>1597</v>
      </c>
      <c r="C4" s="401"/>
      <c r="D4" s="401"/>
      <c r="E4" s="401"/>
      <c r="F4" s="401"/>
      <c r="G4" s="402"/>
      <c r="H4" s="89"/>
      <c r="I4" s="90"/>
      <c r="J4" s="44">
        <f t="shared" ref="J4:Q4" si="0">SUM(J27:J230)</f>
        <v>0</v>
      </c>
      <c r="K4" s="44">
        <f t="shared" si="0"/>
        <v>323000</v>
      </c>
      <c r="L4" s="44">
        <f t="shared" si="0"/>
        <v>7233800</v>
      </c>
      <c r="M4" s="44">
        <f t="shared" si="0"/>
        <v>2220400</v>
      </c>
      <c r="N4" s="44">
        <f t="shared" si="0"/>
        <v>0</v>
      </c>
      <c r="O4" s="44">
        <f t="shared" si="0"/>
        <v>0</v>
      </c>
      <c r="P4" s="44">
        <f t="shared" si="0"/>
        <v>0</v>
      </c>
      <c r="Q4" s="44">
        <f t="shared" si="0"/>
        <v>1200000</v>
      </c>
      <c r="R4" s="44">
        <f>SUM(R27:R230)</f>
        <v>10977200</v>
      </c>
    </row>
    <row r="5" spans="2:18" s="12" customFormat="1" ht="31.5" hidden="1" customHeight="1">
      <c r="B5" s="1404" t="s">
        <v>78</v>
      </c>
      <c r="C5" s="1405"/>
      <c r="D5" s="1405"/>
      <c r="E5" s="1405"/>
      <c r="F5" s="1405"/>
      <c r="G5" s="1405"/>
      <c r="H5" s="1405"/>
      <c r="I5" s="1405"/>
      <c r="J5" s="35">
        <f>SUM(J6)</f>
        <v>0</v>
      </c>
      <c r="K5" s="35">
        <f t="shared" ref="K5:R6" si="1">SUM(K6)</f>
        <v>0</v>
      </c>
      <c r="L5" s="35">
        <f t="shared" si="1"/>
        <v>0</v>
      </c>
      <c r="M5" s="35">
        <f t="shared" si="1"/>
        <v>0</v>
      </c>
      <c r="N5" s="35">
        <f t="shared" si="1"/>
        <v>0</v>
      </c>
      <c r="O5" s="35">
        <f t="shared" si="1"/>
        <v>0</v>
      </c>
      <c r="P5" s="35">
        <f t="shared" si="1"/>
        <v>0</v>
      </c>
      <c r="Q5" s="35">
        <f t="shared" si="1"/>
        <v>0</v>
      </c>
      <c r="R5" s="35">
        <f t="shared" si="1"/>
        <v>0</v>
      </c>
    </row>
    <row r="6" spans="2:18" s="12" customFormat="1" ht="48" hidden="1" customHeight="1">
      <c r="B6" s="1512" t="s">
        <v>110</v>
      </c>
      <c r="C6" s="1401"/>
      <c r="D6" s="1401"/>
      <c r="E6" s="1401"/>
      <c r="F6" s="1401"/>
      <c r="G6" s="1401"/>
      <c r="H6" s="1401"/>
      <c r="I6" s="1401"/>
      <c r="J6" s="22">
        <f>SUM(J7)</f>
        <v>0</v>
      </c>
      <c r="K6" s="22">
        <f t="shared" si="1"/>
        <v>0</v>
      </c>
      <c r="L6" s="22">
        <f t="shared" si="1"/>
        <v>0</v>
      </c>
      <c r="M6" s="22">
        <f t="shared" si="1"/>
        <v>0</v>
      </c>
      <c r="N6" s="22">
        <f t="shared" si="1"/>
        <v>0</v>
      </c>
      <c r="O6" s="22">
        <f t="shared" si="1"/>
        <v>0</v>
      </c>
      <c r="P6" s="22">
        <f t="shared" si="1"/>
        <v>0</v>
      </c>
      <c r="Q6" s="22">
        <f t="shared" si="1"/>
        <v>0</v>
      </c>
      <c r="R6" s="22">
        <f t="shared" si="1"/>
        <v>0</v>
      </c>
    </row>
    <row r="7" spans="2:18" ht="47.25" hidden="1" customHeight="1">
      <c r="B7" s="29"/>
      <c r="C7" s="1401" t="s">
        <v>11</v>
      </c>
      <c r="D7" s="1401"/>
      <c r="E7" s="1401"/>
      <c r="F7" s="1401"/>
      <c r="G7" s="1401"/>
      <c r="H7" s="1401"/>
      <c r="I7" s="1401"/>
      <c r="J7" s="73">
        <f>SUM(J8+J13)</f>
        <v>0</v>
      </c>
      <c r="K7" s="73">
        <f t="shared" ref="K7:R7" si="2">SUM(K8+K13)</f>
        <v>0</v>
      </c>
      <c r="L7" s="73">
        <f t="shared" si="2"/>
        <v>0</v>
      </c>
      <c r="M7" s="73">
        <f t="shared" si="2"/>
        <v>0</v>
      </c>
      <c r="N7" s="73">
        <f t="shared" si="2"/>
        <v>0</v>
      </c>
      <c r="O7" s="73">
        <f t="shared" si="2"/>
        <v>0</v>
      </c>
      <c r="P7" s="73">
        <f t="shared" si="2"/>
        <v>0</v>
      </c>
      <c r="Q7" s="73">
        <f t="shared" si="2"/>
        <v>0</v>
      </c>
      <c r="R7" s="73">
        <f t="shared" si="2"/>
        <v>0</v>
      </c>
    </row>
    <row r="8" spans="2:18" ht="30.75" hidden="1" customHeight="1">
      <c r="B8" s="29"/>
      <c r="C8" s="31"/>
      <c r="D8" s="1401" t="s">
        <v>12</v>
      </c>
      <c r="E8" s="1401"/>
      <c r="F8" s="1401"/>
      <c r="G8" s="1401"/>
      <c r="H8" s="1401"/>
      <c r="I8" s="1401"/>
      <c r="J8" s="73">
        <f>SUM(J9)</f>
        <v>0</v>
      </c>
      <c r="K8" s="73">
        <f t="shared" ref="K8:R8" si="3">SUM(K9)</f>
        <v>0</v>
      </c>
      <c r="L8" s="73">
        <f t="shared" si="3"/>
        <v>0</v>
      </c>
      <c r="M8" s="73">
        <f t="shared" si="3"/>
        <v>0</v>
      </c>
      <c r="N8" s="73">
        <f t="shared" si="3"/>
        <v>0</v>
      </c>
      <c r="O8" s="73">
        <f t="shared" si="3"/>
        <v>0</v>
      </c>
      <c r="P8" s="73">
        <f t="shared" si="3"/>
        <v>0</v>
      </c>
      <c r="Q8" s="73">
        <f t="shared" si="3"/>
        <v>0</v>
      </c>
      <c r="R8" s="73">
        <f t="shared" si="3"/>
        <v>0</v>
      </c>
    </row>
    <row r="9" spans="2:18" ht="48.75" hidden="1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Q9" si="4">SUM(K10:K12)</f>
        <v>0</v>
      </c>
      <c r="L9" s="70">
        <f t="shared" si="4"/>
        <v>0</v>
      </c>
      <c r="M9" s="70">
        <f t="shared" si="4"/>
        <v>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>SUM(R10:R12)</f>
        <v>0</v>
      </c>
    </row>
    <row r="10" spans="2:18" ht="18.75" hidden="1" customHeight="1">
      <c r="B10" s="32"/>
      <c r="C10" s="33"/>
      <c r="D10" s="33"/>
      <c r="E10" s="34"/>
      <c r="F10" s="25">
        <v>1</v>
      </c>
      <c r="G10" s="14"/>
      <c r="H10" s="14"/>
      <c r="I10" s="52"/>
      <c r="J10" s="15"/>
      <c r="K10" s="15"/>
      <c r="L10" s="15"/>
      <c r="M10" s="15"/>
      <c r="N10" s="15"/>
      <c r="O10" s="15"/>
      <c r="P10" s="15"/>
      <c r="Q10" s="15"/>
      <c r="R10" s="71">
        <f>SUM(J10:Q10)</f>
        <v>0</v>
      </c>
    </row>
    <row r="11" spans="2:18" ht="18.75" hidden="1" customHeight="1">
      <c r="B11" s="48"/>
      <c r="C11" s="49"/>
      <c r="D11" s="49"/>
      <c r="E11" s="50"/>
      <c r="F11" s="25">
        <v>2</v>
      </c>
      <c r="G11" s="14"/>
      <c r="H11" s="14"/>
      <c r="I11" s="52"/>
      <c r="J11" s="15"/>
      <c r="K11" s="15"/>
      <c r="L11" s="15"/>
      <c r="M11" s="15"/>
      <c r="N11" s="15"/>
      <c r="O11" s="15"/>
      <c r="P11" s="15"/>
      <c r="Q11" s="15"/>
      <c r="R11" s="71">
        <f>SUM(J11:Q11)</f>
        <v>0</v>
      </c>
    </row>
    <row r="12" spans="2:18" ht="18.75" hidden="1" customHeight="1">
      <c r="B12" s="24"/>
      <c r="D12" s="21"/>
      <c r="E12" s="26"/>
      <c r="F12" s="25">
        <v>3</v>
      </c>
      <c r="G12" s="14"/>
      <c r="H12" s="15"/>
      <c r="I12" s="16"/>
      <c r="J12" s="23"/>
      <c r="K12" s="23"/>
      <c r="L12" s="23"/>
      <c r="M12" s="23"/>
      <c r="N12" s="23"/>
      <c r="O12" s="23"/>
      <c r="P12" s="23"/>
      <c r="Q12" s="23"/>
      <c r="R12" s="71">
        <f>SUM(J12:Q12)</f>
        <v>0</v>
      </c>
    </row>
    <row r="13" spans="2:18" s="37" customFormat="1" ht="51" hidden="1" customHeight="1">
      <c r="B13" s="36"/>
      <c r="C13" s="39"/>
      <c r="D13" s="1401" t="s">
        <v>76</v>
      </c>
      <c r="E13" s="1401"/>
      <c r="F13" s="1401"/>
      <c r="G13" s="1401"/>
      <c r="H13" s="1401"/>
      <c r="I13" s="1401"/>
      <c r="J13" s="72">
        <f>SUM(J14+J18)</f>
        <v>0</v>
      </c>
      <c r="K13" s="72">
        <f t="shared" ref="K13:R13" si="5">SUM(K14+K18)</f>
        <v>0</v>
      </c>
      <c r="L13" s="72">
        <f t="shared" si="5"/>
        <v>0</v>
      </c>
      <c r="M13" s="72">
        <f t="shared" si="5"/>
        <v>0</v>
      </c>
      <c r="N13" s="72">
        <f t="shared" si="5"/>
        <v>0</v>
      </c>
      <c r="O13" s="72">
        <f t="shared" si="5"/>
        <v>0</v>
      </c>
      <c r="P13" s="72">
        <f t="shared" si="5"/>
        <v>0</v>
      </c>
      <c r="Q13" s="72">
        <f t="shared" si="5"/>
        <v>0</v>
      </c>
      <c r="R13" s="72">
        <f t="shared" si="5"/>
        <v>0</v>
      </c>
    </row>
    <row r="14" spans="2:18" ht="35.25" hidden="1" customHeight="1">
      <c r="B14" s="56"/>
      <c r="C14" s="57"/>
      <c r="D14" s="57"/>
      <c r="E14" s="1424" t="s">
        <v>14</v>
      </c>
      <c r="F14" s="1401"/>
      <c r="G14" s="1401"/>
      <c r="H14" s="1401"/>
      <c r="I14" s="1401"/>
      <c r="J14" s="73">
        <f>SUM(J15:J17)</f>
        <v>0</v>
      </c>
      <c r="K14" s="73">
        <f t="shared" ref="K14:Q14" si="6">SUM(K15:K17)</f>
        <v>0</v>
      </c>
      <c r="L14" s="73">
        <f t="shared" si="6"/>
        <v>0</v>
      </c>
      <c r="M14" s="73">
        <f t="shared" si="6"/>
        <v>0</v>
      </c>
      <c r="N14" s="73">
        <f t="shared" si="6"/>
        <v>0</v>
      </c>
      <c r="O14" s="73">
        <f t="shared" si="6"/>
        <v>0</v>
      </c>
      <c r="P14" s="73">
        <f t="shared" si="6"/>
        <v>0</v>
      </c>
      <c r="Q14" s="73">
        <f t="shared" si="6"/>
        <v>0</v>
      </c>
      <c r="R14" s="73">
        <f>SUM(R15:R17)</f>
        <v>0</v>
      </c>
    </row>
    <row r="15" spans="2:18" ht="17.25" hidden="1" customHeight="1">
      <c r="B15" s="32"/>
      <c r="C15" s="33"/>
      <c r="D15" s="33"/>
      <c r="E15" s="34"/>
      <c r="F15" s="51">
        <v>4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7.25" hidden="1" customHeight="1">
      <c r="B16" s="24"/>
      <c r="D16" s="21"/>
      <c r="E16" s="26"/>
      <c r="F16" s="51">
        <v>5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ht="17.25" hidden="1" customHeight="1">
      <c r="B17" s="58"/>
      <c r="C17" s="59"/>
      <c r="D17" s="53"/>
      <c r="E17" s="19"/>
      <c r="F17" s="51">
        <v>6</v>
      </c>
      <c r="G17" s="14"/>
      <c r="H17" s="15"/>
      <c r="I17" s="16"/>
      <c r="J17" s="23"/>
      <c r="K17" s="23"/>
      <c r="L17" s="23"/>
      <c r="M17" s="23"/>
      <c r="N17" s="23"/>
      <c r="O17" s="23"/>
      <c r="P17" s="23"/>
      <c r="Q17" s="23"/>
      <c r="R17" s="71">
        <f>SUM(J17:Q17)</f>
        <v>0</v>
      </c>
    </row>
    <row r="18" spans="2:18" ht="21" hidden="1" customHeight="1">
      <c r="B18" s="63"/>
      <c r="C18" s="64"/>
      <c r="D18" s="64"/>
      <c r="E18" s="65" t="s">
        <v>15</v>
      </c>
      <c r="F18" s="27"/>
      <c r="G18" s="27"/>
      <c r="H18" s="13"/>
      <c r="I18" s="47"/>
      <c r="J18" s="73">
        <f>SUM(J19:J21)</f>
        <v>0</v>
      </c>
      <c r="K18" s="73">
        <f t="shared" ref="K18:R18" si="7">SUM(K19:K21)</f>
        <v>0</v>
      </c>
      <c r="L18" s="73">
        <f t="shared" si="7"/>
        <v>0</v>
      </c>
      <c r="M18" s="73">
        <f t="shared" si="7"/>
        <v>0</v>
      </c>
      <c r="N18" s="73">
        <f t="shared" si="7"/>
        <v>0</v>
      </c>
      <c r="O18" s="73">
        <f t="shared" si="7"/>
        <v>0</v>
      </c>
      <c r="P18" s="73">
        <f t="shared" si="7"/>
        <v>0</v>
      </c>
      <c r="Q18" s="73">
        <f t="shared" si="7"/>
        <v>0</v>
      </c>
      <c r="R18" s="73">
        <f t="shared" si="7"/>
        <v>0</v>
      </c>
    </row>
    <row r="19" spans="2:18" ht="19.5" hidden="1" customHeight="1">
      <c r="B19" s="32"/>
      <c r="C19" s="33"/>
      <c r="D19" s="33"/>
      <c r="E19" s="34"/>
      <c r="F19" s="25">
        <v>7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9.5" hidden="1" customHeight="1">
      <c r="B20" s="48"/>
      <c r="C20" s="49"/>
      <c r="D20" s="49"/>
      <c r="E20" s="50"/>
      <c r="F20" s="25">
        <v>8</v>
      </c>
      <c r="G20" s="14"/>
      <c r="H20" s="14"/>
      <c r="I20" s="52"/>
      <c r="J20" s="15"/>
      <c r="K20" s="15"/>
      <c r="L20" s="15"/>
      <c r="M20" s="15"/>
      <c r="N20" s="15"/>
      <c r="O20" s="15"/>
      <c r="P20" s="15"/>
      <c r="Q20" s="15"/>
      <c r="R20" s="71">
        <f t="shared" ref="R20" si="8">SUM(J20:Q20)</f>
        <v>0</v>
      </c>
    </row>
    <row r="21" spans="2:18" ht="19.5" hidden="1" customHeight="1">
      <c r="B21" s="58"/>
      <c r="C21" s="59"/>
      <c r="D21" s="53"/>
      <c r="E21" s="19"/>
      <c r="F21" s="25">
        <v>9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98</v>
      </c>
      <c r="F22" s="67"/>
      <c r="G22" s="27"/>
      <c r="H22" s="13"/>
      <c r="I22" s="47"/>
      <c r="J22" s="73">
        <f>SUM(J23:J25)</f>
        <v>0</v>
      </c>
      <c r="K22" s="73">
        <f t="shared" ref="K22:R22" si="9">SUM(K23:K25)</f>
        <v>0</v>
      </c>
      <c r="L22" s="73">
        <f t="shared" si="9"/>
        <v>0</v>
      </c>
      <c r="M22" s="73">
        <f t="shared" si="9"/>
        <v>0</v>
      </c>
      <c r="N22" s="73">
        <f t="shared" si="9"/>
        <v>0</v>
      </c>
      <c r="O22" s="73">
        <f t="shared" si="9"/>
        <v>0</v>
      </c>
      <c r="P22" s="73">
        <f t="shared" si="9"/>
        <v>0</v>
      </c>
      <c r="Q22" s="73">
        <f t="shared" si="9"/>
        <v>0</v>
      </c>
      <c r="R22" s="73">
        <f t="shared" si="9"/>
        <v>0</v>
      </c>
    </row>
    <row r="23" spans="2:18" ht="19.5" hidden="1" customHeight="1">
      <c r="B23" s="32"/>
      <c r="C23" s="33"/>
      <c r="D23" s="33"/>
      <c r="E23" s="34"/>
      <c r="F23" s="25">
        <v>10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11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24"/>
      <c r="D25" s="21"/>
      <c r="E25" s="26"/>
      <c r="F25" s="25">
        <v>12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s="12" customFormat="1" ht="35.25" customHeight="1">
      <c r="B26" s="1404" t="s">
        <v>80</v>
      </c>
      <c r="C26" s="1405"/>
      <c r="D26" s="1405"/>
      <c r="E26" s="1405"/>
      <c r="F26" s="1405"/>
      <c r="G26" s="1405"/>
      <c r="H26" s="1405"/>
      <c r="I26" s="1405"/>
      <c r="J26" s="35"/>
      <c r="K26" s="35"/>
      <c r="L26" s="35"/>
      <c r="M26" s="35"/>
      <c r="N26" s="35"/>
      <c r="O26" s="35"/>
      <c r="P26" s="35"/>
      <c r="Q26" s="35"/>
      <c r="R26" s="35"/>
    </row>
    <row r="27" spans="2:18" s="12" customFormat="1" ht="48" customHeight="1">
      <c r="B27" s="1512" t="s">
        <v>111</v>
      </c>
      <c r="C27" s="1401"/>
      <c r="D27" s="1401"/>
      <c r="E27" s="1401"/>
      <c r="F27" s="1401"/>
      <c r="G27" s="1401"/>
      <c r="H27" s="1401"/>
      <c r="I27" s="1401"/>
      <c r="J27" s="22"/>
      <c r="K27" s="22"/>
      <c r="L27" s="22"/>
      <c r="M27" s="22"/>
      <c r="N27" s="22"/>
      <c r="O27" s="22"/>
      <c r="P27" s="22"/>
      <c r="Q27" s="22"/>
      <c r="R27" s="22"/>
    </row>
    <row r="28" spans="2:18" ht="50.25" hidden="1" customHeight="1">
      <c r="B28" s="29"/>
      <c r="C28" s="1401" t="s">
        <v>25</v>
      </c>
      <c r="D28" s="1401"/>
      <c r="E28" s="1401"/>
      <c r="F28" s="1401"/>
      <c r="G28" s="1401"/>
      <c r="H28" s="1401"/>
      <c r="I28" s="1401"/>
      <c r="J28" s="73"/>
      <c r="K28" s="73"/>
      <c r="L28" s="73"/>
      <c r="M28" s="73"/>
      <c r="N28" s="73"/>
      <c r="O28" s="73"/>
      <c r="P28" s="73"/>
      <c r="Q28" s="73"/>
      <c r="R28" s="73"/>
    </row>
    <row r="29" spans="2:18" ht="35.25" hidden="1" customHeight="1">
      <c r="B29" s="29"/>
      <c r="C29" s="31"/>
      <c r="D29" s="1401" t="s">
        <v>16</v>
      </c>
      <c r="E29" s="1401"/>
      <c r="F29" s="1401"/>
      <c r="G29" s="1401"/>
      <c r="H29" s="1401"/>
      <c r="I29" s="1401"/>
      <c r="J29" s="73"/>
      <c r="K29" s="73"/>
      <c r="L29" s="73"/>
      <c r="M29" s="73"/>
      <c r="N29" s="73"/>
      <c r="O29" s="73"/>
      <c r="P29" s="73"/>
      <c r="Q29" s="73"/>
      <c r="R29" s="73"/>
    </row>
    <row r="30" spans="2:18" ht="48.75" hidden="1" customHeight="1">
      <c r="B30" s="29"/>
      <c r="C30" s="31"/>
      <c r="D30" s="31"/>
      <c r="E30" s="1401" t="s">
        <v>17</v>
      </c>
      <c r="F30" s="1401"/>
      <c r="G30" s="1401"/>
      <c r="H30" s="1401"/>
      <c r="I30" s="1401"/>
      <c r="J30" s="73"/>
      <c r="K30" s="73"/>
      <c r="L30" s="73"/>
      <c r="M30" s="73"/>
      <c r="N30" s="73"/>
      <c r="O30" s="73"/>
      <c r="P30" s="73"/>
      <c r="Q30" s="73"/>
      <c r="R30" s="73"/>
    </row>
    <row r="31" spans="2:18" ht="23.25" hidden="1" customHeight="1">
      <c r="B31" s="105"/>
      <c r="C31" s="91"/>
      <c r="D31" s="91"/>
      <c r="E31" s="92"/>
      <c r="F31" s="93">
        <v>13</v>
      </c>
      <c r="G31" s="94"/>
      <c r="H31" s="94"/>
      <c r="I31" s="95"/>
      <c r="J31" s="13"/>
      <c r="K31" s="13"/>
      <c r="L31" s="13"/>
      <c r="M31" s="13"/>
      <c r="N31" s="13"/>
      <c r="O31" s="13"/>
      <c r="P31" s="13"/>
      <c r="Q31" s="13"/>
      <c r="R31" s="96"/>
    </row>
    <row r="32" spans="2:18" ht="23.25" hidden="1" customHeight="1">
      <c r="B32" s="106"/>
      <c r="C32" s="97"/>
      <c r="D32" s="98"/>
      <c r="E32" s="99"/>
      <c r="F32" s="93">
        <v>14</v>
      </c>
      <c r="G32" s="94"/>
      <c r="H32" s="13"/>
      <c r="I32" s="100"/>
      <c r="J32" s="101"/>
      <c r="K32" s="101"/>
      <c r="L32" s="101"/>
      <c r="M32" s="101"/>
      <c r="N32" s="101"/>
      <c r="O32" s="101"/>
      <c r="P32" s="101"/>
      <c r="Q32" s="101"/>
      <c r="R32" s="96"/>
    </row>
    <row r="33" spans="2:18" ht="23.25" hidden="1" customHeight="1">
      <c r="B33" s="107"/>
      <c r="C33" s="102"/>
      <c r="D33" s="103"/>
      <c r="E33" s="104"/>
      <c r="F33" s="93">
        <v>15</v>
      </c>
      <c r="G33" s="94"/>
      <c r="H33" s="13"/>
      <c r="I33" s="100"/>
      <c r="J33" s="101"/>
      <c r="K33" s="101"/>
      <c r="L33" s="101"/>
      <c r="M33" s="101"/>
      <c r="N33" s="101"/>
      <c r="O33" s="101"/>
      <c r="P33" s="101"/>
      <c r="Q33" s="101"/>
      <c r="R33" s="96"/>
    </row>
    <row r="34" spans="2:18" ht="23.25" hidden="1" customHeight="1">
      <c r="B34" s="29"/>
      <c r="C34" s="31"/>
      <c r="D34" s="31"/>
      <c r="E34" s="30" t="s">
        <v>18</v>
      </c>
      <c r="F34" s="27"/>
      <c r="G34" s="27"/>
      <c r="H34" s="13"/>
      <c r="I34" s="47"/>
      <c r="J34" s="73"/>
      <c r="K34" s="73"/>
      <c r="L34" s="73"/>
      <c r="M34" s="73"/>
      <c r="N34" s="73"/>
      <c r="O34" s="73"/>
      <c r="P34" s="73"/>
      <c r="Q34" s="73"/>
      <c r="R34" s="73"/>
    </row>
    <row r="35" spans="2:18" ht="23.25" hidden="1" customHeight="1">
      <c r="B35" s="105"/>
      <c r="C35" s="91"/>
      <c r="D35" s="91"/>
      <c r="E35" s="92"/>
      <c r="F35" s="93">
        <v>16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/>
    </row>
    <row r="36" spans="2:18" ht="23.25" hidden="1" customHeight="1">
      <c r="B36" s="106"/>
      <c r="C36" s="97"/>
      <c r="D36" s="98"/>
      <c r="E36" s="99"/>
      <c r="F36" s="93">
        <v>17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/>
    </row>
    <row r="37" spans="2:18" ht="23.25" hidden="1" customHeight="1">
      <c r="B37" s="107"/>
      <c r="C37" s="102"/>
      <c r="D37" s="103"/>
      <c r="E37" s="104"/>
      <c r="F37" s="93">
        <v>18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/>
    </row>
    <row r="38" spans="2:18" ht="23.25" hidden="1" customHeight="1">
      <c r="B38" s="29"/>
      <c r="C38" s="31"/>
      <c r="D38" s="31"/>
      <c r="E38" s="30" t="s">
        <v>19</v>
      </c>
      <c r="F38" s="27"/>
      <c r="G38" s="27"/>
      <c r="H38" s="13"/>
      <c r="I38" s="47"/>
      <c r="J38" s="73"/>
      <c r="K38" s="73"/>
      <c r="L38" s="73"/>
      <c r="M38" s="73"/>
      <c r="N38" s="73"/>
      <c r="O38" s="73"/>
      <c r="P38" s="73"/>
      <c r="Q38" s="73"/>
      <c r="R38" s="73"/>
    </row>
    <row r="39" spans="2:18" ht="23.25" hidden="1" customHeight="1">
      <c r="B39" s="105"/>
      <c r="C39" s="91"/>
      <c r="D39" s="91"/>
      <c r="E39" s="92"/>
      <c r="F39" s="93">
        <v>19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/>
    </row>
    <row r="40" spans="2:18" ht="23.25" hidden="1" customHeight="1">
      <c r="B40" s="106"/>
      <c r="C40" s="97"/>
      <c r="D40" s="98"/>
      <c r="E40" s="99"/>
      <c r="F40" s="93">
        <v>20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/>
    </row>
    <row r="41" spans="2:18" ht="23.25" hidden="1" customHeight="1">
      <c r="B41" s="106"/>
      <c r="C41" s="97"/>
      <c r="D41" s="98"/>
      <c r="E41" s="99"/>
      <c r="F41" s="93">
        <v>21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/>
    </row>
    <row r="42" spans="2:18" s="37" customFormat="1" ht="49.5" hidden="1" customHeight="1">
      <c r="B42" s="36"/>
      <c r="C42" s="39"/>
      <c r="D42" s="1401" t="s">
        <v>20</v>
      </c>
      <c r="E42" s="1401"/>
      <c r="F42" s="1401"/>
      <c r="G42" s="1401"/>
      <c r="H42" s="1401"/>
      <c r="I42" s="1401"/>
      <c r="J42" s="72"/>
      <c r="K42" s="72"/>
      <c r="L42" s="72"/>
      <c r="M42" s="72"/>
      <c r="N42" s="72"/>
      <c r="O42" s="72"/>
      <c r="P42" s="72"/>
      <c r="Q42" s="72"/>
      <c r="R42" s="72"/>
    </row>
    <row r="43" spans="2:18" ht="36" hidden="1" customHeight="1">
      <c r="B43" s="83"/>
      <c r="C43" s="31"/>
      <c r="D43" s="31"/>
      <c r="E43" s="1401" t="s">
        <v>21</v>
      </c>
      <c r="F43" s="1401"/>
      <c r="G43" s="1401"/>
      <c r="H43" s="1401"/>
      <c r="I43" s="1401"/>
      <c r="J43" s="73"/>
      <c r="K43" s="73"/>
      <c r="L43" s="73"/>
      <c r="M43" s="73"/>
      <c r="N43" s="73"/>
      <c r="O43" s="73"/>
      <c r="P43" s="73"/>
      <c r="Q43" s="73"/>
      <c r="R43" s="73"/>
    </row>
    <row r="44" spans="2:18" ht="20.25" hidden="1" customHeight="1">
      <c r="B44" s="87"/>
      <c r="C44" s="91"/>
      <c r="D44" s="91"/>
      <c r="E44" s="92"/>
      <c r="F44" s="93">
        <v>22</v>
      </c>
      <c r="G44" s="94"/>
      <c r="H44" s="94"/>
      <c r="I44" s="95"/>
      <c r="J44" s="13"/>
      <c r="K44" s="13"/>
      <c r="L44" s="13"/>
      <c r="M44" s="13"/>
      <c r="N44" s="13"/>
      <c r="O44" s="13"/>
      <c r="P44" s="13"/>
      <c r="Q44" s="13"/>
      <c r="R44" s="96"/>
    </row>
    <row r="45" spans="2:18" ht="20.25" hidden="1" customHeight="1">
      <c r="B45" s="88"/>
      <c r="C45" s="97"/>
      <c r="D45" s="98"/>
      <c r="E45" s="99"/>
      <c r="F45" s="93">
        <v>23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/>
    </row>
    <row r="46" spans="2:18" ht="20.25" hidden="1" customHeight="1">
      <c r="B46" s="88"/>
      <c r="C46" s="97"/>
      <c r="D46" s="98"/>
      <c r="E46" s="99"/>
      <c r="F46" s="93">
        <v>24</v>
      </c>
      <c r="G46" s="94"/>
      <c r="H46" s="13"/>
      <c r="I46" s="100"/>
      <c r="J46" s="101"/>
      <c r="K46" s="101"/>
      <c r="L46" s="101"/>
      <c r="M46" s="101"/>
      <c r="N46" s="101"/>
      <c r="O46" s="101"/>
      <c r="P46" s="101"/>
      <c r="Q46" s="101"/>
      <c r="R46" s="96"/>
    </row>
    <row r="47" spans="2:18" ht="30.75" customHeight="1">
      <c r="B47" s="29"/>
      <c r="C47" s="1418" t="s">
        <v>24</v>
      </c>
      <c r="D47" s="1418"/>
      <c r="E47" s="1418"/>
      <c r="F47" s="1418"/>
      <c r="G47" s="1418"/>
      <c r="H47" s="1418"/>
      <c r="I47" s="1418"/>
      <c r="J47" s="73"/>
      <c r="K47" s="73"/>
      <c r="L47" s="73"/>
      <c r="M47" s="73"/>
      <c r="N47" s="73"/>
      <c r="O47" s="73"/>
      <c r="P47" s="73"/>
      <c r="Q47" s="73"/>
      <c r="R47" s="73"/>
    </row>
    <row r="48" spans="2:18" ht="49.5" hidden="1" customHeight="1">
      <c r="B48" s="29"/>
      <c r="C48" s="31"/>
      <c r="D48" s="1418" t="s">
        <v>23</v>
      </c>
      <c r="E48" s="1418"/>
      <c r="F48" s="1418"/>
      <c r="G48" s="1418"/>
      <c r="H48" s="1418"/>
      <c r="I48" s="1418"/>
      <c r="J48" s="73"/>
      <c r="K48" s="73"/>
      <c r="L48" s="73"/>
      <c r="M48" s="73"/>
      <c r="N48" s="73"/>
      <c r="O48" s="73"/>
      <c r="P48" s="73"/>
      <c r="Q48" s="73"/>
      <c r="R48" s="73"/>
    </row>
    <row r="49" spans="2:18" ht="33" hidden="1" customHeight="1">
      <c r="B49" s="29"/>
      <c r="C49" s="31"/>
      <c r="D49" s="31"/>
      <c r="E49" s="1401" t="s">
        <v>22</v>
      </c>
      <c r="F49" s="1401"/>
      <c r="G49" s="1401"/>
      <c r="H49" s="1401"/>
      <c r="I49" s="1401"/>
      <c r="J49" s="73"/>
      <c r="K49" s="73"/>
      <c r="L49" s="73"/>
      <c r="M49" s="73"/>
      <c r="N49" s="73"/>
      <c r="O49" s="73"/>
      <c r="P49" s="73"/>
      <c r="Q49" s="73"/>
      <c r="R49" s="73"/>
    </row>
    <row r="50" spans="2:18" ht="21.75" hidden="1" customHeight="1">
      <c r="B50" s="32"/>
      <c r="C50" s="33"/>
      <c r="D50" s="33"/>
      <c r="E50" s="34"/>
      <c r="F50" s="25">
        <v>25</v>
      </c>
      <c r="G50" s="14"/>
      <c r="H50" s="14"/>
      <c r="I50" s="52"/>
      <c r="J50" s="15"/>
      <c r="K50" s="15"/>
      <c r="L50" s="15"/>
      <c r="M50" s="15"/>
      <c r="N50" s="15"/>
      <c r="O50" s="15"/>
      <c r="P50" s="15"/>
      <c r="Q50" s="15"/>
      <c r="R50" s="71"/>
    </row>
    <row r="51" spans="2:18" ht="21.75" hidden="1" customHeight="1">
      <c r="B51" s="24"/>
      <c r="D51" s="21"/>
      <c r="E51" s="26"/>
      <c r="F51" s="25">
        <v>26</v>
      </c>
      <c r="G51" s="14"/>
      <c r="H51" s="15"/>
      <c r="I51" s="16"/>
      <c r="J51" s="23"/>
      <c r="K51" s="23"/>
      <c r="L51" s="23"/>
      <c r="M51" s="23"/>
      <c r="N51" s="23"/>
      <c r="O51" s="23"/>
      <c r="P51" s="23"/>
      <c r="Q51" s="23"/>
      <c r="R51" s="71"/>
    </row>
    <row r="52" spans="2:18" ht="39" hidden="1" customHeight="1">
      <c r="B52" s="58"/>
      <c r="C52" s="59"/>
      <c r="D52" s="53"/>
      <c r="E52" s="19"/>
      <c r="F52" s="25">
        <v>27</v>
      </c>
      <c r="G52" s="14"/>
      <c r="H52" s="15"/>
      <c r="I52" s="16"/>
      <c r="J52" s="23"/>
      <c r="K52" s="23"/>
      <c r="L52" s="23"/>
      <c r="M52" s="23"/>
      <c r="N52" s="23"/>
      <c r="O52" s="23"/>
      <c r="P52" s="23"/>
      <c r="Q52" s="23"/>
      <c r="R52" s="71"/>
    </row>
    <row r="53" spans="2:18" ht="48.75" customHeight="1">
      <c r="B53" s="29"/>
      <c r="C53" s="31"/>
      <c r="D53" s="1401" t="s">
        <v>26</v>
      </c>
      <c r="E53" s="1401"/>
      <c r="F53" s="1401"/>
      <c r="G53" s="1401"/>
      <c r="H53" s="1401"/>
      <c r="I53" s="1401"/>
      <c r="J53" s="73"/>
      <c r="K53" s="73"/>
      <c r="L53" s="73"/>
      <c r="M53" s="73"/>
      <c r="N53" s="73"/>
      <c r="O53" s="73"/>
      <c r="P53" s="73"/>
      <c r="Q53" s="73"/>
      <c r="R53" s="73"/>
    </row>
    <row r="54" spans="2:18" ht="32.25" customHeight="1">
      <c r="B54" s="29"/>
      <c r="C54" s="31"/>
      <c r="D54" s="31"/>
      <c r="E54" s="1401" t="s">
        <v>27</v>
      </c>
      <c r="F54" s="1401"/>
      <c r="G54" s="1401"/>
      <c r="H54" s="1401"/>
      <c r="I54" s="1401"/>
      <c r="J54" s="73"/>
      <c r="K54" s="73"/>
      <c r="L54" s="73"/>
      <c r="M54" s="73"/>
      <c r="N54" s="73"/>
      <c r="O54" s="73"/>
      <c r="P54" s="73"/>
      <c r="Q54" s="73"/>
      <c r="R54" s="73"/>
    </row>
    <row r="55" spans="2:18" ht="63.75" customHeight="1">
      <c r="B55" s="32"/>
      <c r="C55" s="33"/>
      <c r="D55" s="33"/>
      <c r="E55" s="77"/>
      <c r="F55" s="51">
        <v>1</v>
      </c>
      <c r="G55" s="14" t="s">
        <v>188</v>
      </c>
      <c r="H55" s="142" t="s">
        <v>189</v>
      </c>
      <c r="I55" s="16" t="s">
        <v>109</v>
      </c>
      <c r="J55" s="79"/>
      <c r="K55" s="79">
        <v>8400</v>
      </c>
      <c r="L55" s="79">
        <v>42200</v>
      </c>
      <c r="M55" s="79">
        <v>15000</v>
      </c>
      <c r="N55" s="15"/>
      <c r="O55" s="15"/>
      <c r="P55" s="15"/>
      <c r="Q55" s="15"/>
      <c r="R55" s="71">
        <f t="shared" ref="R55" si="10">SUM(J55:Q55)</f>
        <v>65600</v>
      </c>
    </row>
    <row r="56" spans="2:18" ht="33.75" customHeight="1">
      <c r="B56" s="29"/>
      <c r="C56" s="31"/>
      <c r="D56" s="1401" t="s">
        <v>28</v>
      </c>
      <c r="E56" s="1401"/>
      <c r="F56" s="1401"/>
      <c r="G56" s="1401"/>
      <c r="H56" s="1401"/>
      <c r="I56" s="1401"/>
      <c r="J56" s="73"/>
      <c r="K56" s="73"/>
      <c r="L56" s="73"/>
      <c r="M56" s="73"/>
      <c r="N56" s="73"/>
      <c r="O56" s="73"/>
      <c r="P56" s="73"/>
      <c r="Q56" s="73"/>
      <c r="R56" s="73"/>
    </row>
    <row r="57" spans="2:18" ht="33.75" customHeight="1">
      <c r="B57" s="29"/>
      <c r="C57" s="31"/>
      <c r="D57" s="31"/>
      <c r="E57" s="1401" t="s">
        <v>29</v>
      </c>
      <c r="F57" s="1401"/>
      <c r="G57" s="1401"/>
      <c r="H57" s="1401"/>
      <c r="I57" s="1401"/>
      <c r="J57" s="73"/>
      <c r="K57" s="73"/>
      <c r="L57" s="73"/>
      <c r="M57" s="73"/>
      <c r="N57" s="73"/>
      <c r="O57" s="73"/>
      <c r="P57" s="73"/>
      <c r="Q57" s="73"/>
      <c r="R57" s="73"/>
    </row>
    <row r="58" spans="2:18" ht="33" customHeight="1">
      <c r="B58" s="76"/>
      <c r="C58" s="77"/>
      <c r="D58" s="77"/>
      <c r="E58" s="77"/>
      <c r="F58" s="51">
        <v>2</v>
      </c>
      <c r="G58" s="14" t="s">
        <v>190</v>
      </c>
      <c r="H58" s="80" t="s">
        <v>191</v>
      </c>
      <c r="I58" s="15" t="s">
        <v>109</v>
      </c>
      <c r="J58" s="15"/>
      <c r="K58" s="138"/>
      <c r="L58" s="139"/>
      <c r="M58" s="138">
        <v>30000</v>
      </c>
      <c r="N58" s="15"/>
      <c r="O58" s="15"/>
      <c r="P58" s="15"/>
      <c r="Q58" s="15"/>
      <c r="R58" s="71">
        <f t="shared" ref="R58:R62" si="11">SUM(J58:Q58)</f>
        <v>30000</v>
      </c>
    </row>
    <row r="59" spans="2:18" ht="31.5" customHeight="1">
      <c r="B59" s="76"/>
      <c r="C59" s="77"/>
      <c r="D59" s="77"/>
      <c r="E59" s="77"/>
      <c r="F59" s="51">
        <v>3</v>
      </c>
      <c r="G59" s="14" t="s">
        <v>217</v>
      </c>
      <c r="H59" s="15" t="s">
        <v>191</v>
      </c>
      <c r="I59" s="16" t="s">
        <v>214</v>
      </c>
      <c r="J59" s="23"/>
      <c r="K59" s="140">
        <v>8400</v>
      </c>
      <c r="L59" s="141">
        <v>3800</v>
      </c>
      <c r="M59" s="140">
        <v>37800</v>
      </c>
      <c r="N59" s="15"/>
      <c r="O59" s="15"/>
      <c r="P59" s="15"/>
      <c r="Q59" s="15"/>
      <c r="R59" s="71">
        <f t="shared" si="11"/>
        <v>50000</v>
      </c>
    </row>
    <row r="60" spans="2:18" ht="31.5" customHeight="1">
      <c r="B60" s="48"/>
      <c r="C60" s="49"/>
      <c r="D60" s="49"/>
      <c r="E60" s="49"/>
      <c r="F60" s="118">
        <v>4</v>
      </c>
      <c r="G60" s="26" t="s">
        <v>218</v>
      </c>
      <c r="H60" s="15" t="s">
        <v>191</v>
      </c>
      <c r="I60" s="16" t="s">
        <v>214</v>
      </c>
      <c r="J60" s="23"/>
      <c r="K60" s="140"/>
      <c r="L60" s="141"/>
      <c r="M60" s="140"/>
      <c r="N60" s="23"/>
      <c r="O60" s="23"/>
      <c r="P60" s="23"/>
      <c r="Q60" s="23">
        <v>500000</v>
      </c>
      <c r="R60" s="71">
        <f t="shared" si="11"/>
        <v>500000</v>
      </c>
    </row>
    <row r="61" spans="2:18" ht="31.5" customHeight="1">
      <c r="B61" s="76"/>
      <c r="C61" s="77"/>
      <c r="D61" s="77"/>
      <c r="E61" s="77"/>
      <c r="F61" s="51">
        <v>5</v>
      </c>
      <c r="G61" s="14" t="s">
        <v>219</v>
      </c>
      <c r="H61" s="15" t="s">
        <v>191</v>
      </c>
      <c r="I61" s="16" t="s">
        <v>214</v>
      </c>
      <c r="J61" s="23"/>
      <c r="K61" s="140"/>
      <c r="L61" s="141">
        <v>200000</v>
      </c>
      <c r="M61" s="140"/>
      <c r="N61" s="23"/>
      <c r="O61" s="23"/>
      <c r="P61" s="23"/>
      <c r="Q61" s="23"/>
      <c r="R61" s="71">
        <f t="shared" si="11"/>
        <v>200000</v>
      </c>
    </row>
    <row r="62" spans="2:18" ht="32.25" customHeight="1">
      <c r="B62" s="24"/>
      <c r="D62" s="21"/>
      <c r="E62" s="21"/>
      <c r="F62" s="110">
        <v>6</v>
      </c>
      <c r="G62" s="19" t="s">
        <v>216</v>
      </c>
      <c r="H62" s="15" t="s">
        <v>191</v>
      </c>
      <c r="I62" s="16" t="s">
        <v>214</v>
      </c>
      <c r="J62" s="23"/>
      <c r="K62" s="140"/>
      <c r="L62" s="141"/>
      <c r="M62" s="140"/>
      <c r="N62" s="23"/>
      <c r="O62" s="23"/>
      <c r="P62" s="23"/>
      <c r="Q62" s="23">
        <v>700000</v>
      </c>
      <c r="R62" s="71">
        <f t="shared" si="11"/>
        <v>700000</v>
      </c>
    </row>
    <row r="63" spans="2:18" ht="21" hidden="1" customHeight="1">
      <c r="B63" s="24"/>
      <c r="D63" s="21"/>
      <c r="E63" s="26"/>
      <c r="F63" s="25">
        <v>33</v>
      </c>
      <c r="G63" s="14"/>
      <c r="H63" s="15"/>
      <c r="I63" s="16"/>
      <c r="J63" s="23"/>
      <c r="K63" s="23"/>
      <c r="L63" s="23"/>
      <c r="M63" s="23"/>
      <c r="N63" s="23"/>
      <c r="O63" s="23"/>
      <c r="P63" s="23"/>
      <c r="Q63" s="23"/>
      <c r="R63" s="71">
        <f>SUM(J63:Q63)</f>
        <v>0</v>
      </c>
    </row>
    <row r="64" spans="2:18" ht="33" hidden="1" customHeight="1">
      <c r="B64" s="29"/>
      <c r="C64" s="31"/>
      <c r="D64" s="31"/>
      <c r="E64" s="1418" t="s">
        <v>30</v>
      </c>
      <c r="F64" s="1418"/>
      <c r="G64" s="1418"/>
      <c r="H64" s="1418"/>
      <c r="I64" s="1418"/>
      <c r="J64" s="73">
        <f t="shared" ref="J64:R64" si="12">SUM(J65:J67)</f>
        <v>0</v>
      </c>
      <c r="K64" s="73">
        <f t="shared" si="12"/>
        <v>0</v>
      </c>
      <c r="L64" s="73">
        <f t="shared" si="12"/>
        <v>0</v>
      </c>
      <c r="M64" s="73">
        <f t="shared" si="12"/>
        <v>0</v>
      </c>
      <c r="N64" s="73">
        <f t="shared" si="12"/>
        <v>0</v>
      </c>
      <c r="O64" s="73">
        <f t="shared" si="12"/>
        <v>0</v>
      </c>
      <c r="P64" s="73">
        <f t="shared" si="12"/>
        <v>0</v>
      </c>
      <c r="Q64" s="73">
        <f t="shared" si="12"/>
        <v>0</v>
      </c>
      <c r="R64" s="73">
        <f t="shared" si="12"/>
        <v>0</v>
      </c>
    </row>
    <row r="65" spans="2:18" ht="23.25" hidden="1" customHeight="1">
      <c r="B65" s="32"/>
      <c r="C65" s="33"/>
      <c r="D65" s="33"/>
      <c r="E65" s="34"/>
      <c r="F65" s="25">
        <v>34</v>
      </c>
      <c r="G65" s="14"/>
      <c r="H65" s="14"/>
      <c r="I65" s="52"/>
      <c r="J65" s="23"/>
      <c r="K65" s="23"/>
      <c r="L65" s="23"/>
      <c r="M65" s="23"/>
      <c r="N65" s="23"/>
      <c r="O65" s="23"/>
      <c r="P65" s="23"/>
      <c r="Q65" s="23"/>
      <c r="R65" s="71">
        <f>SUM(J65:Q65)</f>
        <v>0</v>
      </c>
    </row>
    <row r="66" spans="2:18" ht="23.25" hidden="1" customHeight="1">
      <c r="B66" s="48"/>
      <c r="C66" s="49"/>
      <c r="D66" s="49"/>
      <c r="E66" s="50"/>
      <c r="F66" s="25">
        <v>35</v>
      </c>
      <c r="G66" s="14"/>
      <c r="H66" s="14"/>
      <c r="I66" s="52"/>
      <c r="J66" s="15"/>
      <c r="K66" s="15"/>
      <c r="L66" s="15"/>
      <c r="M66" s="15"/>
      <c r="N66" s="15"/>
      <c r="O66" s="15"/>
      <c r="P66" s="15"/>
      <c r="Q66" s="15"/>
      <c r="R66" s="71">
        <f t="shared" ref="R66:R67" si="13">SUM(J66:Q66)</f>
        <v>0</v>
      </c>
    </row>
    <row r="67" spans="2:18" ht="23.25" hidden="1" customHeight="1">
      <c r="B67" s="17"/>
      <c r="C67" s="18"/>
      <c r="D67" s="18"/>
      <c r="E67" s="66"/>
      <c r="F67" s="25">
        <v>36</v>
      </c>
      <c r="G67" s="14"/>
      <c r="H67" s="14"/>
      <c r="I67" s="52"/>
      <c r="J67" s="15"/>
      <c r="K67" s="15"/>
      <c r="L67" s="15"/>
      <c r="M67" s="15"/>
      <c r="N67" s="15"/>
      <c r="O67" s="15"/>
      <c r="P67" s="15"/>
      <c r="Q67" s="15"/>
      <c r="R67" s="71">
        <f t="shared" si="13"/>
        <v>0</v>
      </c>
    </row>
    <row r="68" spans="2:18" s="12" customFormat="1" ht="18.75" hidden="1" customHeight="1">
      <c r="B68" s="116" t="s">
        <v>82</v>
      </c>
      <c r="C68" s="38"/>
      <c r="D68" s="115"/>
      <c r="E68" s="115"/>
      <c r="F68" s="115"/>
      <c r="G68" s="115"/>
      <c r="H68" s="115"/>
      <c r="I68" s="115"/>
      <c r="J68" s="35">
        <f>SUM(J69)</f>
        <v>0</v>
      </c>
      <c r="K68" s="35">
        <f t="shared" ref="K68:R69" si="14">SUM(K69)</f>
        <v>0</v>
      </c>
      <c r="L68" s="35">
        <f t="shared" si="14"/>
        <v>0</v>
      </c>
      <c r="M68" s="35">
        <f t="shared" si="14"/>
        <v>0</v>
      </c>
      <c r="N68" s="35">
        <f t="shared" si="14"/>
        <v>0</v>
      </c>
      <c r="O68" s="35">
        <f t="shared" si="14"/>
        <v>0</v>
      </c>
      <c r="P68" s="35">
        <f t="shared" si="14"/>
        <v>0</v>
      </c>
      <c r="Q68" s="35">
        <f t="shared" si="14"/>
        <v>0</v>
      </c>
      <c r="R68" s="35">
        <f t="shared" si="14"/>
        <v>0</v>
      </c>
    </row>
    <row r="69" spans="2:18" s="12" customFormat="1" ht="33" hidden="1" customHeight="1">
      <c r="B69" s="1512" t="s">
        <v>112</v>
      </c>
      <c r="C69" s="1401"/>
      <c r="D69" s="1401"/>
      <c r="E69" s="1401"/>
      <c r="F69" s="1401"/>
      <c r="G69" s="1401"/>
      <c r="H69" s="1401"/>
      <c r="I69" s="1401"/>
      <c r="J69" s="22">
        <f>SUM(J70)</f>
        <v>0</v>
      </c>
      <c r="K69" s="22">
        <f t="shared" si="14"/>
        <v>0</v>
      </c>
      <c r="L69" s="22">
        <f t="shared" si="14"/>
        <v>0</v>
      </c>
      <c r="M69" s="22">
        <f t="shared" si="14"/>
        <v>0</v>
      </c>
      <c r="N69" s="22">
        <f t="shared" si="14"/>
        <v>0</v>
      </c>
      <c r="O69" s="22">
        <f t="shared" si="14"/>
        <v>0</v>
      </c>
      <c r="P69" s="22">
        <f t="shared" si="14"/>
        <v>0</v>
      </c>
      <c r="Q69" s="22">
        <f t="shared" si="14"/>
        <v>0</v>
      </c>
      <c r="R69" s="22">
        <f t="shared" si="14"/>
        <v>0</v>
      </c>
    </row>
    <row r="70" spans="2:18" ht="33" hidden="1" customHeight="1">
      <c r="B70" s="29"/>
      <c r="C70" s="1401" t="s">
        <v>31</v>
      </c>
      <c r="D70" s="1401"/>
      <c r="E70" s="1401"/>
      <c r="F70" s="1401"/>
      <c r="G70" s="1401"/>
      <c r="H70" s="1401"/>
      <c r="I70" s="1401"/>
      <c r="J70" s="73">
        <f t="shared" ref="J70:R70" si="15">SUM(J71+J78)</f>
        <v>0</v>
      </c>
      <c r="K70" s="73">
        <f t="shared" si="15"/>
        <v>0</v>
      </c>
      <c r="L70" s="73">
        <f t="shared" si="15"/>
        <v>0</v>
      </c>
      <c r="M70" s="73">
        <f t="shared" si="15"/>
        <v>0</v>
      </c>
      <c r="N70" s="73">
        <f t="shared" si="15"/>
        <v>0</v>
      </c>
      <c r="O70" s="73">
        <f t="shared" si="15"/>
        <v>0</v>
      </c>
      <c r="P70" s="73">
        <f t="shared" si="15"/>
        <v>0</v>
      </c>
      <c r="Q70" s="73">
        <f t="shared" si="15"/>
        <v>0</v>
      </c>
      <c r="R70" s="73">
        <f t="shared" si="15"/>
        <v>0</v>
      </c>
    </row>
    <row r="71" spans="2:18" ht="34.5" hidden="1" customHeight="1">
      <c r="B71" s="29"/>
      <c r="C71" s="31"/>
      <c r="D71" s="1401" t="s">
        <v>32</v>
      </c>
      <c r="E71" s="1401"/>
      <c r="F71" s="1401"/>
      <c r="G71" s="1401"/>
      <c r="H71" s="1401"/>
      <c r="I71" s="1401"/>
      <c r="J71" s="73">
        <f>SUM(J72)</f>
        <v>0</v>
      </c>
      <c r="K71" s="73">
        <f t="shared" ref="K71:R71" si="16">SUM(K72)</f>
        <v>0</v>
      </c>
      <c r="L71" s="73">
        <f t="shared" si="16"/>
        <v>0</v>
      </c>
      <c r="M71" s="73">
        <f t="shared" si="16"/>
        <v>0</v>
      </c>
      <c r="N71" s="73">
        <f t="shared" si="16"/>
        <v>0</v>
      </c>
      <c r="O71" s="73">
        <f t="shared" si="16"/>
        <v>0</v>
      </c>
      <c r="P71" s="73">
        <f t="shared" si="16"/>
        <v>0</v>
      </c>
      <c r="Q71" s="73">
        <f t="shared" si="16"/>
        <v>0</v>
      </c>
      <c r="R71" s="73">
        <f t="shared" si="16"/>
        <v>0</v>
      </c>
    </row>
    <row r="72" spans="2:18" hidden="1">
      <c r="B72" s="29"/>
      <c r="C72" s="31"/>
      <c r="D72" s="31"/>
      <c r="E72" s="30" t="s">
        <v>33</v>
      </c>
      <c r="F72" s="27"/>
      <c r="G72" s="27"/>
      <c r="H72" s="13"/>
      <c r="I72" s="47"/>
      <c r="J72" s="73">
        <f>SUM(J73:J77)</f>
        <v>0</v>
      </c>
      <c r="K72" s="73">
        <f t="shared" ref="K72:R72" si="17">SUM(K73:K77)</f>
        <v>0</v>
      </c>
      <c r="L72" s="73">
        <f t="shared" si="17"/>
        <v>0</v>
      </c>
      <c r="M72" s="73">
        <f t="shared" si="17"/>
        <v>0</v>
      </c>
      <c r="N72" s="73">
        <f t="shared" si="17"/>
        <v>0</v>
      </c>
      <c r="O72" s="73">
        <f t="shared" si="17"/>
        <v>0</v>
      </c>
      <c r="P72" s="73">
        <f t="shared" si="17"/>
        <v>0</v>
      </c>
      <c r="Q72" s="73">
        <f t="shared" si="17"/>
        <v>0</v>
      </c>
      <c r="R72" s="73">
        <f t="shared" si="17"/>
        <v>0</v>
      </c>
    </row>
    <row r="73" spans="2:18" ht="25.5" hidden="1" customHeight="1">
      <c r="B73" s="32"/>
      <c r="C73" s="33"/>
      <c r="D73" s="33"/>
      <c r="E73" s="34"/>
      <c r="F73" s="25">
        <v>37</v>
      </c>
      <c r="G73" s="14"/>
      <c r="H73" s="14"/>
      <c r="I73" s="52"/>
      <c r="J73" s="15"/>
      <c r="K73" s="15"/>
      <c r="L73" s="15"/>
      <c r="M73" s="15"/>
      <c r="N73" s="15"/>
      <c r="O73" s="15"/>
      <c r="P73" s="15"/>
      <c r="Q73" s="15"/>
      <c r="R73" s="71">
        <f>SUM(J73:Q73)</f>
        <v>0</v>
      </c>
    </row>
    <row r="74" spans="2:18" ht="25.5" hidden="1" customHeight="1">
      <c r="B74" s="24"/>
      <c r="D74" s="21"/>
      <c r="E74" s="26"/>
      <c r="F74" s="25">
        <v>38</v>
      </c>
      <c r="G74" s="14"/>
      <c r="H74" s="15"/>
      <c r="I74" s="16"/>
      <c r="J74" s="23"/>
      <c r="K74" s="23"/>
      <c r="L74" s="23"/>
      <c r="M74" s="23"/>
      <c r="N74" s="23"/>
      <c r="O74" s="23"/>
      <c r="P74" s="23"/>
      <c r="Q74" s="23"/>
      <c r="R74" s="71">
        <f>SUM(J74:Q74)</f>
        <v>0</v>
      </c>
    </row>
    <row r="75" spans="2:18" ht="25.5" hidden="1" customHeight="1">
      <c r="B75" s="24"/>
      <c r="D75" s="21"/>
      <c r="E75" s="26"/>
      <c r="F75" s="25">
        <v>39</v>
      </c>
      <c r="G75" s="14"/>
      <c r="H75" s="15"/>
      <c r="I75" s="16"/>
      <c r="J75" s="15"/>
      <c r="K75" s="15"/>
      <c r="L75" s="15"/>
      <c r="M75" s="15"/>
      <c r="N75" s="15"/>
      <c r="O75" s="15"/>
      <c r="P75" s="15"/>
      <c r="Q75" s="15"/>
      <c r="R75" s="71">
        <f>SUM(J75:Q75)</f>
        <v>0</v>
      </c>
    </row>
    <row r="76" spans="2:18" ht="25.5" hidden="1" customHeight="1">
      <c r="B76" s="48"/>
      <c r="C76" s="49"/>
      <c r="D76" s="49"/>
      <c r="E76" s="50"/>
      <c r="F76" s="25">
        <v>40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 t="shared" ref="R76" si="18">SUM(J76:Q76)</f>
        <v>0</v>
      </c>
    </row>
    <row r="77" spans="2:18" ht="25.5" hidden="1" customHeight="1">
      <c r="B77" s="48"/>
      <c r="C77" s="49"/>
      <c r="D77" s="49"/>
      <c r="E77" s="50"/>
      <c r="F77" s="25">
        <v>41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1" hidden="1" customHeight="1">
      <c r="B78" s="29"/>
      <c r="C78" s="31"/>
      <c r="D78" s="1419" t="s">
        <v>34</v>
      </c>
      <c r="E78" s="1419"/>
      <c r="F78" s="1419"/>
      <c r="G78" s="1419"/>
      <c r="H78" s="1419"/>
      <c r="I78" s="1419"/>
      <c r="J78" s="73">
        <f>SUM(J79)</f>
        <v>0</v>
      </c>
      <c r="K78" s="73">
        <f t="shared" ref="K78:Q78" si="19">SUM(K79)</f>
        <v>0</v>
      </c>
      <c r="L78" s="73">
        <f t="shared" si="19"/>
        <v>0</v>
      </c>
      <c r="M78" s="73">
        <f t="shared" si="19"/>
        <v>0</v>
      </c>
      <c r="N78" s="73">
        <f t="shared" si="19"/>
        <v>0</v>
      </c>
      <c r="O78" s="73">
        <f t="shared" si="19"/>
        <v>0</v>
      </c>
      <c r="P78" s="73">
        <f t="shared" si="19"/>
        <v>0</v>
      </c>
      <c r="Q78" s="73">
        <f t="shared" si="19"/>
        <v>0</v>
      </c>
      <c r="R78" s="73">
        <f>SUM(R79)</f>
        <v>0</v>
      </c>
    </row>
    <row r="79" spans="2:18" ht="21" hidden="1" customHeight="1">
      <c r="B79" s="29"/>
      <c r="C79" s="31"/>
      <c r="D79" s="31"/>
      <c r="E79" s="1418" t="s">
        <v>35</v>
      </c>
      <c r="F79" s="1418"/>
      <c r="G79" s="1418"/>
      <c r="H79" s="1418"/>
      <c r="I79" s="1418"/>
      <c r="J79" s="73">
        <f>SUM(J80:J85)</f>
        <v>0</v>
      </c>
      <c r="K79" s="73">
        <f t="shared" ref="K79:R79" si="20">SUM(K80:K85)</f>
        <v>0</v>
      </c>
      <c r="L79" s="73">
        <f t="shared" si="20"/>
        <v>0</v>
      </c>
      <c r="M79" s="73">
        <f t="shared" si="20"/>
        <v>0</v>
      </c>
      <c r="N79" s="73">
        <f t="shared" si="20"/>
        <v>0</v>
      </c>
      <c r="O79" s="73">
        <f t="shared" si="20"/>
        <v>0</v>
      </c>
      <c r="P79" s="73">
        <f t="shared" si="20"/>
        <v>0</v>
      </c>
      <c r="Q79" s="73">
        <f t="shared" si="20"/>
        <v>0</v>
      </c>
      <c r="R79" s="73">
        <f t="shared" si="20"/>
        <v>0</v>
      </c>
    </row>
    <row r="80" spans="2:18" ht="25.5" hidden="1" customHeight="1">
      <c r="B80" s="32"/>
      <c r="C80" s="33"/>
      <c r="D80" s="33"/>
      <c r="E80" s="34"/>
      <c r="F80" s="25">
        <v>42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5.5" hidden="1" customHeight="1">
      <c r="B81" s="48"/>
      <c r="C81" s="49"/>
      <c r="D81" s="49"/>
      <c r="E81" s="50"/>
      <c r="F81" s="25">
        <v>43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 t="shared" ref="R81:R85" si="21">SUM(J81:Q81)</f>
        <v>0</v>
      </c>
    </row>
    <row r="82" spans="2:18" ht="25.5" hidden="1" customHeight="1">
      <c r="B82" s="48"/>
      <c r="C82" s="49"/>
      <c r="D82" s="49"/>
      <c r="E82" s="50"/>
      <c r="F82" s="25">
        <v>44</v>
      </c>
      <c r="G82" s="14"/>
      <c r="H82" s="14"/>
      <c r="I82" s="52"/>
      <c r="J82" s="15"/>
      <c r="K82" s="15"/>
      <c r="L82" s="15"/>
      <c r="M82" s="15"/>
      <c r="N82" s="15"/>
      <c r="O82" s="15"/>
      <c r="P82" s="15"/>
      <c r="Q82" s="15"/>
      <c r="R82" s="71">
        <f t="shared" si="21"/>
        <v>0</v>
      </c>
    </row>
    <row r="83" spans="2:18" ht="25.5" hidden="1" customHeight="1">
      <c r="B83" s="48"/>
      <c r="C83" s="49"/>
      <c r="D83" s="49"/>
      <c r="E83" s="50"/>
      <c r="F83" s="25">
        <v>45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 t="shared" si="21"/>
        <v>0</v>
      </c>
    </row>
    <row r="84" spans="2:18" ht="25.5" hidden="1" customHeight="1">
      <c r="B84" s="48"/>
      <c r="C84" s="49"/>
      <c r="D84" s="49"/>
      <c r="E84" s="50"/>
      <c r="F84" s="25">
        <v>46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si="21"/>
        <v>0</v>
      </c>
    </row>
    <row r="85" spans="2:18" ht="25.5" hidden="1" customHeight="1">
      <c r="B85" s="17"/>
      <c r="C85" s="18"/>
      <c r="D85" s="18"/>
      <c r="E85" s="66"/>
      <c r="F85" s="25">
        <v>47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21"/>
        <v>0</v>
      </c>
    </row>
    <row r="86" spans="2:18" s="12" customFormat="1" ht="34.5" hidden="1" customHeight="1">
      <c r="B86" s="1404" t="s">
        <v>85</v>
      </c>
      <c r="C86" s="1405"/>
      <c r="D86" s="1405"/>
      <c r="E86" s="1405"/>
      <c r="F86" s="1405"/>
      <c r="G86" s="1405"/>
      <c r="H86" s="1405"/>
      <c r="I86" s="1405"/>
      <c r="J86" s="35">
        <f>SUM(J87)</f>
        <v>0</v>
      </c>
      <c r="K86" s="35">
        <f t="shared" ref="K86:R87" si="22">SUM(K87)</f>
        <v>0</v>
      </c>
      <c r="L86" s="35">
        <f t="shared" si="22"/>
        <v>0</v>
      </c>
      <c r="M86" s="35">
        <f t="shared" si="22"/>
        <v>0</v>
      </c>
      <c r="N86" s="35">
        <f t="shared" si="22"/>
        <v>0</v>
      </c>
      <c r="O86" s="35">
        <f t="shared" si="22"/>
        <v>0</v>
      </c>
      <c r="P86" s="35">
        <f t="shared" si="22"/>
        <v>0</v>
      </c>
      <c r="Q86" s="35">
        <f t="shared" si="22"/>
        <v>0</v>
      </c>
      <c r="R86" s="35">
        <f t="shared" si="22"/>
        <v>0</v>
      </c>
    </row>
    <row r="87" spans="2:18" s="12" customFormat="1" ht="49.5" hidden="1" customHeight="1">
      <c r="B87" s="1516" t="s">
        <v>113</v>
      </c>
      <c r="C87" s="1517"/>
      <c r="D87" s="1517"/>
      <c r="E87" s="1517"/>
      <c r="F87" s="1517"/>
      <c r="G87" s="1517"/>
      <c r="H87" s="1517"/>
      <c r="I87" s="1517"/>
      <c r="J87" s="22">
        <f>SUM(J88)</f>
        <v>0</v>
      </c>
      <c r="K87" s="22">
        <f t="shared" si="22"/>
        <v>0</v>
      </c>
      <c r="L87" s="22">
        <f t="shared" si="22"/>
        <v>0</v>
      </c>
      <c r="M87" s="22">
        <f t="shared" si="22"/>
        <v>0</v>
      </c>
      <c r="N87" s="22">
        <f t="shared" si="22"/>
        <v>0</v>
      </c>
      <c r="O87" s="22">
        <f t="shared" si="22"/>
        <v>0</v>
      </c>
      <c r="P87" s="22">
        <f t="shared" si="22"/>
        <v>0</v>
      </c>
      <c r="Q87" s="22">
        <f t="shared" si="22"/>
        <v>0</v>
      </c>
      <c r="R87" s="22">
        <f t="shared" si="22"/>
        <v>0</v>
      </c>
    </row>
    <row r="88" spans="2:18" ht="36.75" hidden="1" customHeight="1">
      <c r="B88" s="29"/>
      <c r="C88" s="1401" t="s">
        <v>36</v>
      </c>
      <c r="D88" s="1401"/>
      <c r="E88" s="1401"/>
      <c r="F88" s="1401"/>
      <c r="G88" s="1401"/>
      <c r="H88" s="1401"/>
      <c r="I88" s="1401"/>
      <c r="J88" s="73">
        <f>SUM(J89+J94+J99)</f>
        <v>0</v>
      </c>
      <c r="K88" s="73">
        <f t="shared" ref="K88:R88" si="23">SUM(K89+K94+K99)</f>
        <v>0</v>
      </c>
      <c r="L88" s="73">
        <f t="shared" si="23"/>
        <v>0</v>
      </c>
      <c r="M88" s="73">
        <f t="shared" si="23"/>
        <v>0</v>
      </c>
      <c r="N88" s="73">
        <f t="shared" si="23"/>
        <v>0</v>
      </c>
      <c r="O88" s="73">
        <f t="shared" si="23"/>
        <v>0</v>
      </c>
      <c r="P88" s="73">
        <f t="shared" si="23"/>
        <v>0</v>
      </c>
      <c r="Q88" s="73">
        <f t="shared" si="23"/>
        <v>0</v>
      </c>
      <c r="R88" s="73">
        <f t="shared" si="23"/>
        <v>0</v>
      </c>
    </row>
    <row r="89" spans="2:18" ht="47.25" hidden="1" customHeight="1">
      <c r="B89" s="29"/>
      <c r="C89" s="31"/>
      <c r="D89" s="1401" t="s">
        <v>37</v>
      </c>
      <c r="E89" s="1401"/>
      <c r="F89" s="1401"/>
      <c r="G89" s="1401"/>
      <c r="H89" s="1401"/>
      <c r="I89" s="1401"/>
      <c r="J89" s="73">
        <f>SUM(J90)</f>
        <v>0</v>
      </c>
      <c r="K89" s="73">
        <f t="shared" ref="K89:R89" si="24">SUM(K90)</f>
        <v>0</v>
      </c>
      <c r="L89" s="73">
        <f t="shared" si="24"/>
        <v>0</v>
      </c>
      <c r="M89" s="73">
        <f t="shared" si="24"/>
        <v>0</v>
      </c>
      <c r="N89" s="73">
        <f t="shared" si="24"/>
        <v>0</v>
      </c>
      <c r="O89" s="73">
        <f t="shared" si="24"/>
        <v>0</v>
      </c>
      <c r="P89" s="73">
        <f t="shared" si="24"/>
        <v>0</v>
      </c>
      <c r="Q89" s="73">
        <f t="shared" si="24"/>
        <v>0</v>
      </c>
      <c r="R89" s="73">
        <f t="shared" si="24"/>
        <v>0</v>
      </c>
    </row>
    <row r="90" spans="2:18" ht="32.25" hidden="1" customHeight="1">
      <c r="B90" s="29"/>
      <c r="C90" s="31"/>
      <c r="D90" s="31"/>
      <c r="E90" s="1401" t="s">
        <v>38</v>
      </c>
      <c r="F90" s="1401"/>
      <c r="G90" s="1401"/>
      <c r="H90" s="1401"/>
      <c r="I90" s="1401"/>
      <c r="J90" s="73">
        <f>SUM(J91:J93)</f>
        <v>0</v>
      </c>
      <c r="K90" s="73">
        <f t="shared" ref="K90:R90" si="25">SUM(K91:K93)</f>
        <v>0</v>
      </c>
      <c r="L90" s="73">
        <f t="shared" si="25"/>
        <v>0</v>
      </c>
      <c r="M90" s="73">
        <f t="shared" si="25"/>
        <v>0</v>
      </c>
      <c r="N90" s="73">
        <f t="shared" si="25"/>
        <v>0</v>
      </c>
      <c r="O90" s="73">
        <f t="shared" si="25"/>
        <v>0</v>
      </c>
      <c r="P90" s="73">
        <f t="shared" si="25"/>
        <v>0</v>
      </c>
      <c r="Q90" s="73">
        <f t="shared" si="25"/>
        <v>0</v>
      </c>
      <c r="R90" s="73">
        <f t="shared" si="25"/>
        <v>0</v>
      </c>
    </row>
    <row r="91" spans="2:18" ht="22.5" hidden="1" customHeight="1">
      <c r="B91" s="32"/>
      <c r="C91" s="33"/>
      <c r="D91" s="33"/>
      <c r="E91" s="34"/>
      <c r="F91" s="25">
        <v>48</v>
      </c>
      <c r="G91" s="14"/>
      <c r="H91" s="14"/>
      <c r="I91" s="52"/>
      <c r="J91" s="15"/>
      <c r="K91" s="15"/>
      <c r="L91" s="15"/>
      <c r="M91" s="15"/>
      <c r="N91" s="15"/>
      <c r="O91" s="15"/>
      <c r="P91" s="15"/>
      <c r="Q91" s="15"/>
      <c r="R91" s="71">
        <f t="shared" ref="R91" si="26">SUM(J91:Q91)</f>
        <v>0</v>
      </c>
    </row>
    <row r="92" spans="2:18" ht="22.5" hidden="1" customHeight="1">
      <c r="B92" s="24"/>
      <c r="D92" s="21"/>
      <c r="E92" s="26"/>
      <c r="F92" s="25">
        <v>49</v>
      </c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1">
        <f>SUM(J92:Q92)</f>
        <v>0</v>
      </c>
    </row>
    <row r="93" spans="2:18" ht="22.5" hidden="1" customHeight="1">
      <c r="B93" s="24"/>
      <c r="D93" s="21"/>
      <c r="E93" s="26"/>
      <c r="F93" s="25">
        <v>50</v>
      </c>
      <c r="G93" s="14"/>
      <c r="H93" s="15"/>
      <c r="I93" s="16"/>
      <c r="J93" s="23"/>
      <c r="K93" s="23"/>
      <c r="L93" s="23"/>
      <c r="M93" s="23"/>
      <c r="N93" s="23"/>
      <c r="O93" s="23"/>
      <c r="P93" s="23"/>
      <c r="Q93" s="23"/>
      <c r="R93" s="71">
        <f>SUM(J93:Q93)</f>
        <v>0</v>
      </c>
    </row>
    <row r="94" spans="2:18" ht="47.25" hidden="1" customHeight="1">
      <c r="B94" s="29"/>
      <c r="C94" s="31"/>
      <c r="D94" s="1401" t="s">
        <v>39</v>
      </c>
      <c r="E94" s="1401"/>
      <c r="F94" s="1401"/>
      <c r="G94" s="1401"/>
      <c r="H94" s="1401"/>
      <c r="I94" s="1401"/>
      <c r="J94" s="73">
        <f>SUM(J95)</f>
        <v>0</v>
      </c>
      <c r="K94" s="73">
        <f t="shared" ref="K94:R94" si="27">SUM(K95)</f>
        <v>0</v>
      </c>
      <c r="L94" s="73">
        <f t="shared" si="27"/>
        <v>0</v>
      </c>
      <c r="M94" s="73">
        <f t="shared" si="27"/>
        <v>0</v>
      </c>
      <c r="N94" s="73">
        <f t="shared" si="27"/>
        <v>0</v>
      </c>
      <c r="O94" s="73">
        <f t="shared" si="27"/>
        <v>0</v>
      </c>
      <c r="P94" s="73">
        <f t="shared" si="27"/>
        <v>0</v>
      </c>
      <c r="Q94" s="73">
        <f t="shared" si="27"/>
        <v>0</v>
      </c>
      <c r="R94" s="73">
        <f t="shared" si="27"/>
        <v>0</v>
      </c>
    </row>
    <row r="95" spans="2:18" ht="34.5" hidden="1" customHeight="1">
      <c r="B95" s="29"/>
      <c r="C95" s="31"/>
      <c r="D95" s="31"/>
      <c r="E95" s="1401" t="s">
        <v>40</v>
      </c>
      <c r="F95" s="1401"/>
      <c r="G95" s="1401"/>
      <c r="H95" s="1401"/>
      <c r="I95" s="1401"/>
      <c r="J95" s="73">
        <f>SUM(J96:J98)</f>
        <v>0</v>
      </c>
      <c r="K95" s="73">
        <f t="shared" ref="K95:R95" si="28">SUM(K96:K98)</f>
        <v>0</v>
      </c>
      <c r="L95" s="73">
        <f t="shared" si="28"/>
        <v>0</v>
      </c>
      <c r="M95" s="73">
        <f t="shared" si="28"/>
        <v>0</v>
      </c>
      <c r="N95" s="73">
        <f t="shared" si="28"/>
        <v>0</v>
      </c>
      <c r="O95" s="73">
        <f t="shared" si="28"/>
        <v>0</v>
      </c>
      <c r="P95" s="73">
        <f t="shared" si="28"/>
        <v>0</v>
      </c>
      <c r="Q95" s="73">
        <f t="shared" si="28"/>
        <v>0</v>
      </c>
      <c r="R95" s="73">
        <f t="shared" si="28"/>
        <v>0</v>
      </c>
    </row>
    <row r="96" spans="2:18" ht="24.75" hidden="1" customHeight="1">
      <c r="B96" s="32"/>
      <c r="C96" s="33"/>
      <c r="D96" s="33"/>
      <c r="E96" s="34"/>
      <c r="F96" s="25">
        <v>51</v>
      </c>
      <c r="G96" s="14"/>
      <c r="H96" s="14"/>
      <c r="I96" s="52"/>
      <c r="J96" s="15"/>
      <c r="K96" s="15"/>
      <c r="L96" s="15"/>
      <c r="M96" s="15"/>
      <c r="N96" s="15"/>
      <c r="O96" s="15"/>
      <c r="P96" s="15"/>
      <c r="Q96" s="15"/>
      <c r="R96" s="71">
        <f t="shared" ref="R96:R97" si="29">SUM(J96:Q96)</f>
        <v>0</v>
      </c>
    </row>
    <row r="97" spans="2:18" ht="24.75" hidden="1" customHeight="1">
      <c r="B97" s="24"/>
      <c r="D97" s="21"/>
      <c r="E97" s="26"/>
      <c r="F97" s="25">
        <v>52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 t="shared" si="29"/>
        <v>0</v>
      </c>
    </row>
    <row r="98" spans="2:18" ht="34.5" hidden="1" customHeight="1">
      <c r="B98" s="58"/>
      <c r="C98" s="59"/>
      <c r="D98" s="53"/>
      <c r="E98" s="19"/>
      <c r="F98" s="25">
        <v>53</v>
      </c>
      <c r="G98" s="14"/>
      <c r="H98" s="15"/>
      <c r="I98" s="16"/>
      <c r="J98" s="23"/>
      <c r="K98" s="23"/>
      <c r="L98" s="23"/>
      <c r="M98" s="23"/>
      <c r="N98" s="23"/>
      <c r="O98" s="23"/>
      <c r="P98" s="23"/>
      <c r="Q98" s="23"/>
      <c r="R98" s="71">
        <f>SUM(J98:Q98)</f>
        <v>0</v>
      </c>
    </row>
    <row r="99" spans="2:18" ht="31.5" hidden="1" customHeight="1">
      <c r="B99" s="29"/>
      <c r="C99" s="31"/>
      <c r="D99" s="1401" t="s">
        <v>41</v>
      </c>
      <c r="E99" s="1401"/>
      <c r="F99" s="1401"/>
      <c r="G99" s="1401"/>
      <c r="H99" s="1401"/>
      <c r="I99" s="1401"/>
      <c r="J99" s="73">
        <f>SUM(J100)</f>
        <v>0</v>
      </c>
      <c r="K99" s="73">
        <f t="shared" ref="K99:R99" si="30">SUM(K100)</f>
        <v>0</v>
      </c>
      <c r="L99" s="73">
        <f t="shared" si="30"/>
        <v>0</v>
      </c>
      <c r="M99" s="73">
        <f t="shared" si="30"/>
        <v>0</v>
      </c>
      <c r="N99" s="73">
        <f t="shared" si="30"/>
        <v>0</v>
      </c>
      <c r="O99" s="73">
        <f t="shared" si="30"/>
        <v>0</v>
      </c>
      <c r="P99" s="73">
        <f t="shared" si="30"/>
        <v>0</v>
      </c>
      <c r="Q99" s="73">
        <f t="shared" si="30"/>
        <v>0</v>
      </c>
      <c r="R99" s="73">
        <f t="shared" si="30"/>
        <v>0</v>
      </c>
    </row>
    <row r="100" spans="2:18" ht="34.5" hidden="1" customHeight="1">
      <c r="B100" s="29"/>
      <c r="C100" s="31"/>
      <c r="D100" s="31"/>
      <c r="E100" s="1401" t="s">
        <v>42</v>
      </c>
      <c r="F100" s="1401"/>
      <c r="G100" s="1401"/>
      <c r="H100" s="1401"/>
      <c r="I100" s="1401"/>
      <c r="J100" s="73">
        <f>SUM(J101:J103)</f>
        <v>0</v>
      </c>
      <c r="K100" s="73">
        <f t="shared" ref="K100:R100" si="31">SUM(K101:K103)</f>
        <v>0</v>
      </c>
      <c r="L100" s="73">
        <f t="shared" si="31"/>
        <v>0</v>
      </c>
      <c r="M100" s="73">
        <f t="shared" si="31"/>
        <v>0</v>
      </c>
      <c r="N100" s="73">
        <f t="shared" si="31"/>
        <v>0</v>
      </c>
      <c r="O100" s="73">
        <f t="shared" si="31"/>
        <v>0</v>
      </c>
      <c r="P100" s="73">
        <f t="shared" si="31"/>
        <v>0</v>
      </c>
      <c r="Q100" s="73">
        <f t="shared" si="31"/>
        <v>0</v>
      </c>
      <c r="R100" s="73">
        <f t="shared" si="31"/>
        <v>0</v>
      </c>
    </row>
    <row r="101" spans="2:18" ht="20.25" hidden="1" customHeight="1">
      <c r="B101" s="32"/>
      <c r="C101" s="33"/>
      <c r="D101" s="33"/>
      <c r="E101" s="34"/>
      <c r="F101" s="25">
        <v>54</v>
      </c>
      <c r="G101" s="14"/>
      <c r="H101" s="14"/>
      <c r="I101" s="52"/>
      <c r="J101" s="15"/>
      <c r="K101" s="15"/>
      <c r="L101" s="15"/>
      <c r="M101" s="15"/>
      <c r="N101" s="15"/>
      <c r="O101" s="15"/>
      <c r="P101" s="15"/>
      <c r="Q101" s="15"/>
      <c r="R101" s="71">
        <f t="shared" ref="R101:R102" si="32">SUM(J101:Q101)</f>
        <v>0</v>
      </c>
    </row>
    <row r="102" spans="2:18" ht="20.25" hidden="1" customHeight="1">
      <c r="B102" s="24"/>
      <c r="D102" s="21"/>
      <c r="E102" s="26"/>
      <c r="F102" s="25">
        <v>55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 t="shared" si="32"/>
        <v>0</v>
      </c>
    </row>
    <row r="103" spans="2:18" ht="20.25" hidden="1" customHeight="1">
      <c r="B103" s="24"/>
      <c r="D103" s="21"/>
      <c r="E103" s="26"/>
      <c r="F103" s="25">
        <v>56</v>
      </c>
      <c r="G103" s="14"/>
      <c r="H103" s="15"/>
      <c r="I103" s="16"/>
      <c r="J103" s="23"/>
      <c r="K103" s="23"/>
      <c r="L103" s="23"/>
      <c r="M103" s="23"/>
      <c r="N103" s="23"/>
      <c r="O103" s="23"/>
      <c r="P103" s="23"/>
      <c r="Q103" s="23"/>
      <c r="R103" s="71">
        <f>SUM(J103:Q103)</f>
        <v>0</v>
      </c>
    </row>
    <row r="104" spans="2:18" s="12" customFormat="1" ht="33" hidden="1" customHeight="1">
      <c r="B104" s="1404" t="s">
        <v>87</v>
      </c>
      <c r="C104" s="1405"/>
      <c r="D104" s="1405"/>
      <c r="E104" s="1405"/>
      <c r="F104" s="1405"/>
      <c r="G104" s="1405"/>
      <c r="H104" s="1405"/>
      <c r="I104" s="1405"/>
      <c r="J104" s="35">
        <f>SUM(J105)</f>
        <v>0</v>
      </c>
      <c r="K104" s="35">
        <f t="shared" ref="K104:Q105" si="33">SUM(K105)</f>
        <v>0</v>
      </c>
      <c r="L104" s="35">
        <f t="shared" si="33"/>
        <v>0</v>
      </c>
      <c r="M104" s="35">
        <f t="shared" si="33"/>
        <v>0</v>
      </c>
      <c r="N104" s="35">
        <f t="shared" si="33"/>
        <v>0</v>
      </c>
      <c r="O104" s="35">
        <f t="shared" si="33"/>
        <v>0</v>
      </c>
      <c r="P104" s="35">
        <f t="shared" si="33"/>
        <v>0</v>
      </c>
      <c r="Q104" s="35">
        <f t="shared" si="33"/>
        <v>0</v>
      </c>
      <c r="R104" s="35">
        <f>SUM(R105)</f>
        <v>0</v>
      </c>
    </row>
    <row r="105" spans="2:18" s="12" customFormat="1" ht="32.25" hidden="1" customHeight="1">
      <c r="B105" s="1518" t="s">
        <v>114</v>
      </c>
      <c r="C105" s="1519"/>
      <c r="D105" s="1519"/>
      <c r="E105" s="1519"/>
      <c r="F105" s="1519"/>
      <c r="G105" s="1519"/>
      <c r="H105" s="1519"/>
      <c r="I105" s="1519"/>
      <c r="J105" s="22">
        <f>SUM(J106)</f>
        <v>0</v>
      </c>
      <c r="K105" s="22">
        <f>SUM(K106)</f>
        <v>0</v>
      </c>
      <c r="L105" s="22">
        <f t="shared" si="33"/>
        <v>0</v>
      </c>
      <c r="M105" s="22">
        <f t="shared" si="33"/>
        <v>0</v>
      </c>
      <c r="N105" s="22">
        <f t="shared" si="33"/>
        <v>0</v>
      </c>
      <c r="O105" s="22">
        <f t="shared" si="33"/>
        <v>0</v>
      </c>
      <c r="P105" s="22">
        <f t="shared" si="33"/>
        <v>0</v>
      </c>
      <c r="Q105" s="22">
        <f t="shared" si="33"/>
        <v>0</v>
      </c>
      <c r="R105" s="22">
        <f>SUM(R106)</f>
        <v>0</v>
      </c>
    </row>
    <row r="106" spans="2:18" ht="48.75" hidden="1" customHeight="1">
      <c r="B106" s="29"/>
      <c r="C106" s="1401" t="s">
        <v>43</v>
      </c>
      <c r="D106" s="1401"/>
      <c r="E106" s="1401"/>
      <c r="F106" s="1401"/>
      <c r="G106" s="1401"/>
      <c r="H106" s="1401"/>
      <c r="I106" s="1401"/>
      <c r="J106" s="73">
        <f>SUM(J107+J116)</f>
        <v>0</v>
      </c>
      <c r="K106" s="73">
        <f t="shared" ref="K106:O106" si="34">SUM(K107+K116)</f>
        <v>0</v>
      </c>
      <c r="L106" s="73">
        <f>SUM(L107+L116)</f>
        <v>0</v>
      </c>
      <c r="M106" s="73">
        <f t="shared" si="34"/>
        <v>0</v>
      </c>
      <c r="N106" s="73">
        <f>SUM(N107+N116)</f>
        <v>0</v>
      </c>
      <c r="O106" s="73">
        <f t="shared" si="34"/>
        <v>0</v>
      </c>
      <c r="P106" s="73">
        <f>SUM(P107+P116)</f>
        <v>0</v>
      </c>
      <c r="Q106" s="73">
        <f>SUM(Q107+Q116)</f>
        <v>0</v>
      </c>
      <c r="R106" s="73">
        <f>SUM(R107+R116)</f>
        <v>0</v>
      </c>
    </row>
    <row r="107" spans="2:18" ht="32.25" hidden="1" customHeight="1">
      <c r="B107" s="29"/>
      <c r="C107" s="31"/>
      <c r="D107" s="1401" t="s">
        <v>44</v>
      </c>
      <c r="E107" s="1401"/>
      <c r="F107" s="1401"/>
      <c r="G107" s="1401"/>
      <c r="H107" s="1401"/>
      <c r="I107" s="1401"/>
      <c r="J107" s="73">
        <f>SUM(J108+J112)</f>
        <v>0</v>
      </c>
      <c r="K107" s="73">
        <f t="shared" ref="K107:Q107" si="35">SUM(K108+K112)</f>
        <v>0</v>
      </c>
      <c r="L107" s="73">
        <f t="shared" si="35"/>
        <v>0</v>
      </c>
      <c r="M107" s="73">
        <f t="shared" si="35"/>
        <v>0</v>
      </c>
      <c r="N107" s="73">
        <f t="shared" si="35"/>
        <v>0</v>
      </c>
      <c r="O107" s="73">
        <f t="shared" si="35"/>
        <v>0</v>
      </c>
      <c r="P107" s="73">
        <f t="shared" si="35"/>
        <v>0</v>
      </c>
      <c r="Q107" s="73">
        <f t="shared" si="35"/>
        <v>0</v>
      </c>
      <c r="R107" s="73">
        <f>SUM(R108+R112)</f>
        <v>0</v>
      </c>
    </row>
    <row r="108" spans="2:18" ht="35.25" hidden="1" customHeight="1">
      <c r="B108" s="29"/>
      <c r="C108" s="31"/>
      <c r="D108" s="31"/>
      <c r="E108" s="1401" t="s">
        <v>45</v>
      </c>
      <c r="F108" s="1401"/>
      <c r="G108" s="1401"/>
      <c r="H108" s="1401"/>
      <c r="I108" s="1401"/>
      <c r="J108" s="73">
        <f>SUM(J109:J111)</f>
        <v>0</v>
      </c>
      <c r="K108" s="73">
        <f t="shared" ref="K108:Q108" si="36">SUM(K109:K111)</f>
        <v>0</v>
      </c>
      <c r="L108" s="73">
        <f t="shared" si="36"/>
        <v>0</v>
      </c>
      <c r="M108" s="73">
        <f t="shared" si="36"/>
        <v>0</v>
      </c>
      <c r="N108" s="73">
        <f t="shared" si="36"/>
        <v>0</v>
      </c>
      <c r="O108" s="73">
        <f t="shared" si="36"/>
        <v>0</v>
      </c>
      <c r="P108" s="73">
        <f t="shared" si="36"/>
        <v>0</v>
      </c>
      <c r="Q108" s="73">
        <f t="shared" si="36"/>
        <v>0</v>
      </c>
      <c r="R108" s="73">
        <f>SUM(R109:R111)</f>
        <v>0</v>
      </c>
    </row>
    <row r="109" spans="2:18" ht="19.5" hidden="1" customHeight="1">
      <c r="B109" s="32"/>
      <c r="C109" s="33"/>
      <c r="D109" s="33"/>
      <c r="E109" s="34"/>
      <c r="F109" s="25">
        <v>57</v>
      </c>
      <c r="G109" s="14"/>
      <c r="H109" s="14"/>
      <c r="I109" s="52"/>
      <c r="J109" s="15"/>
      <c r="K109" s="15"/>
      <c r="L109" s="15"/>
      <c r="M109" s="15"/>
      <c r="N109" s="15"/>
      <c r="O109" s="15"/>
      <c r="P109" s="15"/>
      <c r="Q109" s="15"/>
      <c r="R109" s="71">
        <f t="shared" ref="R109:R110" si="37">SUM(J109:Q109)</f>
        <v>0</v>
      </c>
    </row>
    <row r="110" spans="2:18" ht="19.5" hidden="1" customHeight="1">
      <c r="B110" s="24"/>
      <c r="D110" s="21"/>
      <c r="E110" s="26"/>
      <c r="F110" s="25">
        <v>58</v>
      </c>
      <c r="G110" s="14"/>
      <c r="H110" s="15"/>
      <c r="I110" s="16"/>
      <c r="J110" s="23"/>
      <c r="K110" s="23"/>
      <c r="L110" s="23"/>
      <c r="M110" s="23"/>
      <c r="N110" s="23"/>
      <c r="O110" s="23"/>
      <c r="P110" s="23"/>
      <c r="Q110" s="23"/>
      <c r="R110" s="71">
        <f t="shared" si="37"/>
        <v>0</v>
      </c>
    </row>
    <row r="111" spans="2:18" ht="19.5" hidden="1" customHeight="1">
      <c r="B111" s="58"/>
      <c r="C111" s="59"/>
      <c r="D111" s="53"/>
      <c r="E111" s="19"/>
      <c r="F111" s="25">
        <v>59</v>
      </c>
      <c r="G111" s="14"/>
      <c r="H111" s="15"/>
      <c r="I111" s="16"/>
      <c r="J111" s="23"/>
      <c r="K111" s="23"/>
      <c r="L111" s="23"/>
      <c r="M111" s="23"/>
      <c r="N111" s="23"/>
      <c r="O111" s="23"/>
      <c r="P111" s="23"/>
      <c r="Q111" s="23"/>
      <c r="R111" s="71">
        <f>SUM(J111:Q111)</f>
        <v>0</v>
      </c>
    </row>
    <row r="112" spans="2:18" ht="34.5" hidden="1" customHeight="1">
      <c r="B112" s="29"/>
      <c r="C112" s="31"/>
      <c r="D112" s="31"/>
      <c r="E112" s="1401" t="s">
        <v>46</v>
      </c>
      <c r="F112" s="1401"/>
      <c r="G112" s="1401"/>
      <c r="H112" s="1401"/>
      <c r="I112" s="1401"/>
      <c r="J112" s="73">
        <f>SUM(J113:J115)</f>
        <v>0</v>
      </c>
      <c r="K112" s="73">
        <f t="shared" ref="K112:R112" si="38">SUM(K113:K115)</f>
        <v>0</v>
      </c>
      <c r="L112" s="73">
        <f t="shared" si="38"/>
        <v>0</v>
      </c>
      <c r="M112" s="73">
        <f t="shared" si="38"/>
        <v>0</v>
      </c>
      <c r="N112" s="73">
        <f t="shared" si="38"/>
        <v>0</v>
      </c>
      <c r="O112" s="73">
        <f t="shared" si="38"/>
        <v>0</v>
      </c>
      <c r="P112" s="73">
        <f t="shared" si="38"/>
        <v>0</v>
      </c>
      <c r="Q112" s="73">
        <f t="shared" si="38"/>
        <v>0</v>
      </c>
      <c r="R112" s="73">
        <f t="shared" si="38"/>
        <v>0</v>
      </c>
    </row>
    <row r="113" spans="2:18" ht="19.5" hidden="1" customHeight="1">
      <c r="B113" s="32"/>
      <c r="C113" s="33"/>
      <c r="D113" s="33"/>
      <c r="E113" s="34"/>
      <c r="F113" s="25">
        <v>60</v>
      </c>
      <c r="G113" s="14"/>
      <c r="H113" s="14"/>
      <c r="I113" s="52"/>
      <c r="J113" s="15"/>
      <c r="K113" s="15"/>
      <c r="L113" s="15"/>
      <c r="M113" s="15"/>
      <c r="N113" s="15"/>
      <c r="O113" s="15"/>
      <c r="P113" s="15"/>
      <c r="Q113" s="15"/>
      <c r="R113" s="71">
        <f t="shared" ref="R113:R114" si="39">SUM(J113:Q113)</f>
        <v>0</v>
      </c>
    </row>
    <row r="114" spans="2:18" ht="19.5" hidden="1" customHeight="1">
      <c r="B114" s="24"/>
      <c r="D114" s="21"/>
      <c r="E114" s="26"/>
      <c r="F114" s="25">
        <v>61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 t="shared" si="39"/>
        <v>0</v>
      </c>
    </row>
    <row r="115" spans="2:18" ht="19.5" hidden="1" customHeight="1">
      <c r="B115" s="58"/>
      <c r="C115" s="59"/>
      <c r="D115" s="53"/>
      <c r="E115" s="19"/>
      <c r="F115" s="25">
        <v>62</v>
      </c>
      <c r="G115" s="14"/>
      <c r="H115" s="15"/>
      <c r="I115" s="16"/>
      <c r="J115" s="23"/>
      <c r="K115" s="23"/>
      <c r="L115" s="23"/>
      <c r="M115" s="23"/>
      <c r="N115" s="23"/>
      <c r="O115" s="23"/>
      <c r="P115" s="23"/>
      <c r="Q115" s="23"/>
      <c r="R115" s="71">
        <f>SUM(J115:Q115)</f>
        <v>0</v>
      </c>
    </row>
    <row r="116" spans="2:18" ht="34.5" hidden="1" customHeight="1">
      <c r="B116" s="29"/>
      <c r="C116" s="31"/>
      <c r="D116" s="1418" t="s">
        <v>47</v>
      </c>
      <c r="E116" s="1418"/>
      <c r="F116" s="1418"/>
      <c r="G116" s="1418"/>
      <c r="H116" s="1418"/>
      <c r="I116" s="1418"/>
      <c r="J116" s="73">
        <f>SUM(J117)</f>
        <v>0</v>
      </c>
      <c r="K116" s="73">
        <f t="shared" ref="K116:R116" si="40">SUM(K117)</f>
        <v>0</v>
      </c>
      <c r="L116" s="73">
        <f t="shared" si="40"/>
        <v>0</v>
      </c>
      <c r="M116" s="73">
        <f t="shared" si="40"/>
        <v>0</v>
      </c>
      <c r="N116" s="73">
        <f t="shared" si="40"/>
        <v>0</v>
      </c>
      <c r="O116" s="73">
        <f t="shared" si="40"/>
        <v>0</v>
      </c>
      <c r="P116" s="73">
        <f t="shared" si="40"/>
        <v>0</v>
      </c>
      <c r="Q116" s="73">
        <f t="shared" si="40"/>
        <v>0</v>
      </c>
      <c r="R116" s="73">
        <f t="shared" si="40"/>
        <v>0</v>
      </c>
    </row>
    <row r="117" spans="2:18" ht="49.5" hidden="1" customHeight="1">
      <c r="B117" s="29"/>
      <c r="C117" s="31"/>
      <c r="D117" s="31"/>
      <c r="E117" s="1401" t="s">
        <v>48</v>
      </c>
      <c r="F117" s="1401"/>
      <c r="G117" s="1401"/>
      <c r="H117" s="1401"/>
      <c r="I117" s="1401"/>
      <c r="J117" s="73">
        <f>SUM(J118:J120)</f>
        <v>0</v>
      </c>
      <c r="K117" s="73">
        <f t="shared" ref="K117:P117" si="41">SUM(K118:K120)</f>
        <v>0</v>
      </c>
      <c r="L117" s="73">
        <f t="shared" si="41"/>
        <v>0</v>
      </c>
      <c r="M117" s="73">
        <f t="shared" si="41"/>
        <v>0</v>
      </c>
      <c r="N117" s="73">
        <f t="shared" si="41"/>
        <v>0</v>
      </c>
      <c r="O117" s="73">
        <f t="shared" si="41"/>
        <v>0</v>
      </c>
      <c r="P117" s="73">
        <f t="shared" si="41"/>
        <v>0</v>
      </c>
      <c r="Q117" s="73">
        <f>SUM(Q118:Q120)</f>
        <v>0</v>
      </c>
      <c r="R117" s="73">
        <f>SUM(R118:R120)</f>
        <v>0</v>
      </c>
    </row>
    <row r="118" spans="2:18" ht="21.75" hidden="1" customHeight="1">
      <c r="B118" s="32"/>
      <c r="C118" s="33"/>
      <c r="D118" s="33"/>
      <c r="E118" s="34"/>
      <c r="F118" s="25">
        <v>63</v>
      </c>
      <c r="G118" s="14"/>
      <c r="H118" s="14"/>
      <c r="I118" s="52"/>
      <c r="J118" s="15"/>
      <c r="K118" s="15"/>
      <c r="L118" s="15"/>
      <c r="M118" s="15"/>
      <c r="N118" s="15"/>
      <c r="O118" s="15"/>
      <c r="P118" s="15"/>
      <c r="Q118" s="15"/>
      <c r="R118" s="71">
        <f t="shared" ref="R118:R119" si="42">SUM(J118:Q118)</f>
        <v>0</v>
      </c>
    </row>
    <row r="119" spans="2:18" ht="21.75" hidden="1" customHeight="1">
      <c r="B119" s="24"/>
      <c r="D119" s="21"/>
      <c r="E119" s="26"/>
      <c r="F119" s="25">
        <v>64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 t="shared" si="42"/>
        <v>0</v>
      </c>
    </row>
    <row r="120" spans="2:18" ht="21.75" hidden="1" customHeight="1">
      <c r="B120" s="24"/>
      <c r="D120" s="21"/>
      <c r="E120" s="26"/>
      <c r="F120" s="25">
        <v>65</v>
      </c>
      <c r="G120" s="14"/>
      <c r="H120" s="15"/>
      <c r="I120" s="16"/>
      <c r="J120" s="23"/>
      <c r="K120" s="23"/>
      <c r="L120" s="23"/>
      <c r="M120" s="23"/>
      <c r="N120" s="23"/>
      <c r="O120" s="23"/>
      <c r="P120" s="23"/>
      <c r="Q120" s="23"/>
      <c r="R120" s="71">
        <f>SUM(J120:Q120)</f>
        <v>0</v>
      </c>
    </row>
    <row r="121" spans="2:18" s="12" customFormat="1" ht="34.5" customHeight="1">
      <c r="B121" s="1404" t="s">
        <v>90</v>
      </c>
      <c r="C121" s="1405"/>
      <c r="D121" s="1405"/>
      <c r="E121" s="1405"/>
      <c r="F121" s="1405"/>
      <c r="G121" s="1405"/>
      <c r="H121" s="1405"/>
      <c r="I121" s="1405"/>
      <c r="J121" s="35"/>
      <c r="K121" s="35"/>
      <c r="L121" s="35"/>
      <c r="M121" s="35"/>
      <c r="N121" s="35"/>
      <c r="O121" s="35"/>
      <c r="P121" s="35"/>
      <c r="Q121" s="35"/>
      <c r="R121" s="35"/>
    </row>
    <row r="122" spans="2:18" s="12" customFormat="1" ht="48" customHeight="1">
      <c r="B122" s="1520" t="s">
        <v>115</v>
      </c>
      <c r="C122" s="1521"/>
      <c r="D122" s="1521"/>
      <c r="E122" s="1521"/>
      <c r="F122" s="1521"/>
      <c r="G122" s="1521"/>
      <c r="H122" s="1521"/>
      <c r="I122" s="1521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2:18" ht="49.5" customHeight="1">
      <c r="B123" s="29"/>
      <c r="C123" s="1401" t="s">
        <v>49</v>
      </c>
      <c r="D123" s="1401"/>
      <c r="E123" s="1401"/>
      <c r="F123" s="1401"/>
      <c r="G123" s="1401"/>
      <c r="H123" s="1401"/>
      <c r="I123" s="1401"/>
      <c r="J123" s="73"/>
      <c r="K123" s="73"/>
      <c r="L123" s="73"/>
      <c r="M123" s="73"/>
      <c r="N123" s="73"/>
      <c r="O123" s="73"/>
      <c r="P123" s="73"/>
      <c r="Q123" s="73"/>
      <c r="R123" s="73"/>
    </row>
    <row r="124" spans="2:18" ht="36" customHeight="1">
      <c r="B124" s="29"/>
      <c r="C124" s="31"/>
      <c r="D124" s="1418" t="s">
        <v>50</v>
      </c>
      <c r="E124" s="1418"/>
      <c r="F124" s="1418"/>
      <c r="G124" s="1418"/>
      <c r="H124" s="1418"/>
      <c r="I124" s="1418"/>
      <c r="J124" s="73"/>
      <c r="K124" s="73"/>
      <c r="L124" s="73"/>
      <c r="M124" s="73"/>
      <c r="N124" s="73"/>
      <c r="O124" s="73"/>
      <c r="P124" s="73"/>
      <c r="Q124" s="73"/>
      <c r="R124" s="73"/>
    </row>
    <row r="125" spans="2:18" ht="32.25" customHeight="1">
      <c r="B125" s="29"/>
      <c r="C125" s="31"/>
      <c r="D125" s="31"/>
      <c r="E125" s="1418" t="s">
        <v>51</v>
      </c>
      <c r="F125" s="1418"/>
      <c r="G125" s="1418"/>
      <c r="H125" s="1418"/>
      <c r="I125" s="1418"/>
      <c r="J125" s="73"/>
      <c r="K125" s="73"/>
      <c r="L125" s="73"/>
      <c r="M125" s="73"/>
      <c r="N125" s="73"/>
      <c r="O125" s="73"/>
      <c r="P125" s="73"/>
      <c r="Q125" s="73"/>
      <c r="R125" s="73"/>
    </row>
    <row r="126" spans="2:18" ht="48.75" customHeight="1">
      <c r="B126" s="32"/>
      <c r="C126" s="33"/>
      <c r="D126" s="33"/>
      <c r="E126" s="33"/>
      <c r="F126" s="51">
        <v>7</v>
      </c>
      <c r="G126" s="14" t="s">
        <v>192</v>
      </c>
      <c r="H126" s="80" t="s">
        <v>193</v>
      </c>
      <c r="I126" s="120" t="s">
        <v>223</v>
      </c>
      <c r="J126" s="15"/>
      <c r="K126" s="138">
        <v>7200</v>
      </c>
      <c r="L126" s="139">
        <v>5700</v>
      </c>
      <c r="M126" s="138">
        <v>17100</v>
      </c>
      <c r="N126" s="15"/>
      <c r="O126" s="15"/>
      <c r="P126" s="15"/>
      <c r="Q126" s="15"/>
      <c r="R126" s="71">
        <f t="shared" ref="R126" si="43">SUM(J126:Q126)</f>
        <v>30000</v>
      </c>
    </row>
    <row r="127" spans="2:18" ht="67.5" customHeight="1">
      <c r="B127" s="32"/>
      <c r="C127" s="33"/>
      <c r="D127" s="33"/>
      <c r="E127" s="33"/>
      <c r="F127" s="150">
        <v>8</v>
      </c>
      <c r="G127" s="151" t="s">
        <v>1645</v>
      </c>
      <c r="H127" s="80" t="s">
        <v>184</v>
      </c>
      <c r="I127" s="120" t="s">
        <v>222</v>
      </c>
      <c r="J127" s="15"/>
      <c r="K127" s="138">
        <v>43200</v>
      </c>
      <c r="L127" s="139"/>
      <c r="M127" s="138"/>
      <c r="N127" s="15"/>
      <c r="O127" s="15"/>
      <c r="P127" s="15"/>
      <c r="Q127" s="15"/>
      <c r="R127" s="71">
        <f t="shared" ref="R127:R130" si="44">SUM(J127:Q127)</f>
        <v>43200</v>
      </c>
    </row>
    <row r="128" spans="2:18" ht="67.5" customHeight="1">
      <c r="B128" s="109"/>
      <c r="C128" s="108"/>
      <c r="D128" s="52"/>
      <c r="E128" s="52"/>
      <c r="F128" s="51">
        <v>9</v>
      </c>
      <c r="G128" s="14" t="s">
        <v>1646</v>
      </c>
      <c r="H128" s="15" t="s">
        <v>184</v>
      </c>
      <c r="I128" s="16" t="s">
        <v>187</v>
      </c>
      <c r="J128" s="23"/>
      <c r="K128" s="140">
        <v>8400</v>
      </c>
      <c r="L128" s="141">
        <v>57600</v>
      </c>
      <c r="M128" s="140">
        <v>20400</v>
      </c>
      <c r="N128" s="23"/>
      <c r="O128" s="23"/>
      <c r="P128" s="23"/>
      <c r="Q128" s="23"/>
      <c r="R128" s="71">
        <f t="shared" si="44"/>
        <v>86400</v>
      </c>
    </row>
    <row r="129" spans="2:18" ht="67.5" customHeight="1">
      <c r="B129" s="109"/>
      <c r="C129" s="108"/>
      <c r="D129" s="52"/>
      <c r="E129" s="52"/>
      <c r="F129" s="51">
        <v>10</v>
      </c>
      <c r="G129" s="14" t="s">
        <v>1647</v>
      </c>
      <c r="H129" s="15" t="s">
        <v>184</v>
      </c>
      <c r="I129" s="120" t="s">
        <v>224</v>
      </c>
      <c r="J129" s="15"/>
      <c r="K129" s="138">
        <v>8400</v>
      </c>
      <c r="L129" s="139">
        <v>11400</v>
      </c>
      <c r="M129" s="138">
        <v>5200</v>
      </c>
      <c r="N129" s="15"/>
      <c r="O129" s="23"/>
      <c r="P129" s="23"/>
      <c r="Q129" s="23"/>
      <c r="R129" s="71">
        <f t="shared" si="44"/>
        <v>25000</v>
      </c>
    </row>
    <row r="130" spans="2:18" ht="66.75" customHeight="1">
      <c r="B130" s="17"/>
      <c r="C130" s="18"/>
      <c r="D130" s="18"/>
      <c r="E130" s="18"/>
      <c r="F130" s="51">
        <v>11</v>
      </c>
      <c r="G130" s="14" t="s">
        <v>1648</v>
      </c>
      <c r="H130" s="15" t="s">
        <v>184</v>
      </c>
      <c r="I130" s="117" t="s">
        <v>225</v>
      </c>
      <c r="J130" s="15"/>
      <c r="K130" s="138">
        <v>8400</v>
      </c>
      <c r="L130" s="139">
        <v>11400</v>
      </c>
      <c r="M130" s="138">
        <v>5200</v>
      </c>
      <c r="N130" s="15"/>
      <c r="O130" s="15"/>
      <c r="P130" s="15"/>
      <c r="Q130" s="15"/>
      <c r="R130" s="71">
        <f t="shared" si="44"/>
        <v>25000</v>
      </c>
    </row>
    <row r="131" spans="2:18" ht="46.5" customHeight="1">
      <c r="B131" s="29"/>
      <c r="C131" s="31"/>
      <c r="D131" s="1418" t="s">
        <v>52</v>
      </c>
      <c r="E131" s="1418"/>
      <c r="F131" s="1418"/>
      <c r="G131" s="1418"/>
      <c r="H131" s="1418"/>
      <c r="I131" s="1418"/>
      <c r="J131" s="73">
        <f t="shared" ref="J131:R131" si="45">SUM(J132+J138+J144)</f>
        <v>0</v>
      </c>
      <c r="K131" s="73">
        <f t="shared" si="45"/>
        <v>59200</v>
      </c>
      <c r="L131" s="73">
        <f t="shared" si="45"/>
        <v>2112500</v>
      </c>
      <c r="M131" s="73">
        <f t="shared" si="45"/>
        <v>44300</v>
      </c>
      <c r="N131" s="73">
        <f t="shared" si="45"/>
        <v>0</v>
      </c>
      <c r="O131" s="73">
        <f t="shared" si="45"/>
        <v>0</v>
      </c>
      <c r="P131" s="73">
        <f t="shared" si="45"/>
        <v>0</v>
      </c>
      <c r="Q131" s="73">
        <f t="shared" si="45"/>
        <v>0</v>
      </c>
      <c r="R131" s="73">
        <f t="shared" si="45"/>
        <v>2216000</v>
      </c>
    </row>
    <row r="132" spans="2:18">
      <c r="B132" s="29"/>
      <c r="C132" s="31"/>
      <c r="D132" s="31"/>
      <c r="E132" s="30" t="s">
        <v>53</v>
      </c>
      <c r="F132" s="27"/>
      <c r="G132" s="27"/>
      <c r="H132" s="13"/>
      <c r="I132" s="47"/>
      <c r="J132" s="73">
        <f t="shared" ref="J132:R132" si="46">SUM(J133:J137)</f>
        <v>0</v>
      </c>
      <c r="K132" s="73">
        <f t="shared" si="46"/>
        <v>59200</v>
      </c>
      <c r="L132" s="73">
        <f t="shared" si="46"/>
        <v>2112500</v>
      </c>
      <c r="M132" s="73">
        <f t="shared" si="46"/>
        <v>44300</v>
      </c>
      <c r="N132" s="73">
        <f t="shared" si="46"/>
        <v>0</v>
      </c>
      <c r="O132" s="73">
        <f t="shared" si="46"/>
        <v>0</v>
      </c>
      <c r="P132" s="73">
        <f t="shared" si="46"/>
        <v>0</v>
      </c>
      <c r="Q132" s="73">
        <f t="shared" si="46"/>
        <v>0</v>
      </c>
      <c r="R132" s="73">
        <f t="shared" si="46"/>
        <v>2216000</v>
      </c>
    </row>
    <row r="133" spans="2:18" ht="68.25" customHeight="1">
      <c r="B133" s="76"/>
      <c r="C133" s="77"/>
      <c r="D133" s="77"/>
      <c r="E133" s="77"/>
      <c r="F133" s="150">
        <v>12</v>
      </c>
      <c r="G133" s="14" t="s">
        <v>1649</v>
      </c>
      <c r="H133" s="152" t="s">
        <v>184</v>
      </c>
      <c r="I133" s="120" t="s">
        <v>226</v>
      </c>
      <c r="J133" s="15"/>
      <c r="K133" s="138">
        <v>8400</v>
      </c>
      <c r="L133" s="139">
        <v>13300</v>
      </c>
      <c r="M133" s="138">
        <v>6300</v>
      </c>
      <c r="N133" s="15"/>
      <c r="O133" s="23"/>
      <c r="P133" s="23"/>
      <c r="Q133" s="23"/>
      <c r="R133" s="71">
        <f>SUM(J133:Q133)</f>
        <v>28000</v>
      </c>
    </row>
    <row r="134" spans="2:18" ht="33" customHeight="1">
      <c r="B134" s="24"/>
      <c r="D134" s="21"/>
      <c r="E134" s="53"/>
      <c r="F134" s="150">
        <v>13</v>
      </c>
      <c r="G134" s="19" t="s">
        <v>211</v>
      </c>
      <c r="H134" s="15" t="s">
        <v>184</v>
      </c>
      <c r="I134" s="16" t="s">
        <v>195</v>
      </c>
      <c r="J134" s="23"/>
      <c r="K134" s="140"/>
      <c r="L134" s="141">
        <v>2063800</v>
      </c>
      <c r="M134" s="140"/>
      <c r="N134" s="143"/>
      <c r="O134" s="143"/>
      <c r="P134" s="143"/>
      <c r="Q134" s="143"/>
      <c r="R134" s="71">
        <f>SUM(J134:Q134)</f>
        <v>2063800</v>
      </c>
    </row>
    <row r="135" spans="2:18" ht="35.25" customHeight="1">
      <c r="B135" s="76"/>
      <c r="C135" s="77"/>
      <c r="D135" s="77"/>
      <c r="E135" s="77"/>
      <c r="F135" s="51">
        <v>14</v>
      </c>
      <c r="G135" s="14" t="s">
        <v>200</v>
      </c>
      <c r="H135" s="80" t="s">
        <v>189</v>
      </c>
      <c r="I135" s="16" t="s">
        <v>195</v>
      </c>
      <c r="J135" s="15"/>
      <c r="K135" s="138">
        <v>22000</v>
      </c>
      <c r="L135" s="144"/>
      <c r="M135" s="138">
        <v>13000</v>
      </c>
      <c r="N135" s="15"/>
      <c r="O135" s="15"/>
      <c r="P135" s="15"/>
      <c r="Q135" s="15"/>
      <c r="R135" s="71">
        <f t="shared" ref="R135:R137" si="47">SUM(J135:Q135)</f>
        <v>35000</v>
      </c>
    </row>
    <row r="136" spans="2:18" ht="67.5" customHeight="1">
      <c r="B136" s="76"/>
      <c r="C136" s="77"/>
      <c r="D136" s="77"/>
      <c r="E136" s="77"/>
      <c r="F136" s="51">
        <v>15</v>
      </c>
      <c r="G136" s="14" t="s">
        <v>201</v>
      </c>
      <c r="H136" s="15" t="s">
        <v>189</v>
      </c>
      <c r="I136" s="16" t="s">
        <v>227</v>
      </c>
      <c r="J136" s="145"/>
      <c r="K136" s="146">
        <v>14400</v>
      </c>
      <c r="L136" s="147">
        <v>14400</v>
      </c>
      <c r="M136" s="146">
        <v>10000</v>
      </c>
      <c r="N136" s="15"/>
      <c r="O136" s="15"/>
      <c r="P136" s="15"/>
      <c r="Q136" s="15"/>
      <c r="R136" s="71">
        <f t="shared" si="47"/>
        <v>38800</v>
      </c>
    </row>
    <row r="137" spans="2:18" ht="48" customHeight="1">
      <c r="B137" s="76"/>
      <c r="C137" s="77"/>
      <c r="D137" s="77"/>
      <c r="E137" s="77"/>
      <c r="F137" s="51">
        <v>16</v>
      </c>
      <c r="G137" s="14" t="s">
        <v>202</v>
      </c>
      <c r="H137" s="15" t="s">
        <v>189</v>
      </c>
      <c r="I137" s="148" t="s">
        <v>203</v>
      </c>
      <c r="J137" s="145"/>
      <c r="K137" s="146">
        <v>14400</v>
      </c>
      <c r="L137" s="147">
        <v>21000</v>
      </c>
      <c r="M137" s="146">
        <v>15000</v>
      </c>
      <c r="N137" s="15"/>
      <c r="O137" s="15"/>
      <c r="P137" s="15"/>
      <c r="Q137" s="15"/>
      <c r="R137" s="71">
        <f t="shared" si="47"/>
        <v>50400</v>
      </c>
    </row>
    <row r="138" spans="2:18" hidden="1">
      <c r="B138" s="29"/>
      <c r="C138" s="31"/>
      <c r="D138" s="31"/>
      <c r="E138" s="30" t="s">
        <v>54</v>
      </c>
      <c r="F138" s="27"/>
      <c r="G138" s="27"/>
      <c r="H138" s="13"/>
      <c r="I138" s="47"/>
      <c r="J138" s="73">
        <f>SUM(J139:J143)</f>
        <v>0</v>
      </c>
      <c r="K138" s="73">
        <f t="shared" ref="K138:R138" si="48">SUM(K139:K143)</f>
        <v>0</v>
      </c>
      <c r="L138" s="73">
        <f t="shared" si="48"/>
        <v>0</v>
      </c>
      <c r="M138" s="73">
        <f t="shared" si="48"/>
        <v>0</v>
      </c>
      <c r="N138" s="73">
        <f t="shared" si="48"/>
        <v>0</v>
      </c>
      <c r="O138" s="73">
        <f t="shared" si="48"/>
        <v>0</v>
      </c>
      <c r="P138" s="73">
        <f t="shared" si="48"/>
        <v>0</v>
      </c>
      <c r="Q138" s="73">
        <f t="shared" si="48"/>
        <v>0</v>
      </c>
      <c r="R138" s="73">
        <f t="shared" si="48"/>
        <v>0</v>
      </c>
    </row>
    <row r="139" spans="2:18" ht="22.5" hidden="1" customHeight="1">
      <c r="B139" s="32"/>
      <c r="C139" s="33"/>
      <c r="D139" s="33"/>
      <c r="E139" s="34"/>
      <c r="F139" s="25">
        <v>74</v>
      </c>
      <c r="G139" s="14"/>
      <c r="H139" s="14"/>
      <c r="I139" s="52"/>
      <c r="J139" s="15"/>
      <c r="K139" s="15"/>
      <c r="L139" s="15"/>
      <c r="M139" s="15"/>
      <c r="N139" s="15"/>
      <c r="O139" s="15"/>
      <c r="P139" s="15"/>
      <c r="Q139" s="15"/>
      <c r="R139" s="71">
        <f t="shared" ref="R139:R142" si="49">SUM(J139:Q139)</f>
        <v>0</v>
      </c>
    </row>
    <row r="140" spans="2:18" ht="22.5" hidden="1" customHeight="1">
      <c r="B140" s="24"/>
      <c r="D140" s="21"/>
      <c r="E140" s="26"/>
      <c r="F140" s="25">
        <v>75</v>
      </c>
      <c r="G140" s="14"/>
      <c r="H140" s="15"/>
      <c r="I140" s="16"/>
      <c r="J140" s="23"/>
      <c r="K140" s="23"/>
      <c r="L140" s="23"/>
      <c r="M140" s="23"/>
      <c r="N140" s="23"/>
      <c r="O140" s="23"/>
      <c r="P140" s="23"/>
      <c r="Q140" s="23"/>
      <c r="R140" s="71">
        <f t="shared" si="49"/>
        <v>0</v>
      </c>
    </row>
    <row r="141" spans="2:18" ht="22.5" hidden="1" customHeight="1">
      <c r="B141" s="24"/>
      <c r="D141" s="21"/>
      <c r="E141" s="26"/>
      <c r="F141" s="25">
        <v>76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49"/>
        <v>0</v>
      </c>
    </row>
    <row r="142" spans="2:18" ht="22.5" hidden="1" customHeight="1">
      <c r="B142" s="48"/>
      <c r="C142" s="49"/>
      <c r="D142" s="49"/>
      <c r="E142" s="50"/>
      <c r="F142" s="25">
        <v>77</v>
      </c>
      <c r="G142" s="14"/>
      <c r="H142" s="14"/>
      <c r="I142" s="52"/>
      <c r="J142" s="15"/>
      <c r="K142" s="15"/>
      <c r="L142" s="15"/>
      <c r="M142" s="15"/>
      <c r="N142" s="15"/>
      <c r="O142" s="15"/>
      <c r="P142" s="15"/>
      <c r="Q142" s="15"/>
      <c r="R142" s="71">
        <f t="shared" si="49"/>
        <v>0</v>
      </c>
    </row>
    <row r="143" spans="2:18" ht="22.5" hidden="1" customHeight="1">
      <c r="B143" s="24"/>
      <c r="D143" s="21"/>
      <c r="E143" s="26"/>
      <c r="F143" s="25">
        <v>78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>SUM(J143:Q143)</f>
        <v>0</v>
      </c>
    </row>
    <row r="144" spans="2:18" ht="35.25" customHeight="1">
      <c r="B144" s="29"/>
      <c r="C144" s="31"/>
      <c r="D144" s="31"/>
      <c r="E144" s="1401" t="s">
        <v>89</v>
      </c>
      <c r="F144" s="1401"/>
      <c r="G144" s="1401"/>
      <c r="H144" s="1401"/>
      <c r="I144" s="1401"/>
      <c r="J144" s="73"/>
      <c r="K144" s="73"/>
      <c r="L144" s="73"/>
      <c r="M144" s="73"/>
      <c r="N144" s="73"/>
      <c r="O144" s="73"/>
      <c r="P144" s="73"/>
      <c r="Q144" s="73"/>
      <c r="R144" s="73"/>
    </row>
    <row r="145" spans="2:18" ht="35.25" customHeight="1">
      <c r="B145" s="76"/>
      <c r="C145" s="77"/>
      <c r="D145" s="77"/>
      <c r="E145" s="77"/>
      <c r="F145" s="51">
        <v>17</v>
      </c>
      <c r="G145" s="14" t="s">
        <v>208</v>
      </c>
      <c r="H145" s="80" t="s">
        <v>189</v>
      </c>
      <c r="I145" s="16" t="s">
        <v>195</v>
      </c>
      <c r="J145" s="15"/>
      <c r="K145" s="138"/>
      <c r="L145" s="149">
        <v>50000</v>
      </c>
      <c r="M145" s="138"/>
      <c r="N145" s="15"/>
      <c r="O145" s="15"/>
      <c r="P145" s="15"/>
      <c r="Q145" s="15"/>
      <c r="R145" s="71">
        <f t="shared" ref="R145:R148" si="50">SUM(J145:Q145)</f>
        <v>50000</v>
      </c>
    </row>
    <row r="146" spans="2:18" ht="34.5" customHeight="1">
      <c r="B146" s="109"/>
      <c r="C146" s="108"/>
      <c r="D146" s="52"/>
      <c r="E146" s="52"/>
      <c r="F146" s="51">
        <v>18</v>
      </c>
      <c r="G146" s="14" t="s">
        <v>210</v>
      </c>
      <c r="H146" s="15" t="s">
        <v>193</v>
      </c>
      <c r="I146" s="16" t="s">
        <v>195</v>
      </c>
      <c r="J146" s="23"/>
      <c r="K146" s="140"/>
      <c r="L146" s="141"/>
      <c r="M146" s="140">
        <v>20000</v>
      </c>
      <c r="N146" s="23"/>
      <c r="O146" s="23"/>
      <c r="P146" s="23"/>
      <c r="Q146" s="23"/>
      <c r="R146" s="71">
        <f t="shared" si="50"/>
        <v>20000</v>
      </c>
    </row>
    <row r="147" spans="2:18" ht="22.5" hidden="1" customHeight="1">
      <c r="B147" s="24"/>
      <c r="D147" s="21"/>
      <c r="E147" s="21"/>
      <c r="F147" s="110">
        <v>81</v>
      </c>
      <c r="G147" s="19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50"/>
        <v>0</v>
      </c>
    </row>
    <row r="148" spans="2:18" ht="22.5" hidden="1" customHeight="1">
      <c r="B148" s="48"/>
      <c r="C148" s="49"/>
      <c r="D148" s="49"/>
      <c r="E148" s="49"/>
      <c r="F148" s="51">
        <v>82</v>
      </c>
      <c r="G148" s="14"/>
      <c r="H148" s="14"/>
      <c r="I148" s="52"/>
      <c r="J148" s="15"/>
      <c r="K148" s="15"/>
      <c r="L148" s="15"/>
      <c r="M148" s="15"/>
      <c r="N148" s="15"/>
      <c r="O148" s="15"/>
      <c r="P148" s="15"/>
      <c r="Q148" s="15"/>
      <c r="R148" s="71">
        <f t="shared" si="50"/>
        <v>0</v>
      </c>
    </row>
    <row r="149" spans="2:18" ht="22.5" hidden="1" customHeight="1">
      <c r="B149" s="58"/>
      <c r="C149" s="59"/>
      <c r="D149" s="53"/>
      <c r="E149" s="53"/>
      <c r="F149" s="51">
        <v>83</v>
      </c>
      <c r="G149" s="14"/>
      <c r="H149" s="15"/>
      <c r="I149" s="16"/>
      <c r="J149" s="23"/>
      <c r="K149" s="23"/>
      <c r="L149" s="23"/>
      <c r="M149" s="23"/>
      <c r="N149" s="23"/>
      <c r="O149" s="23"/>
      <c r="P149" s="23"/>
      <c r="Q149" s="23"/>
      <c r="R149" s="71">
        <f>SUM(J149:Q149)</f>
        <v>0</v>
      </c>
    </row>
    <row r="150" spans="2:18" s="12" customFormat="1" ht="33.75" hidden="1" customHeight="1">
      <c r="B150" s="1404" t="s">
        <v>92</v>
      </c>
      <c r="C150" s="1405"/>
      <c r="D150" s="1405"/>
      <c r="E150" s="1405"/>
      <c r="F150" s="1405"/>
      <c r="G150" s="1405"/>
      <c r="H150" s="1405"/>
      <c r="I150" s="1405"/>
      <c r="J150" s="35">
        <f>SUM(J151)</f>
        <v>0</v>
      </c>
      <c r="K150" s="35">
        <f t="shared" ref="K150:R151" si="51">SUM(K151)</f>
        <v>0</v>
      </c>
      <c r="L150" s="35">
        <f t="shared" si="51"/>
        <v>0</v>
      </c>
      <c r="M150" s="35">
        <f t="shared" si="51"/>
        <v>0</v>
      </c>
      <c r="N150" s="35">
        <f t="shared" si="51"/>
        <v>0</v>
      </c>
      <c r="O150" s="35">
        <f t="shared" si="51"/>
        <v>0</v>
      </c>
      <c r="P150" s="35">
        <f t="shared" si="51"/>
        <v>0</v>
      </c>
      <c r="Q150" s="35">
        <f t="shared" si="51"/>
        <v>0</v>
      </c>
      <c r="R150" s="35">
        <f t="shared" si="51"/>
        <v>0</v>
      </c>
    </row>
    <row r="151" spans="2:18" s="12" customFormat="1" ht="48.75" hidden="1" customHeight="1">
      <c r="B151" s="1520" t="s">
        <v>116</v>
      </c>
      <c r="C151" s="1521"/>
      <c r="D151" s="1521"/>
      <c r="E151" s="1521"/>
      <c r="F151" s="1521"/>
      <c r="G151" s="1521"/>
      <c r="H151" s="1521"/>
      <c r="I151" s="1521"/>
      <c r="J151" s="22">
        <f>SUM(J152)</f>
        <v>0</v>
      </c>
      <c r="K151" s="22">
        <f t="shared" si="51"/>
        <v>0</v>
      </c>
      <c r="L151" s="22">
        <f t="shared" si="51"/>
        <v>0</v>
      </c>
      <c r="M151" s="22">
        <f t="shared" si="51"/>
        <v>0</v>
      </c>
      <c r="N151" s="22">
        <f t="shared" si="51"/>
        <v>0</v>
      </c>
      <c r="O151" s="22">
        <f t="shared" si="51"/>
        <v>0</v>
      </c>
      <c r="P151" s="22">
        <f t="shared" si="51"/>
        <v>0</v>
      </c>
      <c r="Q151" s="22">
        <f t="shared" si="51"/>
        <v>0</v>
      </c>
      <c r="R151" s="22">
        <f>SUM(R152)</f>
        <v>0</v>
      </c>
    </row>
    <row r="152" spans="2:18" ht="32.25" hidden="1" customHeight="1">
      <c r="B152" s="29"/>
      <c r="C152" s="1401" t="s">
        <v>55</v>
      </c>
      <c r="D152" s="1401"/>
      <c r="E152" s="1401"/>
      <c r="F152" s="1401"/>
      <c r="G152" s="1401"/>
      <c r="H152" s="1401"/>
      <c r="I152" s="1401"/>
      <c r="J152" s="73">
        <f>SUM(J153+J170)</f>
        <v>0</v>
      </c>
      <c r="K152" s="73">
        <f t="shared" ref="K152:Q152" si="52">SUM(K153+K170)</f>
        <v>0</v>
      </c>
      <c r="L152" s="73">
        <f t="shared" si="52"/>
        <v>0</v>
      </c>
      <c r="M152" s="73">
        <f t="shared" si="52"/>
        <v>0</v>
      </c>
      <c r="N152" s="73">
        <f t="shared" si="52"/>
        <v>0</v>
      </c>
      <c r="O152" s="73">
        <f t="shared" si="52"/>
        <v>0</v>
      </c>
      <c r="P152" s="73">
        <f t="shared" si="52"/>
        <v>0</v>
      </c>
      <c r="Q152" s="73">
        <f t="shared" si="52"/>
        <v>0</v>
      </c>
      <c r="R152" s="73">
        <f>SUM(R153+R170)</f>
        <v>0</v>
      </c>
    </row>
    <row r="153" spans="2:18" ht="50.25" hidden="1" customHeight="1">
      <c r="B153" s="29"/>
      <c r="C153" s="31"/>
      <c r="D153" s="1401" t="s">
        <v>77</v>
      </c>
      <c r="E153" s="1401"/>
      <c r="F153" s="1401"/>
      <c r="G153" s="1401"/>
      <c r="H153" s="1401"/>
      <c r="I153" s="1401"/>
      <c r="J153" s="73">
        <f>SUM(J154+J158+J162+J166)</f>
        <v>0</v>
      </c>
      <c r="K153" s="73">
        <f t="shared" ref="K153:R153" si="53">SUM(K154+K158+K162+K166)</f>
        <v>0</v>
      </c>
      <c r="L153" s="73">
        <f t="shared" si="53"/>
        <v>0</v>
      </c>
      <c r="M153" s="73">
        <f t="shared" si="53"/>
        <v>0</v>
      </c>
      <c r="N153" s="73">
        <f t="shared" si="53"/>
        <v>0</v>
      </c>
      <c r="O153" s="73">
        <f t="shared" si="53"/>
        <v>0</v>
      </c>
      <c r="P153" s="73">
        <f t="shared" si="53"/>
        <v>0</v>
      </c>
      <c r="Q153" s="73">
        <f t="shared" si="53"/>
        <v>0</v>
      </c>
      <c r="R153" s="73">
        <f t="shared" si="53"/>
        <v>0</v>
      </c>
    </row>
    <row r="154" spans="2:18" ht="32.25" hidden="1" customHeight="1">
      <c r="B154" s="29"/>
      <c r="C154" s="31"/>
      <c r="D154" s="31"/>
      <c r="E154" s="1401" t="s">
        <v>56</v>
      </c>
      <c r="F154" s="1401"/>
      <c r="G154" s="1401"/>
      <c r="H154" s="1401"/>
      <c r="I154" s="1401"/>
      <c r="J154" s="73">
        <f>SUM(J155:J157)</f>
        <v>0</v>
      </c>
      <c r="K154" s="73">
        <f t="shared" ref="K154:R154" si="54">SUM(K155:K157)</f>
        <v>0</v>
      </c>
      <c r="L154" s="73">
        <f t="shared" si="54"/>
        <v>0</v>
      </c>
      <c r="M154" s="73">
        <f t="shared" si="54"/>
        <v>0</v>
      </c>
      <c r="N154" s="73">
        <f t="shared" si="54"/>
        <v>0</v>
      </c>
      <c r="O154" s="73">
        <f t="shared" si="54"/>
        <v>0</v>
      </c>
      <c r="P154" s="73">
        <f t="shared" si="54"/>
        <v>0</v>
      </c>
      <c r="Q154" s="73">
        <f t="shared" si="54"/>
        <v>0</v>
      </c>
      <c r="R154" s="73">
        <f t="shared" si="54"/>
        <v>0</v>
      </c>
    </row>
    <row r="155" spans="2:18" ht="20.25" hidden="1" customHeight="1">
      <c r="B155" s="32"/>
      <c r="C155" s="33"/>
      <c r="D155" s="33"/>
      <c r="E155" s="34"/>
      <c r="F155" s="25">
        <v>84</v>
      </c>
      <c r="G155" s="14"/>
      <c r="H155" s="14"/>
      <c r="I155" s="52"/>
      <c r="J155" s="15"/>
      <c r="K155" s="15"/>
      <c r="L155" s="15"/>
      <c r="M155" s="15"/>
      <c r="N155" s="15"/>
      <c r="O155" s="15"/>
      <c r="P155" s="15"/>
      <c r="Q155" s="15"/>
      <c r="R155" s="71">
        <f t="shared" ref="R155:R156" si="55">SUM(J155:Q155)</f>
        <v>0</v>
      </c>
    </row>
    <row r="156" spans="2:18" ht="20.25" hidden="1" customHeight="1">
      <c r="B156" s="24"/>
      <c r="D156" s="21"/>
      <c r="E156" s="26"/>
      <c r="F156" s="25">
        <v>85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1">
        <f t="shared" si="55"/>
        <v>0</v>
      </c>
    </row>
    <row r="157" spans="2:18" ht="20.25" hidden="1" customHeight="1">
      <c r="B157" s="24"/>
      <c r="D157" s="21"/>
      <c r="E157" s="26"/>
      <c r="F157" s="25">
        <v>86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>SUM(J157:Q157)</f>
        <v>0</v>
      </c>
    </row>
    <row r="158" spans="2:18" ht="33.75" hidden="1" customHeight="1">
      <c r="B158" s="29"/>
      <c r="C158" s="31"/>
      <c r="D158" s="31"/>
      <c r="E158" s="1401" t="s">
        <v>57</v>
      </c>
      <c r="F158" s="1401"/>
      <c r="G158" s="1401"/>
      <c r="H158" s="1401"/>
      <c r="I158" s="1401"/>
      <c r="J158" s="73">
        <f>SUM(J159:J161)</f>
        <v>0</v>
      </c>
      <c r="K158" s="73">
        <f t="shared" ref="K158:R158" si="56">SUM(K159:K161)</f>
        <v>0</v>
      </c>
      <c r="L158" s="73">
        <f t="shared" si="56"/>
        <v>0</v>
      </c>
      <c r="M158" s="73">
        <f t="shared" si="56"/>
        <v>0</v>
      </c>
      <c r="N158" s="73">
        <f t="shared" si="56"/>
        <v>0</v>
      </c>
      <c r="O158" s="73">
        <f t="shared" si="56"/>
        <v>0</v>
      </c>
      <c r="P158" s="73">
        <f t="shared" si="56"/>
        <v>0</v>
      </c>
      <c r="Q158" s="73">
        <f t="shared" si="56"/>
        <v>0</v>
      </c>
      <c r="R158" s="73">
        <f t="shared" si="56"/>
        <v>0</v>
      </c>
    </row>
    <row r="159" spans="2:18" ht="21" hidden="1" customHeight="1">
      <c r="B159" s="32"/>
      <c r="C159" s="33"/>
      <c r="D159" s="33"/>
      <c r="E159" s="34"/>
      <c r="F159" s="25">
        <v>87</v>
      </c>
      <c r="G159" s="14"/>
      <c r="H159" s="14"/>
      <c r="I159" s="52"/>
      <c r="J159" s="15"/>
      <c r="K159" s="15"/>
      <c r="L159" s="15"/>
      <c r="M159" s="15"/>
      <c r="N159" s="15"/>
      <c r="O159" s="15"/>
      <c r="P159" s="15"/>
      <c r="Q159" s="15"/>
      <c r="R159" s="71">
        <f t="shared" ref="R159:R160" si="57">SUM(J159:Q159)</f>
        <v>0</v>
      </c>
    </row>
    <row r="160" spans="2:18" ht="21" hidden="1" customHeight="1">
      <c r="B160" s="24"/>
      <c r="D160" s="21"/>
      <c r="E160" s="26"/>
      <c r="F160" s="25">
        <v>88</v>
      </c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1">
        <f t="shared" si="57"/>
        <v>0</v>
      </c>
    </row>
    <row r="161" spans="2:18" ht="21" hidden="1" customHeight="1">
      <c r="B161" s="24"/>
      <c r="D161" s="21"/>
      <c r="E161" s="26"/>
      <c r="F161" s="25">
        <v>89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>SUM(J161:Q161)</f>
        <v>0</v>
      </c>
    </row>
    <row r="162" spans="2:18" hidden="1">
      <c r="B162" s="29"/>
      <c r="C162" s="31"/>
      <c r="D162" s="31"/>
      <c r="E162" s="30" t="s">
        <v>58</v>
      </c>
      <c r="F162" s="27"/>
      <c r="G162" s="27"/>
      <c r="H162" s="13"/>
      <c r="I162" s="47"/>
      <c r="J162" s="73">
        <f>SUM(J163:J165)</f>
        <v>0</v>
      </c>
      <c r="K162" s="73">
        <f t="shared" ref="K162:R162" si="58">SUM(K163:K165)</f>
        <v>0</v>
      </c>
      <c r="L162" s="73">
        <f t="shared" si="58"/>
        <v>0</v>
      </c>
      <c r="M162" s="73">
        <f t="shared" si="58"/>
        <v>0</v>
      </c>
      <c r="N162" s="73">
        <f t="shared" si="58"/>
        <v>0</v>
      </c>
      <c r="O162" s="73">
        <f t="shared" si="58"/>
        <v>0</v>
      </c>
      <c r="P162" s="73">
        <f t="shared" si="58"/>
        <v>0</v>
      </c>
      <c r="Q162" s="73">
        <f t="shared" si="58"/>
        <v>0</v>
      </c>
      <c r="R162" s="73">
        <f t="shared" si="58"/>
        <v>0</v>
      </c>
    </row>
    <row r="163" spans="2:18" ht="24.75" hidden="1" customHeight="1">
      <c r="B163" s="32"/>
      <c r="C163" s="33"/>
      <c r="D163" s="33"/>
      <c r="E163" s="34"/>
      <c r="F163" s="25">
        <v>90</v>
      </c>
      <c r="G163" s="14"/>
      <c r="H163" s="14"/>
      <c r="I163" s="52"/>
      <c r="J163" s="15"/>
      <c r="K163" s="15"/>
      <c r="L163" s="15"/>
      <c r="M163" s="15"/>
      <c r="N163" s="15"/>
      <c r="O163" s="15"/>
      <c r="P163" s="15"/>
      <c r="Q163" s="15"/>
      <c r="R163" s="71">
        <f t="shared" ref="R163:R164" si="59">SUM(J163:Q163)</f>
        <v>0</v>
      </c>
    </row>
    <row r="164" spans="2:18" ht="24.75" hidden="1" customHeight="1">
      <c r="B164" s="24"/>
      <c r="D164" s="21"/>
      <c r="E164" s="26"/>
      <c r="F164" s="25">
        <v>91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1">
        <f t="shared" si="59"/>
        <v>0</v>
      </c>
    </row>
    <row r="165" spans="2:18" ht="24.75" hidden="1" customHeight="1">
      <c r="B165" s="58"/>
      <c r="C165" s="59"/>
      <c r="D165" s="53"/>
      <c r="E165" s="19"/>
      <c r="F165" s="25">
        <v>92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>SUM(J165:Q165)</f>
        <v>0</v>
      </c>
    </row>
    <row r="166" spans="2:18" ht="30.75" hidden="1" customHeight="1">
      <c r="B166" s="29"/>
      <c r="C166" s="31"/>
      <c r="D166" s="31"/>
      <c r="E166" s="1418" t="s">
        <v>59</v>
      </c>
      <c r="F166" s="1418"/>
      <c r="G166" s="1418"/>
      <c r="H166" s="1418"/>
      <c r="I166" s="1418"/>
      <c r="J166" s="73">
        <f>SUM(J167:J169)</f>
        <v>0</v>
      </c>
      <c r="K166" s="73">
        <f t="shared" ref="K166:R166" si="60">SUM(K167:K169)</f>
        <v>0</v>
      </c>
      <c r="L166" s="73">
        <f t="shared" si="60"/>
        <v>0</v>
      </c>
      <c r="M166" s="73">
        <f t="shared" si="60"/>
        <v>0</v>
      </c>
      <c r="N166" s="73">
        <f t="shared" si="60"/>
        <v>0</v>
      </c>
      <c r="O166" s="73">
        <f t="shared" si="60"/>
        <v>0</v>
      </c>
      <c r="P166" s="73">
        <f t="shared" si="60"/>
        <v>0</v>
      </c>
      <c r="Q166" s="73">
        <f t="shared" si="60"/>
        <v>0</v>
      </c>
      <c r="R166" s="73">
        <f t="shared" si="60"/>
        <v>0</v>
      </c>
    </row>
    <row r="167" spans="2:18" ht="22.5" hidden="1" customHeight="1">
      <c r="B167" s="32"/>
      <c r="C167" s="33"/>
      <c r="D167" s="33"/>
      <c r="E167" s="34"/>
      <c r="F167" s="25">
        <v>93</v>
      </c>
      <c r="G167" s="14"/>
      <c r="H167" s="14"/>
      <c r="I167" s="52"/>
      <c r="J167" s="15"/>
      <c r="K167" s="15"/>
      <c r="L167" s="15"/>
      <c r="M167" s="15"/>
      <c r="N167" s="15"/>
      <c r="O167" s="15"/>
      <c r="P167" s="15"/>
      <c r="Q167" s="15"/>
      <c r="R167" s="71">
        <f t="shared" ref="R167:R168" si="61">SUM(J167:Q167)</f>
        <v>0</v>
      </c>
    </row>
    <row r="168" spans="2:18" ht="22.5" hidden="1" customHeight="1">
      <c r="B168" s="24"/>
      <c r="D168" s="21"/>
      <c r="E168" s="26"/>
      <c r="F168" s="25">
        <v>94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 t="shared" si="61"/>
        <v>0</v>
      </c>
    </row>
    <row r="169" spans="2:18" ht="22.5" hidden="1" customHeight="1">
      <c r="B169" s="24"/>
      <c r="D169" s="21"/>
      <c r="E169" s="26"/>
      <c r="F169" s="25">
        <v>95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>SUM(J169:Q169)</f>
        <v>0</v>
      </c>
    </row>
    <row r="170" spans="2:18" ht="33.75" hidden="1" customHeight="1">
      <c r="B170" s="29"/>
      <c r="C170" s="31"/>
      <c r="D170" s="1401" t="s">
        <v>60</v>
      </c>
      <c r="E170" s="1401"/>
      <c r="F170" s="1401"/>
      <c r="G170" s="1401"/>
      <c r="H170" s="1401"/>
      <c r="I170" s="1401"/>
      <c r="J170" s="73">
        <f>SUM(J171)</f>
        <v>0</v>
      </c>
      <c r="K170" s="73">
        <f t="shared" ref="K170:R170" si="62">SUM(K171)</f>
        <v>0</v>
      </c>
      <c r="L170" s="73">
        <f t="shared" si="62"/>
        <v>0</v>
      </c>
      <c r="M170" s="73">
        <f t="shared" si="62"/>
        <v>0</v>
      </c>
      <c r="N170" s="73">
        <f t="shared" si="62"/>
        <v>0</v>
      </c>
      <c r="O170" s="73">
        <f t="shared" si="62"/>
        <v>0</v>
      </c>
      <c r="P170" s="73">
        <f t="shared" si="62"/>
        <v>0</v>
      </c>
      <c r="Q170" s="73">
        <f t="shared" si="62"/>
        <v>0</v>
      </c>
      <c r="R170" s="73">
        <f t="shared" si="62"/>
        <v>0</v>
      </c>
    </row>
    <row r="171" spans="2:18" hidden="1">
      <c r="B171" s="29"/>
      <c r="C171" s="31"/>
      <c r="D171" s="31"/>
      <c r="E171" s="30" t="s">
        <v>61</v>
      </c>
      <c r="F171" s="27"/>
      <c r="G171" s="27"/>
      <c r="H171" s="13"/>
      <c r="I171" s="47"/>
      <c r="J171" s="73">
        <f>SUM(J172:J174)</f>
        <v>0</v>
      </c>
      <c r="K171" s="73">
        <f t="shared" ref="K171:Q171" si="63">SUM(K172:K174)</f>
        <v>0</v>
      </c>
      <c r="L171" s="73">
        <f t="shared" si="63"/>
        <v>0</v>
      </c>
      <c r="M171" s="73">
        <f t="shared" si="63"/>
        <v>0</v>
      </c>
      <c r="N171" s="73">
        <f t="shared" si="63"/>
        <v>0</v>
      </c>
      <c r="O171" s="73">
        <f t="shared" si="63"/>
        <v>0</v>
      </c>
      <c r="P171" s="73">
        <f t="shared" si="63"/>
        <v>0</v>
      </c>
      <c r="Q171" s="73">
        <f t="shared" si="63"/>
        <v>0</v>
      </c>
      <c r="R171" s="73">
        <f>SUM(R172:R174)</f>
        <v>0</v>
      </c>
    </row>
    <row r="172" spans="2:18" ht="22.5" hidden="1" customHeight="1">
      <c r="B172" s="32"/>
      <c r="C172" s="33"/>
      <c r="D172" s="33"/>
      <c r="E172" s="34"/>
      <c r="F172" s="25">
        <v>96</v>
      </c>
      <c r="G172" s="14"/>
      <c r="H172" s="14"/>
      <c r="I172" s="52"/>
      <c r="J172" s="15"/>
      <c r="K172" s="15"/>
      <c r="L172" s="15"/>
      <c r="M172" s="15"/>
      <c r="N172" s="15"/>
      <c r="O172" s="15"/>
      <c r="P172" s="15"/>
      <c r="Q172" s="15"/>
      <c r="R172" s="71">
        <f>SUM(J172:Q172)</f>
        <v>0</v>
      </c>
    </row>
    <row r="173" spans="2:18" ht="22.5" hidden="1" customHeight="1">
      <c r="B173" s="24"/>
      <c r="D173" s="21"/>
      <c r="E173" s="26"/>
      <c r="F173" s="25">
        <v>97</v>
      </c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1">
        <f>SUM(J173:Q173)</f>
        <v>0</v>
      </c>
    </row>
    <row r="174" spans="2:18" ht="21" hidden="1" customHeight="1">
      <c r="B174" s="24"/>
      <c r="D174" s="21"/>
      <c r="E174" s="26"/>
      <c r="F174" s="25">
        <v>98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s="12" customFormat="1" ht="18.75" customHeight="1">
      <c r="B175" s="116" t="s">
        <v>94</v>
      </c>
      <c r="C175" s="38"/>
      <c r="D175" s="115"/>
      <c r="E175" s="115"/>
      <c r="F175" s="115"/>
      <c r="G175" s="115"/>
      <c r="H175" s="115"/>
      <c r="I175" s="115"/>
      <c r="J175" s="35"/>
      <c r="K175" s="35"/>
      <c r="L175" s="35"/>
      <c r="M175" s="35"/>
      <c r="N175" s="35"/>
      <c r="O175" s="35"/>
      <c r="P175" s="35"/>
      <c r="Q175" s="35"/>
      <c r="R175" s="35"/>
    </row>
    <row r="176" spans="2:18" s="12" customFormat="1" ht="46.5" customHeight="1">
      <c r="B176" s="1520" t="s">
        <v>117</v>
      </c>
      <c r="C176" s="1521"/>
      <c r="D176" s="1521"/>
      <c r="E176" s="1521"/>
      <c r="F176" s="1521"/>
      <c r="G176" s="1521"/>
      <c r="H176" s="1521"/>
      <c r="I176" s="1521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2:18" ht="36" customHeight="1">
      <c r="B177" s="29"/>
      <c r="C177" s="1401" t="s">
        <v>62</v>
      </c>
      <c r="D177" s="1401"/>
      <c r="E177" s="1401"/>
      <c r="F177" s="1401"/>
      <c r="G177" s="1401"/>
      <c r="H177" s="1401"/>
      <c r="I177" s="1401"/>
      <c r="J177" s="73"/>
      <c r="K177" s="73"/>
      <c r="L177" s="73"/>
      <c r="M177" s="73"/>
      <c r="N177" s="73"/>
      <c r="O177" s="73"/>
      <c r="P177" s="73"/>
      <c r="Q177" s="73"/>
      <c r="R177" s="73"/>
    </row>
    <row r="178" spans="2:18" ht="24.75" customHeight="1">
      <c r="B178" s="29"/>
      <c r="C178" s="31"/>
      <c r="D178" s="30" t="s">
        <v>63</v>
      </c>
      <c r="E178" s="28"/>
      <c r="F178" s="27"/>
      <c r="G178" s="27"/>
      <c r="H178" s="13"/>
      <c r="I178" s="47"/>
      <c r="J178" s="73"/>
      <c r="K178" s="73"/>
      <c r="L178" s="73"/>
      <c r="M178" s="73"/>
      <c r="N178" s="73"/>
      <c r="O178" s="73"/>
      <c r="P178" s="73"/>
      <c r="Q178" s="73"/>
      <c r="R178" s="73"/>
    </row>
    <row r="179" spans="2:18" ht="31.5" customHeight="1">
      <c r="B179" s="29"/>
      <c r="C179" s="31"/>
      <c r="D179" s="31"/>
      <c r="E179" s="1418" t="s">
        <v>64</v>
      </c>
      <c r="F179" s="1418"/>
      <c r="G179" s="1418"/>
      <c r="H179" s="1418"/>
      <c r="I179" s="1418"/>
      <c r="J179" s="73"/>
      <c r="K179" s="73"/>
      <c r="L179" s="73"/>
      <c r="M179" s="73"/>
      <c r="N179" s="73"/>
      <c r="O179" s="73"/>
      <c r="P179" s="73"/>
      <c r="Q179" s="73"/>
      <c r="R179" s="73"/>
    </row>
    <row r="180" spans="2:18" ht="49.5" customHeight="1">
      <c r="B180" s="76"/>
      <c r="C180" s="77"/>
      <c r="D180" s="77"/>
      <c r="E180" s="77"/>
      <c r="F180" s="51">
        <v>19</v>
      </c>
      <c r="G180" s="14" t="s">
        <v>205</v>
      </c>
      <c r="H180" s="80" t="s">
        <v>189</v>
      </c>
      <c r="I180" s="15" t="s">
        <v>195</v>
      </c>
      <c r="J180" s="15"/>
      <c r="K180" s="138"/>
      <c r="L180" s="139"/>
      <c r="M180" s="138">
        <v>64000</v>
      </c>
      <c r="N180" s="15"/>
      <c r="O180" s="15"/>
      <c r="P180" s="15"/>
      <c r="Q180" s="15"/>
      <c r="R180" s="71">
        <f t="shared" ref="R180:R181" si="64">SUM(J180:Q180)</f>
        <v>64000</v>
      </c>
    </row>
    <row r="181" spans="2:18" ht="23.25" hidden="1" customHeight="1">
      <c r="B181" s="24"/>
      <c r="D181" s="21"/>
      <c r="E181" s="26"/>
      <c r="F181" s="126">
        <v>100</v>
      </c>
      <c r="G181" s="19"/>
      <c r="H181" s="152"/>
      <c r="I181" s="153"/>
      <c r="J181" s="23"/>
      <c r="K181" s="23"/>
      <c r="L181" s="23"/>
      <c r="M181" s="23"/>
      <c r="N181" s="23"/>
      <c r="O181" s="23"/>
      <c r="P181" s="23"/>
      <c r="Q181" s="23"/>
      <c r="R181" s="71">
        <f t="shared" si="64"/>
        <v>0</v>
      </c>
    </row>
    <row r="182" spans="2:18" ht="22.5" hidden="1" customHeight="1">
      <c r="B182" s="58"/>
      <c r="C182" s="59"/>
      <c r="D182" s="53"/>
      <c r="E182" s="19"/>
      <c r="F182" s="25">
        <v>101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>SUM(J182:Q182)</f>
        <v>0</v>
      </c>
    </row>
    <row r="183" spans="2:18" ht="36" hidden="1" customHeight="1">
      <c r="B183" s="29"/>
      <c r="C183" s="31"/>
      <c r="D183" s="1401" t="s">
        <v>65</v>
      </c>
      <c r="E183" s="1401"/>
      <c r="F183" s="1401"/>
      <c r="G183" s="1401"/>
      <c r="H183" s="1401"/>
      <c r="I183" s="1401"/>
      <c r="J183" s="73">
        <f>SUM(J184+J188)</f>
        <v>0</v>
      </c>
      <c r="K183" s="73">
        <f t="shared" ref="K183:R183" si="65">SUM(K184+K188)</f>
        <v>0</v>
      </c>
      <c r="L183" s="73">
        <f t="shared" si="65"/>
        <v>0</v>
      </c>
      <c r="M183" s="73">
        <f t="shared" si="65"/>
        <v>0</v>
      </c>
      <c r="N183" s="73">
        <f t="shared" si="65"/>
        <v>0</v>
      </c>
      <c r="O183" s="73">
        <f>SUM(O184+O188)</f>
        <v>0</v>
      </c>
      <c r="P183" s="73">
        <f t="shared" si="65"/>
        <v>0</v>
      </c>
      <c r="Q183" s="73">
        <f t="shared" si="65"/>
        <v>0</v>
      </c>
      <c r="R183" s="73">
        <f t="shared" si="65"/>
        <v>0</v>
      </c>
    </row>
    <row r="184" spans="2:18" hidden="1">
      <c r="B184" s="29"/>
      <c r="C184" s="31"/>
      <c r="D184" s="31"/>
      <c r="E184" s="30" t="s">
        <v>66</v>
      </c>
      <c r="F184" s="27"/>
      <c r="G184" s="27"/>
      <c r="H184" s="13"/>
      <c r="I184" s="47"/>
      <c r="J184" s="73">
        <f>SUM(J185:J187)</f>
        <v>0</v>
      </c>
      <c r="K184" s="73">
        <f t="shared" ref="K184:R184" si="66">SUM(K185:K187)</f>
        <v>0</v>
      </c>
      <c r="L184" s="73">
        <f t="shared" si="66"/>
        <v>0</v>
      </c>
      <c r="M184" s="73">
        <f t="shared" si="66"/>
        <v>0</v>
      </c>
      <c r="N184" s="73">
        <f t="shared" si="66"/>
        <v>0</v>
      </c>
      <c r="O184" s="73">
        <f t="shared" si="66"/>
        <v>0</v>
      </c>
      <c r="P184" s="73">
        <f t="shared" si="66"/>
        <v>0</v>
      </c>
      <c r="Q184" s="73">
        <f t="shared" si="66"/>
        <v>0</v>
      </c>
      <c r="R184" s="73">
        <f t="shared" si="66"/>
        <v>0</v>
      </c>
    </row>
    <row r="185" spans="2:18" ht="21" hidden="1" customHeight="1">
      <c r="B185" s="32"/>
      <c r="C185" s="33"/>
      <c r="D185" s="33"/>
      <c r="E185" s="34"/>
      <c r="F185" s="25">
        <v>102</v>
      </c>
      <c r="G185" s="14"/>
      <c r="H185" s="14"/>
      <c r="I185" s="52"/>
      <c r="J185" s="15"/>
      <c r="K185" s="15"/>
      <c r="L185" s="15"/>
      <c r="M185" s="15"/>
      <c r="N185" s="15"/>
      <c r="O185" s="15"/>
      <c r="P185" s="15"/>
      <c r="Q185" s="15"/>
      <c r="R185" s="71">
        <f t="shared" ref="R185:R186" si="67">SUM(J185:Q185)</f>
        <v>0</v>
      </c>
    </row>
    <row r="186" spans="2:18" ht="21" hidden="1" customHeight="1">
      <c r="B186" s="24"/>
      <c r="D186" s="21"/>
      <c r="E186" s="26"/>
      <c r="F186" s="25">
        <v>103</v>
      </c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1">
        <f t="shared" si="67"/>
        <v>0</v>
      </c>
    </row>
    <row r="187" spans="2:18" ht="21" hidden="1" customHeight="1">
      <c r="B187" s="24"/>
      <c r="D187" s="21"/>
      <c r="E187" s="26"/>
      <c r="F187" s="25">
        <v>104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>SUM(J187:Q187)</f>
        <v>0</v>
      </c>
    </row>
    <row r="188" spans="2:18" hidden="1">
      <c r="B188" s="29"/>
      <c r="C188" s="31"/>
      <c r="D188" s="31"/>
      <c r="E188" s="30" t="s">
        <v>67</v>
      </c>
      <c r="F188" s="27"/>
      <c r="G188" s="27"/>
      <c r="H188" s="13"/>
      <c r="I188" s="47"/>
      <c r="J188" s="73">
        <f>SUM(J189:J191)</f>
        <v>0</v>
      </c>
      <c r="K188" s="73">
        <f t="shared" ref="K188:Q188" si="68">SUM(K189:K191)</f>
        <v>0</v>
      </c>
      <c r="L188" s="73">
        <f t="shared" si="68"/>
        <v>0</v>
      </c>
      <c r="M188" s="73">
        <f t="shared" si="68"/>
        <v>0</v>
      </c>
      <c r="N188" s="73">
        <f t="shared" si="68"/>
        <v>0</v>
      </c>
      <c r="O188" s="73">
        <f t="shared" si="68"/>
        <v>0</v>
      </c>
      <c r="P188" s="73">
        <f t="shared" si="68"/>
        <v>0</v>
      </c>
      <c r="Q188" s="73">
        <f t="shared" si="68"/>
        <v>0</v>
      </c>
      <c r="R188" s="73">
        <f>SUM(R189:R191)</f>
        <v>0</v>
      </c>
    </row>
    <row r="189" spans="2:18" ht="21" hidden="1" customHeight="1">
      <c r="B189" s="32"/>
      <c r="C189" s="33"/>
      <c r="D189" s="33"/>
      <c r="E189" s="34"/>
      <c r="F189" s="25">
        <v>105</v>
      </c>
      <c r="G189" s="14"/>
      <c r="H189" s="14"/>
      <c r="I189" s="52"/>
      <c r="J189" s="15"/>
      <c r="K189" s="15"/>
      <c r="L189" s="15"/>
      <c r="M189" s="15"/>
      <c r="N189" s="15"/>
      <c r="O189" s="15"/>
      <c r="P189" s="15"/>
      <c r="Q189" s="15"/>
      <c r="R189" s="71">
        <f t="shared" ref="R189:R190" si="69">SUM(J189:Q189)</f>
        <v>0</v>
      </c>
    </row>
    <row r="190" spans="2:18" ht="21" hidden="1" customHeight="1">
      <c r="B190" s="24"/>
      <c r="D190" s="21"/>
      <c r="E190" s="26"/>
      <c r="F190" s="25">
        <v>106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 t="shared" si="69"/>
        <v>0</v>
      </c>
    </row>
    <row r="191" spans="2:18" ht="21" hidden="1" customHeight="1">
      <c r="B191" s="24"/>
      <c r="D191" s="21"/>
      <c r="E191" s="26"/>
      <c r="F191" s="25">
        <v>107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>SUM(J191:Q191)</f>
        <v>0</v>
      </c>
    </row>
    <row r="192" spans="2:18" s="12" customFormat="1" ht="18.75" customHeight="1">
      <c r="B192" s="116" t="s">
        <v>96</v>
      </c>
      <c r="C192" s="38"/>
      <c r="D192" s="115"/>
      <c r="E192" s="115"/>
      <c r="F192" s="115"/>
      <c r="G192" s="115"/>
      <c r="H192" s="115"/>
      <c r="I192" s="115"/>
      <c r="J192" s="82"/>
      <c r="K192" s="82"/>
      <c r="L192" s="82"/>
      <c r="M192" s="82"/>
      <c r="N192" s="82"/>
      <c r="O192" s="82"/>
      <c r="P192" s="82"/>
      <c r="Q192" s="82"/>
      <c r="R192" s="82"/>
    </row>
    <row r="193" spans="2:18" s="12" customFormat="1" ht="45.75" customHeight="1">
      <c r="B193" s="1520" t="s">
        <v>125</v>
      </c>
      <c r="C193" s="1521"/>
      <c r="D193" s="1521"/>
      <c r="E193" s="1521"/>
      <c r="F193" s="1521"/>
      <c r="G193" s="1521"/>
      <c r="H193" s="1521"/>
      <c r="I193" s="1521"/>
      <c r="J193" s="111"/>
      <c r="K193" s="111"/>
      <c r="L193" s="111"/>
      <c r="M193" s="111"/>
      <c r="N193" s="111"/>
      <c r="O193" s="111"/>
      <c r="P193" s="111"/>
      <c r="Q193" s="111"/>
      <c r="R193" s="111"/>
    </row>
    <row r="194" spans="2:18" ht="33" customHeight="1">
      <c r="B194" s="29"/>
      <c r="C194" s="1401" t="s">
        <v>68</v>
      </c>
      <c r="D194" s="1401"/>
      <c r="E194" s="1401"/>
      <c r="F194" s="1401"/>
      <c r="G194" s="1401"/>
      <c r="H194" s="1401"/>
      <c r="I194" s="1401"/>
      <c r="J194" s="73"/>
      <c r="K194" s="73"/>
      <c r="L194" s="73"/>
      <c r="M194" s="73"/>
      <c r="N194" s="73"/>
      <c r="O194" s="73"/>
      <c r="P194" s="73"/>
      <c r="Q194" s="73"/>
      <c r="R194" s="73"/>
    </row>
    <row r="195" spans="2:18" hidden="1">
      <c r="B195" s="29"/>
      <c r="C195" s="31"/>
      <c r="D195" s="30" t="s">
        <v>69</v>
      </c>
      <c r="E195" s="28"/>
      <c r="F195" s="27"/>
      <c r="G195" s="27"/>
      <c r="H195" s="13"/>
      <c r="I195" s="47"/>
      <c r="J195" s="73"/>
      <c r="K195" s="73"/>
      <c r="L195" s="73"/>
      <c r="M195" s="73"/>
      <c r="N195" s="73"/>
      <c r="O195" s="73"/>
      <c r="P195" s="73"/>
      <c r="Q195" s="73"/>
      <c r="R195" s="73"/>
    </row>
    <row r="196" spans="2:18" hidden="1">
      <c r="B196" s="29"/>
      <c r="C196" s="31"/>
      <c r="D196" s="31"/>
      <c r="E196" s="30" t="s">
        <v>70</v>
      </c>
      <c r="F196" s="60"/>
      <c r="G196" s="55"/>
      <c r="H196" s="55"/>
      <c r="I196" s="55"/>
      <c r="J196" s="73"/>
      <c r="K196" s="73"/>
      <c r="L196" s="73"/>
      <c r="M196" s="73"/>
      <c r="N196" s="73"/>
      <c r="O196" s="73"/>
      <c r="P196" s="73"/>
      <c r="Q196" s="73"/>
      <c r="R196" s="73"/>
    </row>
    <row r="197" spans="2:18" ht="24.75" hidden="1" customHeight="1">
      <c r="B197" s="32"/>
      <c r="C197" s="33"/>
      <c r="D197" s="33"/>
      <c r="E197" s="34"/>
      <c r="F197" s="25">
        <v>108</v>
      </c>
      <c r="G197" s="14"/>
      <c r="H197" s="14"/>
      <c r="I197" s="52"/>
      <c r="J197" s="15"/>
      <c r="K197" s="15"/>
      <c r="L197" s="15"/>
      <c r="M197" s="15"/>
      <c r="N197" s="15"/>
      <c r="O197" s="15"/>
      <c r="P197" s="15"/>
      <c r="Q197" s="15"/>
      <c r="R197" s="71"/>
    </row>
    <row r="198" spans="2:18" ht="24.75" hidden="1" customHeight="1">
      <c r="B198" s="24"/>
      <c r="D198" s="21"/>
      <c r="E198" s="26"/>
      <c r="F198" s="25">
        <v>109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1"/>
    </row>
    <row r="199" spans="2:18" ht="25.5" hidden="1" customHeight="1">
      <c r="B199" s="24"/>
      <c r="D199" s="21"/>
      <c r="E199" s="26"/>
      <c r="F199" s="25">
        <v>110</v>
      </c>
      <c r="G199" s="14"/>
      <c r="H199" s="15"/>
      <c r="I199" s="16"/>
      <c r="J199" s="23"/>
      <c r="K199" s="23"/>
      <c r="L199" s="23"/>
      <c r="M199" s="23"/>
      <c r="N199" s="23"/>
      <c r="O199" s="23"/>
      <c r="P199" s="23"/>
      <c r="Q199" s="23"/>
      <c r="R199" s="71"/>
    </row>
    <row r="200" spans="2:18" ht="24.75" hidden="1" customHeight="1">
      <c r="B200" s="24"/>
      <c r="D200" s="21"/>
      <c r="E200" s="26"/>
      <c r="F200" s="25">
        <v>111</v>
      </c>
      <c r="G200" s="14"/>
      <c r="H200" s="15"/>
      <c r="I200" s="16"/>
      <c r="J200" s="23"/>
      <c r="K200" s="23"/>
      <c r="L200" s="23"/>
      <c r="M200" s="23"/>
      <c r="N200" s="23"/>
      <c r="O200" s="23"/>
      <c r="P200" s="23"/>
      <c r="Q200" s="23"/>
      <c r="R200" s="71"/>
    </row>
    <row r="201" spans="2:18" ht="25.5" hidden="1" customHeight="1">
      <c r="B201" s="58"/>
      <c r="C201" s="59"/>
      <c r="D201" s="53"/>
      <c r="E201" s="19"/>
      <c r="F201" s="25">
        <v>112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1"/>
    </row>
    <row r="202" spans="2:18" ht="33" hidden="1" customHeight="1">
      <c r="B202" s="29"/>
      <c r="C202" s="31"/>
      <c r="D202" s="1401" t="s">
        <v>71</v>
      </c>
      <c r="E202" s="1401"/>
      <c r="F202" s="1401"/>
      <c r="G202" s="1401"/>
      <c r="H202" s="1401"/>
      <c r="I202" s="1401"/>
      <c r="J202" s="73"/>
      <c r="K202" s="73"/>
      <c r="L202" s="73"/>
      <c r="M202" s="73"/>
      <c r="N202" s="73"/>
      <c r="O202" s="73"/>
      <c r="P202" s="73"/>
      <c r="Q202" s="73"/>
      <c r="R202" s="73"/>
    </row>
    <row r="203" spans="2:18" ht="30.75" hidden="1" customHeight="1">
      <c r="B203" s="29"/>
      <c r="C203" s="31"/>
      <c r="D203" s="31"/>
      <c r="E203" s="1418" t="s">
        <v>72</v>
      </c>
      <c r="F203" s="1418"/>
      <c r="G203" s="1418"/>
      <c r="H203" s="1418"/>
      <c r="I203" s="1418"/>
      <c r="J203" s="73"/>
      <c r="K203" s="73"/>
      <c r="L203" s="73"/>
      <c r="M203" s="73"/>
      <c r="N203" s="73"/>
      <c r="O203" s="73"/>
      <c r="P203" s="73"/>
      <c r="Q203" s="73"/>
      <c r="R203" s="73"/>
    </row>
    <row r="204" spans="2:18" ht="24.75" hidden="1" customHeight="1">
      <c r="B204" s="32"/>
      <c r="C204" s="33"/>
      <c r="D204" s="33"/>
      <c r="E204" s="34"/>
      <c r="F204" s="25">
        <v>113</v>
      </c>
      <c r="G204" s="14"/>
      <c r="H204" s="14"/>
      <c r="I204" s="52"/>
      <c r="J204" s="15"/>
      <c r="K204" s="15"/>
      <c r="L204" s="15"/>
      <c r="M204" s="15"/>
      <c r="N204" s="15"/>
      <c r="O204" s="15"/>
      <c r="P204" s="15"/>
      <c r="Q204" s="15"/>
      <c r="R204" s="71"/>
    </row>
    <row r="205" spans="2:18" ht="24.75" hidden="1" customHeight="1">
      <c r="B205" s="24"/>
      <c r="D205" s="21"/>
      <c r="E205" s="26"/>
      <c r="F205" s="25">
        <v>114</v>
      </c>
      <c r="G205" s="14"/>
      <c r="H205" s="15"/>
      <c r="I205" s="16"/>
      <c r="J205" s="23"/>
      <c r="K205" s="23"/>
      <c r="L205" s="23"/>
      <c r="M205" s="23"/>
      <c r="N205" s="23"/>
      <c r="O205" s="23"/>
      <c r="P205" s="23"/>
      <c r="Q205" s="23"/>
      <c r="R205" s="71"/>
    </row>
    <row r="206" spans="2:18" ht="24.75" hidden="1" customHeight="1">
      <c r="B206" s="24"/>
      <c r="D206" s="21"/>
      <c r="E206" s="26"/>
      <c r="F206" s="25">
        <v>115</v>
      </c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1"/>
    </row>
    <row r="207" spans="2:18" hidden="1">
      <c r="B207" s="29"/>
      <c r="C207" s="31"/>
      <c r="D207" s="31"/>
      <c r="E207" s="1419" t="s">
        <v>73</v>
      </c>
      <c r="F207" s="1419"/>
      <c r="G207" s="1419"/>
      <c r="H207" s="1419"/>
      <c r="I207" s="1419"/>
      <c r="J207" s="73"/>
      <c r="K207" s="73"/>
      <c r="L207" s="73"/>
      <c r="M207" s="73"/>
      <c r="N207" s="73"/>
      <c r="O207" s="73"/>
      <c r="P207" s="73"/>
      <c r="Q207" s="73"/>
      <c r="R207" s="73"/>
    </row>
    <row r="208" spans="2:18" ht="23.25" hidden="1" customHeight="1">
      <c r="B208" s="32"/>
      <c r="C208" s="33"/>
      <c r="D208" s="33"/>
      <c r="E208" s="34"/>
      <c r="F208" s="25">
        <v>116</v>
      </c>
      <c r="G208" s="14"/>
      <c r="H208" s="14"/>
      <c r="I208" s="52"/>
      <c r="J208" s="15"/>
      <c r="K208" s="15"/>
      <c r="L208" s="15"/>
      <c r="M208" s="15"/>
      <c r="N208" s="15"/>
      <c r="O208" s="15"/>
      <c r="P208" s="15"/>
      <c r="Q208" s="15"/>
      <c r="R208" s="71"/>
    </row>
    <row r="209" spans="2:18" ht="23.25" hidden="1" customHeight="1">
      <c r="B209" s="24"/>
      <c r="D209" s="21"/>
      <c r="E209" s="26"/>
      <c r="F209" s="25">
        <v>117</v>
      </c>
      <c r="G209" s="14"/>
      <c r="H209" s="15"/>
      <c r="I209" s="16"/>
      <c r="J209" s="23"/>
      <c r="K209" s="23"/>
      <c r="L209" s="23"/>
      <c r="M209" s="23"/>
      <c r="N209" s="23"/>
      <c r="O209" s="23"/>
      <c r="P209" s="23"/>
      <c r="Q209" s="23"/>
      <c r="R209" s="71"/>
    </row>
    <row r="210" spans="2:18" ht="23.25" hidden="1" customHeight="1">
      <c r="B210" s="24"/>
      <c r="D210" s="21"/>
      <c r="E210" s="26"/>
      <c r="F210" s="25">
        <v>118</v>
      </c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1"/>
    </row>
    <row r="211" spans="2:18" hidden="1">
      <c r="B211" s="29"/>
      <c r="C211" s="31"/>
      <c r="D211" s="31"/>
      <c r="E211" s="30" t="s">
        <v>74</v>
      </c>
      <c r="F211" s="27"/>
      <c r="G211" s="27"/>
      <c r="H211" s="13"/>
      <c r="I211" s="47"/>
      <c r="J211" s="73"/>
      <c r="K211" s="73"/>
      <c r="L211" s="73"/>
      <c r="M211" s="73"/>
      <c r="N211" s="73"/>
      <c r="O211" s="73"/>
      <c r="P211" s="73"/>
      <c r="Q211" s="73"/>
      <c r="R211" s="73"/>
    </row>
    <row r="212" spans="2:18" ht="23.25" hidden="1" customHeight="1">
      <c r="B212" s="32"/>
      <c r="C212" s="33"/>
      <c r="D212" s="33"/>
      <c r="E212" s="34"/>
      <c r="F212" s="25">
        <v>119</v>
      </c>
      <c r="G212" s="14"/>
      <c r="H212" s="14"/>
      <c r="I212" s="52"/>
      <c r="J212" s="15"/>
      <c r="K212" s="15"/>
      <c r="L212" s="15"/>
      <c r="M212" s="15"/>
      <c r="N212" s="15"/>
      <c r="O212" s="15"/>
      <c r="P212" s="15"/>
      <c r="Q212" s="15"/>
      <c r="R212" s="71"/>
    </row>
    <row r="213" spans="2:18" ht="23.25" hidden="1" customHeight="1">
      <c r="B213" s="24"/>
      <c r="D213" s="21"/>
      <c r="E213" s="26"/>
      <c r="F213" s="25">
        <v>120</v>
      </c>
      <c r="G213" s="14"/>
      <c r="H213" s="15"/>
      <c r="I213" s="16"/>
      <c r="J213" s="23"/>
      <c r="K213" s="23"/>
      <c r="L213" s="23"/>
      <c r="M213" s="23"/>
      <c r="N213" s="23"/>
      <c r="O213" s="23"/>
      <c r="P213" s="23"/>
      <c r="Q213" s="23"/>
      <c r="R213" s="71"/>
    </row>
    <row r="214" spans="2:18" ht="23.25" hidden="1" customHeight="1">
      <c r="B214" s="24"/>
      <c r="D214" s="21"/>
      <c r="E214" s="26"/>
      <c r="F214" s="25">
        <v>121</v>
      </c>
      <c r="G214" s="14"/>
      <c r="H214" s="15"/>
      <c r="I214" s="16"/>
      <c r="J214" s="23"/>
      <c r="K214" s="23"/>
      <c r="L214" s="23"/>
      <c r="M214" s="23"/>
      <c r="N214" s="23"/>
      <c r="O214" s="23"/>
      <c r="P214" s="23"/>
      <c r="Q214" s="23"/>
      <c r="R214" s="71"/>
    </row>
    <row r="215" spans="2:18" hidden="1">
      <c r="B215" s="29"/>
      <c r="C215" s="31"/>
      <c r="D215" s="31"/>
      <c r="E215" s="30" t="s">
        <v>75</v>
      </c>
      <c r="F215" s="27"/>
      <c r="G215" s="27"/>
      <c r="H215" s="13"/>
      <c r="I215" s="47"/>
      <c r="J215" s="73"/>
      <c r="K215" s="73"/>
      <c r="L215" s="73"/>
      <c r="M215" s="73"/>
      <c r="N215" s="73"/>
      <c r="O215" s="73"/>
      <c r="P215" s="73"/>
      <c r="Q215" s="73"/>
      <c r="R215" s="73"/>
    </row>
    <row r="216" spans="2:18" ht="21.75" hidden="1" customHeight="1">
      <c r="B216" s="32"/>
      <c r="C216" s="33"/>
      <c r="D216" s="33"/>
      <c r="E216" s="34"/>
      <c r="F216" s="25">
        <v>122</v>
      </c>
      <c r="G216" s="14"/>
      <c r="H216" s="14"/>
      <c r="I216" s="52"/>
      <c r="J216" s="15"/>
      <c r="K216" s="15"/>
      <c r="L216" s="15"/>
      <c r="M216" s="15"/>
      <c r="N216" s="15"/>
      <c r="O216" s="15"/>
      <c r="P216" s="15"/>
      <c r="Q216" s="15"/>
      <c r="R216" s="71"/>
    </row>
    <row r="217" spans="2:18" ht="21.75" hidden="1" customHeight="1">
      <c r="B217" s="24"/>
      <c r="D217" s="21"/>
      <c r="E217" s="26"/>
      <c r="F217" s="25">
        <v>123</v>
      </c>
      <c r="G217" s="14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1"/>
    </row>
    <row r="218" spans="2:18" ht="21.75" hidden="1" customHeight="1">
      <c r="B218" s="58"/>
      <c r="C218" s="59"/>
      <c r="D218" s="53"/>
      <c r="E218" s="19"/>
      <c r="F218" s="25">
        <v>124</v>
      </c>
      <c r="G218" s="14"/>
      <c r="H218" s="15"/>
      <c r="I218" s="16"/>
      <c r="J218" s="23"/>
      <c r="K218" s="23"/>
      <c r="L218" s="23"/>
      <c r="M218" s="23"/>
      <c r="N218" s="23"/>
      <c r="O218" s="23"/>
      <c r="P218" s="23"/>
      <c r="Q218" s="23"/>
      <c r="R218" s="71"/>
    </row>
    <row r="219" spans="2:18" ht="16.5" customHeight="1">
      <c r="B219" s="29"/>
      <c r="C219" s="31"/>
      <c r="D219" s="31"/>
      <c r="E219" s="40" t="s">
        <v>103</v>
      </c>
      <c r="F219" s="60"/>
      <c r="G219" s="55"/>
      <c r="H219" s="55"/>
      <c r="I219" s="55"/>
      <c r="J219" s="73"/>
      <c r="K219" s="73"/>
      <c r="L219" s="73"/>
      <c r="M219" s="73"/>
      <c r="N219" s="73"/>
      <c r="O219" s="73"/>
      <c r="P219" s="73"/>
      <c r="Q219" s="73"/>
      <c r="R219" s="73"/>
    </row>
    <row r="220" spans="2:18" ht="31.5" customHeight="1">
      <c r="B220" s="109"/>
      <c r="C220" s="108"/>
      <c r="D220" s="52"/>
      <c r="E220" s="52"/>
      <c r="F220" s="51">
        <v>20</v>
      </c>
      <c r="G220" s="14" t="s">
        <v>204</v>
      </c>
      <c r="H220" s="80" t="s">
        <v>189</v>
      </c>
      <c r="I220" s="16" t="s">
        <v>195</v>
      </c>
      <c r="J220" s="15"/>
      <c r="K220" s="138"/>
      <c r="L220" s="139"/>
      <c r="M220" s="138">
        <v>20000</v>
      </c>
      <c r="N220" s="23"/>
      <c r="O220" s="23"/>
      <c r="P220" s="23"/>
      <c r="Q220" s="23"/>
      <c r="R220" s="71">
        <f t="shared" ref="R220:R228" si="70">SUM(J220:Q220)</f>
        <v>20000</v>
      </c>
    </row>
    <row r="221" spans="2:18" ht="50.25" customHeight="1">
      <c r="B221" s="109"/>
      <c r="C221" s="108"/>
      <c r="D221" s="52"/>
      <c r="E221" s="52"/>
      <c r="F221" s="51">
        <v>21</v>
      </c>
      <c r="G221" s="14" t="s">
        <v>206</v>
      </c>
      <c r="H221" s="80" t="s">
        <v>189</v>
      </c>
      <c r="I221" s="16" t="s">
        <v>195</v>
      </c>
      <c r="J221" s="15"/>
      <c r="K221" s="138"/>
      <c r="L221" s="139"/>
      <c r="M221" s="138">
        <v>350000</v>
      </c>
      <c r="N221" s="23"/>
      <c r="O221" s="23"/>
      <c r="P221" s="23"/>
      <c r="Q221" s="23"/>
      <c r="R221" s="71">
        <f t="shared" si="70"/>
        <v>350000</v>
      </c>
    </row>
    <row r="222" spans="2:18" ht="31.5" customHeight="1">
      <c r="B222" s="58"/>
      <c r="C222" s="59"/>
      <c r="D222" s="53"/>
      <c r="E222" s="53"/>
      <c r="F222" s="51">
        <v>22</v>
      </c>
      <c r="G222" s="14" t="s">
        <v>213</v>
      </c>
      <c r="H222" s="15" t="s">
        <v>191</v>
      </c>
      <c r="I222" s="16" t="s">
        <v>214</v>
      </c>
      <c r="J222" s="23"/>
      <c r="K222" s="140"/>
      <c r="L222" s="141"/>
      <c r="M222" s="140">
        <v>150000</v>
      </c>
      <c r="N222" s="23"/>
      <c r="O222" s="23"/>
      <c r="P222" s="23"/>
      <c r="Q222" s="23"/>
      <c r="R222" s="71">
        <f t="shared" si="70"/>
        <v>150000</v>
      </c>
    </row>
    <row r="223" spans="2:18" ht="31.5" customHeight="1">
      <c r="B223" s="58"/>
      <c r="C223" s="59"/>
      <c r="D223" s="53"/>
      <c r="E223" s="53"/>
      <c r="F223" s="51">
        <v>23</v>
      </c>
      <c r="G223" s="14" t="s">
        <v>215</v>
      </c>
      <c r="H223" s="15" t="s">
        <v>191</v>
      </c>
      <c r="I223" s="16" t="s">
        <v>214</v>
      </c>
      <c r="J223" s="23"/>
      <c r="K223" s="140"/>
      <c r="L223" s="141"/>
      <c r="M223" s="140">
        <v>1000000</v>
      </c>
      <c r="N223" s="23"/>
      <c r="O223" s="23"/>
      <c r="P223" s="23"/>
      <c r="Q223" s="23"/>
      <c r="R223" s="71">
        <f t="shared" si="70"/>
        <v>1000000</v>
      </c>
    </row>
    <row r="224" spans="2:18" ht="31.5" customHeight="1">
      <c r="B224" s="58"/>
      <c r="C224" s="59"/>
      <c r="D224" s="53"/>
      <c r="E224" s="53"/>
      <c r="F224" s="51">
        <v>24</v>
      </c>
      <c r="G224" s="14" t="s">
        <v>220</v>
      </c>
      <c r="H224" s="15" t="s">
        <v>191</v>
      </c>
      <c r="I224" s="16" t="s">
        <v>214</v>
      </c>
      <c r="J224" s="23"/>
      <c r="K224" s="140">
        <v>9600</v>
      </c>
      <c r="L224" s="141">
        <v>10400</v>
      </c>
      <c r="M224" s="140">
        <v>10000</v>
      </c>
      <c r="N224" s="23"/>
      <c r="O224" s="23"/>
      <c r="P224" s="23"/>
      <c r="Q224" s="23"/>
      <c r="R224" s="71">
        <f t="shared" si="70"/>
        <v>30000</v>
      </c>
    </row>
    <row r="225" spans="2:18" ht="32.25" customHeight="1">
      <c r="B225" s="58"/>
      <c r="C225" s="59"/>
      <c r="D225" s="53"/>
      <c r="E225" s="53"/>
      <c r="F225" s="51">
        <v>25</v>
      </c>
      <c r="G225" s="14" t="s">
        <v>221</v>
      </c>
      <c r="H225" s="15" t="s">
        <v>191</v>
      </c>
      <c r="I225" s="16" t="s">
        <v>214</v>
      </c>
      <c r="J225" s="23"/>
      <c r="K225" s="140">
        <v>35000</v>
      </c>
      <c r="L225" s="141"/>
      <c r="M225" s="140">
        <v>15000</v>
      </c>
      <c r="N225" s="23"/>
      <c r="O225" s="23"/>
      <c r="P225" s="23"/>
      <c r="Q225" s="23"/>
      <c r="R225" s="71">
        <f t="shared" si="70"/>
        <v>50000</v>
      </c>
    </row>
    <row r="226" spans="2:18" ht="34.5" customHeight="1">
      <c r="B226" s="58"/>
      <c r="C226" s="59"/>
      <c r="D226" s="53"/>
      <c r="E226" s="53"/>
      <c r="F226" s="51">
        <v>26</v>
      </c>
      <c r="G226" s="14" t="s">
        <v>212</v>
      </c>
      <c r="H226" s="15" t="s">
        <v>191</v>
      </c>
      <c r="I226" s="123" t="s">
        <v>222</v>
      </c>
      <c r="J226" s="23"/>
      <c r="K226" s="140">
        <v>8400</v>
      </c>
      <c r="L226" s="141">
        <v>3800</v>
      </c>
      <c r="M226" s="140">
        <v>7800</v>
      </c>
      <c r="N226" s="23"/>
      <c r="O226" s="23"/>
      <c r="P226" s="23"/>
      <c r="Q226" s="23"/>
      <c r="R226" s="71">
        <f t="shared" si="70"/>
        <v>20000</v>
      </c>
    </row>
    <row r="227" spans="2:18" ht="36" customHeight="1">
      <c r="B227" s="76"/>
      <c r="C227" s="77"/>
      <c r="D227" s="77"/>
      <c r="E227" s="77"/>
      <c r="F227" s="51">
        <v>27</v>
      </c>
      <c r="G227" s="14" t="s">
        <v>194</v>
      </c>
      <c r="H227" s="15" t="s">
        <v>191</v>
      </c>
      <c r="I227" s="16" t="s">
        <v>195</v>
      </c>
      <c r="J227" s="23"/>
      <c r="K227" s="140"/>
      <c r="L227" s="141">
        <v>500000</v>
      </c>
      <c r="M227" s="140"/>
      <c r="N227" s="15"/>
      <c r="O227" s="15"/>
      <c r="P227" s="15"/>
      <c r="Q227" s="15"/>
      <c r="R227" s="71">
        <f t="shared" si="70"/>
        <v>500000</v>
      </c>
    </row>
    <row r="228" spans="2:18" ht="36.75" customHeight="1">
      <c r="B228" s="24"/>
      <c r="C228" s="108"/>
      <c r="D228" s="52"/>
      <c r="E228" s="52"/>
      <c r="F228" s="51">
        <v>28</v>
      </c>
      <c r="G228" s="14" t="s">
        <v>196</v>
      </c>
      <c r="H228" s="80" t="s">
        <v>193</v>
      </c>
      <c r="I228" s="16" t="s">
        <v>195</v>
      </c>
      <c r="J228" s="23"/>
      <c r="K228" s="23"/>
      <c r="L228" s="23"/>
      <c r="M228" s="23">
        <v>20000</v>
      </c>
      <c r="N228" s="23"/>
      <c r="O228" s="23"/>
      <c r="P228" s="23"/>
      <c r="Q228" s="23"/>
      <c r="R228" s="71">
        <f t="shared" si="70"/>
        <v>20000</v>
      </c>
    </row>
    <row r="229" spans="2:18" ht="33.75" customHeight="1">
      <c r="B229" s="109"/>
      <c r="C229" s="108"/>
      <c r="D229" s="52"/>
      <c r="E229" s="52"/>
      <c r="F229" s="51">
        <v>29</v>
      </c>
      <c r="G229" s="14" t="s">
        <v>207</v>
      </c>
      <c r="H229" s="15" t="s">
        <v>193</v>
      </c>
      <c r="I229" s="16" t="s">
        <v>195</v>
      </c>
      <c r="J229" s="23"/>
      <c r="K229" s="140"/>
      <c r="L229" s="141"/>
      <c r="M229" s="140">
        <v>100000</v>
      </c>
      <c r="N229" s="23"/>
      <c r="O229" s="23"/>
      <c r="P229" s="23"/>
      <c r="Q229" s="23"/>
      <c r="R229" s="71">
        <f t="shared" ref="R229:R230" si="71">SUM(J229:Q229)</f>
        <v>100000</v>
      </c>
    </row>
    <row r="230" spans="2:18" ht="34.5" customHeight="1">
      <c r="B230" s="109"/>
      <c r="C230" s="108"/>
      <c r="D230" s="52"/>
      <c r="E230" s="52"/>
      <c r="F230" s="51">
        <v>30</v>
      </c>
      <c r="G230" s="14" t="s">
        <v>209</v>
      </c>
      <c r="H230" s="15" t="s">
        <v>184</v>
      </c>
      <c r="I230" s="16" t="s">
        <v>195</v>
      </c>
      <c r="J230" s="15"/>
      <c r="K230" s="138"/>
      <c r="L230" s="139"/>
      <c r="M230" s="138">
        <v>200000</v>
      </c>
      <c r="N230" s="23"/>
      <c r="O230" s="23"/>
      <c r="P230" s="23"/>
      <c r="Q230" s="23"/>
      <c r="R230" s="71">
        <f t="shared" si="71"/>
        <v>200000</v>
      </c>
    </row>
  </sheetData>
  <mergeCells count="70">
    <mergeCell ref="C7:I7"/>
    <mergeCell ref="B1:R1"/>
    <mergeCell ref="B3:G3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9:I79"/>
    <mergeCell ref="D48:I48"/>
    <mergeCell ref="E49:I49"/>
    <mergeCell ref="D53:I53"/>
    <mergeCell ref="E54:I54"/>
    <mergeCell ref="D56:I56"/>
    <mergeCell ref="E57:I57"/>
    <mergeCell ref="E64:I64"/>
    <mergeCell ref="B69:I69"/>
    <mergeCell ref="C70:I70"/>
    <mergeCell ref="D71:I71"/>
    <mergeCell ref="D78:I78"/>
    <mergeCell ref="C106:I106"/>
    <mergeCell ref="B86:I86"/>
    <mergeCell ref="B87:I87"/>
    <mergeCell ref="C88:I88"/>
    <mergeCell ref="D89:I89"/>
    <mergeCell ref="E90:I90"/>
    <mergeCell ref="D94:I94"/>
    <mergeCell ref="E95:I95"/>
    <mergeCell ref="D99:I99"/>
    <mergeCell ref="E100:I100"/>
    <mergeCell ref="B104:I104"/>
    <mergeCell ref="B105:I105"/>
    <mergeCell ref="E144:I144"/>
    <mergeCell ref="D107:I107"/>
    <mergeCell ref="E108:I108"/>
    <mergeCell ref="E112:I112"/>
    <mergeCell ref="D116:I116"/>
    <mergeCell ref="E117:I117"/>
    <mergeCell ref="B121:I121"/>
    <mergeCell ref="B122:I122"/>
    <mergeCell ref="C123:I123"/>
    <mergeCell ref="D124:I124"/>
    <mergeCell ref="E125:I125"/>
    <mergeCell ref="D131:I131"/>
    <mergeCell ref="D183:I183"/>
    <mergeCell ref="B150:I150"/>
    <mergeCell ref="B151:I151"/>
    <mergeCell ref="C152:I152"/>
    <mergeCell ref="D153:I153"/>
    <mergeCell ref="E154:I154"/>
    <mergeCell ref="E158:I158"/>
    <mergeCell ref="E166:I166"/>
    <mergeCell ref="D170:I170"/>
    <mergeCell ref="B176:I176"/>
    <mergeCell ref="C177:I177"/>
    <mergeCell ref="E179:I179"/>
    <mergeCell ref="B193:I193"/>
    <mergeCell ref="C194:I194"/>
    <mergeCell ref="D202:I202"/>
    <mergeCell ref="E203:I203"/>
    <mergeCell ref="E207:I20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 tint="-0.499984740745262"/>
  </sheetPr>
  <dimension ref="B1:U271"/>
  <sheetViews>
    <sheetView zoomScaleNormal="100" workbookViewId="0">
      <pane ySplit="9" topLeftCell="A228" activePane="bottomLeft" state="frozen"/>
      <selection activeCell="M25" sqref="M25"/>
      <selection pane="bottomLeft" activeCell="U57" sqref="U57"/>
    </sheetView>
  </sheetViews>
  <sheetFormatPr defaultColWidth="9" defaultRowHeight="21.75"/>
  <cols>
    <col min="1" max="1" width="0.85546875" style="7" customWidth="1"/>
    <col min="2" max="2" width="1.5703125" style="20" customWidth="1"/>
    <col min="3" max="3" width="1" style="20" customWidth="1"/>
    <col min="4" max="4" width="1.28515625" style="20" customWidth="1"/>
    <col min="5" max="5" width="3.28515625" style="20" customWidth="1"/>
    <col min="6" max="6" width="5.140625" style="49" customWidth="1"/>
    <col min="7" max="7" width="29.42578125" style="21" customWidth="1"/>
    <col min="8" max="8" width="12.42578125" style="6" customWidth="1"/>
    <col min="9" max="9" width="13.42578125" style="6" customWidth="1"/>
    <col min="10" max="10" width="8.7109375" style="74" customWidth="1"/>
    <col min="11" max="11" width="8.5703125" style="74" customWidth="1"/>
    <col min="12" max="13" width="9.140625" style="74" customWidth="1"/>
    <col min="14" max="14" width="8.42578125" style="74" customWidth="1"/>
    <col min="15" max="15" width="9.140625" style="74" hidden="1" customWidth="1"/>
    <col min="16" max="16" width="8.42578125" style="74" customWidth="1"/>
    <col min="17" max="17" width="9" style="74" customWidth="1"/>
    <col min="18" max="18" width="9.42578125" style="74" customWidth="1"/>
    <col min="19" max="16384" width="9" style="7"/>
  </cols>
  <sheetData>
    <row r="1" spans="2:21" s="465" customFormat="1" ht="28.5" customHeight="1">
      <c r="B1" s="1575" t="s">
        <v>2245</v>
      </c>
      <c r="C1" s="1575"/>
      <c r="D1" s="1575"/>
      <c r="E1" s="1575"/>
      <c r="F1" s="1575"/>
      <c r="G1" s="1575"/>
      <c r="H1" s="1575"/>
      <c r="I1" s="1575"/>
      <c r="J1" s="1575"/>
      <c r="K1" s="1575"/>
      <c r="L1" s="1575"/>
      <c r="M1" s="1575"/>
      <c r="N1" s="1575"/>
      <c r="O1" s="1575"/>
      <c r="P1" s="1575"/>
      <c r="Q1" s="1575"/>
      <c r="R1" s="1575"/>
    </row>
    <row r="2" spans="2:21" s="465" customFormat="1" ht="12.75" customHeight="1" thickBot="1">
      <c r="B2" s="968"/>
      <c r="C2" s="968"/>
      <c r="D2" s="968"/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  <c r="Q2" s="968"/>
      <c r="R2" s="968"/>
    </row>
    <row r="3" spans="2:21" s="1" customFormat="1" ht="25.5" thickTop="1" thickBot="1"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P3" s="1513" t="s">
        <v>2386</v>
      </c>
      <c r="Q3" s="1514"/>
      <c r="R3" s="1515"/>
    </row>
    <row r="4" spans="2:21" s="465" customFormat="1" ht="16.5" customHeight="1" thickTop="1">
      <c r="B4" s="462" t="s">
        <v>1657</v>
      </c>
      <c r="C4" s="462"/>
      <c r="D4" s="462"/>
      <c r="E4" s="462"/>
      <c r="F4" s="3"/>
      <c r="G4" s="49"/>
      <c r="H4" s="5"/>
      <c r="I4" s="3"/>
      <c r="J4" s="3"/>
      <c r="K4" s="3"/>
      <c r="L4" s="3"/>
      <c r="M4" s="3"/>
      <c r="N4" s="3"/>
      <c r="O4" s="49"/>
      <c r="P4" s="49"/>
      <c r="Q4" s="49"/>
    </row>
    <row r="5" spans="2:21" s="465" customFormat="1" ht="16.5" customHeight="1">
      <c r="B5" s="462" t="s">
        <v>1729</v>
      </c>
      <c r="C5" s="462"/>
      <c r="D5" s="462"/>
      <c r="E5" s="462"/>
      <c r="F5" s="5"/>
      <c r="G5" s="49"/>
      <c r="H5" s="459"/>
      <c r="I5" s="3"/>
      <c r="J5" s="3"/>
      <c r="K5" s="3"/>
      <c r="L5" s="3"/>
      <c r="M5" s="3"/>
      <c r="N5" s="3"/>
      <c r="O5" s="461"/>
      <c r="P5" s="49"/>
      <c r="Q5" s="49"/>
    </row>
    <row r="6" spans="2:21" s="465" customFormat="1" ht="16.5" customHeight="1">
      <c r="B6" s="462" t="s">
        <v>1656</v>
      </c>
      <c r="C6" s="462"/>
      <c r="D6" s="462"/>
      <c r="E6" s="462"/>
      <c r="F6" s="5"/>
      <c r="G6" s="462"/>
      <c r="H6" s="4"/>
      <c r="I6" s="3"/>
      <c r="J6" s="3"/>
      <c r="K6" s="3"/>
      <c r="L6" s="3"/>
      <c r="M6" s="3"/>
      <c r="N6" s="3"/>
      <c r="O6" s="461"/>
      <c r="P6" s="462"/>
      <c r="Q6" s="462"/>
      <c r="U6" s="532"/>
    </row>
    <row r="7" spans="2:21" ht="8.25" customHeight="1">
      <c r="B7" s="2"/>
      <c r="C7" s="2"/>
      <c r="D7" s="2"/>
      <c r="E7" s="2"/>
      <c r="F7" s="3"/>
      <c r="G7" s="4"/>
      <c r="H7" s="5"/>
      <c r="J7" s="3"/>
      <c r="K7" s="3"/>
      <c r="L7" s="3"/>
      <c r="M7" s="3"/>
      <c r="N7" s="3"/>
      <c r="O7" s="3"/>
      <c r="P7" s="3"/>
      <c r="Q7" s="3"/>
      <c r="R7" s="3"/>
    </row>
    <row r="8" spans="2:21" s="12" customFormat="1" ht="33" customHeight="1">
      <c r="B8" s="1411" t="s">
        <v>1</v>
      </c>
      <c r="C8" s="1430"/>
      <c r="D8" s="1430"/>
      <c r="E8" s="1430"/>
      <c r="F8" s="1430"/>
      <c r="G8" s="1412"/>
      <c r="H8" s="8" t="s">
        <v>84</v>
      </c>
      <c r="I8" s="9" t="s">
        <v>2</v>
      </c>
      <c r="J8" s="10" t="s">
        <v>3</v>
      </c>
      <c r="K8" s="11" t="s">
        <v>4</v>
      </c>
      <c r="L8" s="11" t="s">
        <v>5</v>
      </c>
      <c r="M8" s="11" t="s">
        <v>6</v>
      </c>
      <c r="N8" s="11" t="s">
        <v>10</v>
      </c>
      <c r="O8" s="10" t="s">
        <v>102</v>
      </c>
      <c r="P8" s="11" t="s">
        <v>7</v>
      </c>
      <c r="Q8" s="11" t="s">
        <v>8</v>
      </c>
      <c r="R8" s="10" t="s">
        <v>9</v>
      </c>
    </row>
    <row r="9" spans="2:21" s="37" customFormat="1" ht="21" customHeight="1">
      <c r="B9" s="400" t="s">
        <v>2483</v>
      </c>
      <c r="C9" s="401"/>
      <c r="D9" s="401"/>
      <c r="E9" s="401"/>
      <c r="F9" s="401"/>
      <c r="G9" s="402"/>
      <c r="H9" s="89"/>
      <c r="I9" s="90"/>
      <c r="J9" s="44">
        <f t="shared" ref="J9:R9" si="0">SUM(J32:J249)</f>
        <v>0</v>
      </c>
      <c r="K9" s="44">
        <f>SUM(K32:K249)</f>
        <v>94000</v>
      </c>
      <c r="L9" s="44">
        <f t="shared" si="0"/>
        <v>111600</v>
      </c>
      <c r="M9" s="44">
        <f t="shared" si="0"/>
        <v>343800</v>
      </c>
      <c r="N9" s="44">
        <f t="shared" si="0"/>
        <v>0</v>
      </c>
      <c r="O9" s="44">
        <f t="shared" si="0"/>
        <v>0</v>
      </c>
      <c r="P9" s="44">
        <f t="shared" si="0"/>
        <v>0</v>
      </c>
      <c r="Q9" s="44">
        <f>SUM(Q32:Q249)</f>
        <v>1096000</v>
      </c>
      <c r="R9" s="44">
        <f t="shared" si="0"/>
        <v>1645400</v>
      </c>
      <c r="T9" s="529"/>
    </row>
    <row r="10" spans="2:21" s="12" customFormat="1" ht="31.5" hidden="1" customHeight="1">
      <c r="B10" s="1404" t="s">
        <v>78</v>
      </c>
      <c r="C10" s="1405"/>
      <c r="D10" s="1405"/>
      <c r="E10" s="1405"/>
      <c r="F10" s="1405"/>
      <c r="G10" s="1405"/>
      <c r="H10" s="1405"/>
      <c r="I10" s="1405"/>
      <c r="J10" s="35">
        <f>SUM(J11)</f>
        <v>0</v>
      </c>
      <c r="K10" s="35">
        <f t="shared" ref="K10:R11" si="1">SUM(K11)</f>
        <v>0</v>
      </c>
      <c r="L10" s="35">
        <f t="shared" si="1"/>
        <v>0</v>
      </c>
      <c r="M10" s="35">
        <f t="shared" si="1"/>
        <v>0</v>
      </c>
      <c r="N10" s="35">
        <f t="shared" si="1"/>
        <v>0</v>
      </c>
      <c r="O10" s="35">
        <f t="shared" si="1"/>
        <v>0</v>
      </c>
      <c r="P10" s="35">
        <f t="shared" si="1"/>
        <v>0</v>
      </c>
      <c r="Q10" s="35">
        <f t="shared" si="1"/>
        <v>0</v>
      </c>
      <c r="R10" s="35">
        <f t="shared" si="1"/>
        <v>0</v>
      </c>
    </row>
    <row r="11" spans="2:21" s="12" customFormat="1" ht="48" hidden="1" customHeight="1">
      <c r="B11" s="1512" t="s">
        <v>110</v>
      </c>
      <c r="C11" s="1401"/>
      <c r="D11" s="1401"/>
      <c r="E11" s="1401"/>
      <c r="F11" s="1401"/>
      <c r="G11" s="1401"/>
      <c r="H11" s="1401"/>
      <c r="I11" s="1401"/>
      <c r="J11" s="22">
        <f>SUM(J12)</f>
        <v>0</v>
      </c>
      <c r="K11" s="22">
        <f t="shared" si="1"/>
        <v>0</v>
      </c>
      <c r="L11" s="22">
        <f t="shared" si="1"/>
        <v>0</v>
      </c>
      <c r="M11" s="22">
        <f t="shared" si="1"/>
        <v>0</v>
      </c>
      <c r="N11" s="22">
        <f t="shared" si="1"/>
        <v>0</v>
      </c>
      <c r="O11" s="22">
        <f t="shared" si="1"/>
        <v>0</v>
      </c>
      <c r="P11" s="22">
        <f t="shared" si="1"/>
        <v>0</v>
      </c>
      <c r="Q11" s="22">
        <f t="shared" si="1"/>
        <v>0</v>
      </c>
      <c r="R11" s="22">
        <f t="shared" si="1"/>
        <v>0</v>
      </c>
    </row>
    <row r="12" spans="2:21" ht="47.25" hidden="1" customHeight="1">
      <c r="B12" s="29"/>
      <c r="C12" s="1401" t="s">
        <v>11</v>
      </c>
      <c r="D12" s="1401"/>
      <c r="E12" s="1401"/>
      <c r="F12" s="1401"/>
      <c r="G12" s="1401"/>
      <c r="H12" s="1401"/>
      <c r="I12" s="1401"/>
      <c r="J12" s="73">
        <f>SUM(J13+J18)</f>
        <v>0</v>
      </c>
      <c r="K12" s="73">
        <f t="shared" ref="K12:R12" si="2">SUM(K13+K18)</f>
        <v>0</v>
      </c>
      <c r="L12" s="73">
        <f t="shared" si="2"/>
        <v>0</v>
      </c>
      <c r="M12" s="73">
        <f t="shared" si="2"/>
        <v>0</v>
      </c>
      <c r="N12" s="73">
        <f t="shared" si="2"/>
        <v>0</v>
      </c>
      <c r="O12" s="73">
        <f t="shared" si="2"/>
        <v>0</v>
      </c>
      <c r="P12" s="73">
        <f t="shared" si="2"/>
        <v>0</v>
      </c>
      <c r="Q12" s="73">
        <f t="shared" si="2"/>
        <v>0</v>
      </c>
      <c r="R12" s="73">
        <f t="shared" si="2"/>
        <v>0</v>
      </c>
    </row>
    <row r="13" spans="2:21" ht="30.75" hidden="1" customHeight="1">
      <c r="B13" s="29"/>
      <c r="C13" s="31"/>
      <c r="D13" s="1401" t="s">
        <v>12</v>
      </c>
      <c r="E13" s="1401"/>
      <c r="F13" s="1401"/>
      <c r="G13" s="1401"/>
      <c r="H13" s="1401"/>
      <c r="I13" s="1401"/>
      <c r="J13" s="73">
        <f>SUM(J14)</f>
        <v>0</v>
      </c>
      <c r="K13" s="73">
        <f t="shared" ref="K13:R13" si="3">SUM(K14)</f>
        <v>0</v>
      </c>
      <c r="L13" s="73">
        <f t="shared" si="3"/>
        <v>0</v>
      </c>
      <c r="M13" s="73">
        <f t="shared" si="3"/>
        <v>0</v>
      </c>
      <c r="N13" s="73">
        <f t="shared" si="3"/>
        <v>0</v>
      </c>
      <c r="O13" s="73">
        <f t="shared" si="3"/>
        <v>0</v>
      </c>
      <c r="P13" s="73">
        <f t="shared" si="3"/>
        <v>0</v>
      </c>
      <c r="Q13" s="73">
        <f t="shared" si="3"/>
        <v>0</v>
      </c>
      <c r="R13" s="73">
        <f t="shared" si="3"/>
        <v>0</v>
      </c>
    </row>
    <row r="14" spans="2:21" ht="48.75" hidden="1" customHeight="1">
      <c r="B14" s="45"/>
      <c r="C14" s="46"/>
      <c r="D14" s="46"/>
      <c r="E14" s="1400" t="s">
        <v>13</v>
      </c>
      <c r="F14" s="1400"/>
      <c r="G14" s="1400"/>
      <c r="H14" s="1400"/>
      <c r="I14" s="1400"/>
      <c r="J14" s="70">
        <f>SUM(J15:J17)</f>
        <v>0</v>
      </c>
      <c r="K14" s="70">
        <f t="shared" ref="K14:Q14" si="4">SUM(K15:K17)</f>
        <v>0</v>
      </c>
      <c r="L14" s="70">
        <f t="shared" si="4"/>
        <v>0</v>
      </c>
      <c r="M14" s="70">
        <f t="shared" si="4"/>
        <v>0</v>
      </c>
      <c r="N14" s="70">
        <f t="shared" si="4"/>
        <v>0</v>
      </c>
      <c r="O14" s="70">
        <f t="shared" si="4"/>
        <v>0</v>
      </c>
      <c r="P14" s="70">
        <f t="shared" si="4"/>
        <v>0</v>
      </c>
      <c r="Q14" s="70">
        <f t="shared" si="4"/>
        <v>0</v>
      </c>
      <c r="R14" s="70">
        <f>SUM(R15:R17)</f>
        <v>0</v>
      </c>
    </row>
    <row r="15" spans="2:21" ht="18.75" hidden="1" customHeight="1">
      <c r="B15" s="32"/>
      <c r="C15" s="33"/>
      <c r="D15" s="33"/>
      <c r="E15" s="34"/>
      <c r="F15" s="25">
        <v>1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1" ht="18.75" hidden="1" customHeight="1">
      <c r="B16" s="48"/>
      <c r="C16" s="49"/>
      <c r="D16" s="49"/>
      <c r="E16" s="50"/>
      <c r="F16" s="25">
        <v>2</v>
      </c>
      <c r="G16" s="14"/>
      <c r="H16" s="14"/>
      <c r="I16" s="52"/>
      <c r="J16" s="15"/>
      <c r="K16" s="15"/>
      <c r="L16" s="15"/>
      <c r="M16" s="15"/>
      <c r="N16" s="15"/>
      <c r="O16" s="15"/>
      <c r="P16" s="15"/>
      <c r="Q16" s="15"/>
      <c r="R16" s="71">
        <f>SUM(J16:Q16)</f>
        <v>0</v>
      </c>
    </row>
    <row r="17" spans="2:18" ht="18.75" hidden="1" customHeight="1">
      <c r="B17" s="24"/>
      <c r="D17" s="21"/>
      <c r="E17" s="26"/>
      <c r="F17" s="25">
        <v>3</v>
      </c>
      <c r="G17" s="14"/>
      <c r="H17" s="15"/>
      <c r="I17" s="16"/>
      <c r="J17" s="23"/>
      <c r="K17" s="23"/>
      <c r="L17" s="23"/>
      <c r="M17" s="23"/>
      <c r="N17" s="23"/>
      <c r="O17" s="23"/>
      <c r="P17" s="23"/>
      <c r="Q17" s="23"/>
      <c r="R17" s="71">
        <f>SUM(J17:Q17)</f>
        <v>0</v>
      </c>
    </row>
    <row r="18" spans="2:18" s="37" customFormat="1" ht="51" hidden="1" customHeight="1">
      <c r="B18" s="36"/>
      <c r="C18" s="39"/>
      <c r="D18" s="1401" t="s">
        <v>76</v>
      </c>
      <c r="E18" s="1401"/>
      <c r="F18" s="1401"/>
      <c r="G18" s="1401"/>
      <c r="H18" s="1401"/>
      <c r="I18" s="1401"/>
      <c r="J18" s="72">
        <f>SUM(J19+J23)</f>
        <v>0</v>
      </c>
      <c r="K18" s="72">
        <f t="shared" ref="K18:R18" si="5">SUM(K19+K23)</f>
        <v>0</v>
      </c>
      <c r="L18" s="72">
        <f t="shared" si="5"/>
        <v>0</v>
      </c>
      <c r="M18" s="72">
        <f t="shared" si="5"/>
        <v>0</v>
      </c>
      <c r="N18" s="72">
        <f t="shared" si="5"/>
        <v>0</v>
      </c>
      <c r="O18" s="72">
        <f t="shared" si="5"/>
        <v>0</v>
      </c>
      <c r="P18" s="72">
        <f t="shared" si="5"/>
        <v>0</v>
      </c>
      <c r="Q18" s="72">
        <f t="shared" si="5"/>
        <v>0</v>
      </c>
      <c r="R18" s="72">
        <f t="shared" si="5"/>
        <v>0</v>
      </c>
    </row>
    <row r="19" spans="2:18" ht="35.25" hidden="1" customHeight="1">
      <c r="B19" s="56"/>
      <c r="C19" s="57"/>
      <c r="D19" s="57"/>
      <c r="E19" s="1424" t="s">
        <v>14</v>
      </c>
      <c r="F19" s="1401"/>
      <c r="G19" s="1401"/>
      <c r="H19" s="1401"/>
      <c r="I19" s="1401"/>
      <c r="J19" s="73">
        <f>SUM(J20:J22)</f>
        <v>0</v>
      </c>
      <c r="K19" s="73">
        <f t="shared" ref="K19:Q19" si="6">SUM(K20:K22)</f>
        <v>0</v>
      </c>
      <c r="L19" s="73">
        <f t="shared" si="6"/>
        <v>0</v>
      </c>
      <c r="M19" s="73">
        <f t="shared" si="6"/>
        <v>0</v>
      </c>
      <c r="N19" s="73">
        <f t="shared" si="6"/>
        <v>0</v>
      </c>
      <c r="O19" s="73">
        <f t="shared" si="6"/>
        <v>0</v>
      </c>
      <c r="P19" s="73">
        <f t="shared" si="6"/>
        <v>0</v>
      </c>
      <c r="Q19" s="73">
        <f t="shared" si="6"/>
        <v>0</v>
      </c>
      <c r="R19" s="73">
        <f>SUM(R20:R22)</f>
        <v>0</v>
      </c>
    </row>
    <row r="20" spans="2:18" ht="17.25" hidden="1" customHeight="1">
      <c r="B20" s="32"/>
      <c r="C20" s="33"/>
      <c r="D20" s="33"/>
      <c r="E20" s="34"/>
      <c r="F20" s="51">
        <v>4</v>
      </c>
      <c r="G20" s="14"/>
      <c r="H20" s="14"/>
      <c r="I20" s="52"/>
      <c r="J20" s="15"/>
      <c r="K20" s="15"/>
      <c r="L20" s="15"/>
      <c r="M20" s="15"/>
      <c r="N20" s="15"/>
      <c r="O20" s="15"/>
      <c r="P20" s="15"/>
      <c r="Q20" s="15"/>
      <c r="R20" s="71">
        <f>SUM(J20:Q20)</f>
        <v>0</v>
      </c>
    </row>
    <row r="21" spans="2:18" ht="17.25" hidden="1" customHeight="1">
      <c r="B21" s="24"/>
      <c r="D21" s="21"/>
      <c r="E21" s="26"/>
      <c r="F21" s="51">
        <v>5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17.25" hidden="1" customHeight="1">
      <c r="B22" s="58"/>
      <c r="C22" s="59"/>
      <c r="D22" s="53"/>
      <c r="E22" s="19"/>
      <c r="F22" s="51">
        <v>6</v>
      </c>
      <c r="G22" s="14"/>
      <c r="H22" s="15"/>
      <c r="I22" s="16"/>
      <c r="J22" s="23"/>
      <c r="K22" s="23"/>
      <c r="L22" s="23"/>
      <c r="M22" s="23"/>
      <c r="N22" s="23"/>
      <c r="O22" s="23"/>
      <c r="P22" s="23"/>
      <c r="Q22" s="23"/>
      <c r="R22" s="71">
        <f>SUM(J22:Q22)</f>
        <v>0</v>
      </c>
    </row>
    <row r="23" spans="2:18" ht="21" hidden="1" customHeight="1">
      <c r="B23" s="63"/>
      <c r="C23" s="64"/>
      <c r="D23" s="64"/>
      <c r="E23" s="65" t="s">
        <v>15</v>
      </c>
      <c r="F23" s="27"/>
      <c r="G23" s="27"/>
      <c r="H23" s="13"/>
      <c r="I23" s="100"/>
      <c r="J23" s="73">
        <f>SUM(J24:J26)</f>
        <v>0</v>
      </c>
      <c r="K23" s="73">
        <f t="shared" ref="K23:R23" si="7">SUM(K24:K26)</f>
        <v>0</v>
      </c>
      <c r="L23" s="73">
        <f t="shared" si="7"/>
        <v>0</v>
      </c>
      <c r="M23" s="73">
        <f t="shared" si="7"/>
        <v>0</v>
      </c>
      <c r="N23" s="73">
        <f t="shared" si="7"/>
        <v>0</v>
      </c>
      <c r="O23" s="73">
        <f t="shared" si="7"/>
        <v>0</v>
      </c>
      <c r="P23" s="73">
        <f t="shared" si="7"/>
        <v>0</v>
      </c>
      <c r="Q23" s="73">
        <f t="shared" si="7"/>
        <v>0</v>
      </c>
      <c r="R23" s="73">
        <f t="shared" si="7"/>
        <v>0</v>
      </c>
    </row>
    <row r="24" spans="2:18" ht="19.5" hidden="1" customHeight="1">
      <c r="B24" s="32"/>
      <c r="C24" s="33"/>
      <c r="D24" s="33"/>
      <c r="E24" s="34"/>
      <c r="F24" s="25">
        <v>7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48"/>
      <c r="C25" s="49"/>
      <c r="D25" s="49"/>
      <c r="E25" s="50"/>
      <c r="F25" s="25">
        <v>8</v>
      </c>
      <c r="G25" s="14"/>
      <c r="H25" s="14"/>
      <c r="I25" s="52"/>
      <c r="J25" s="15"/>
      <c r="K25" s="15"/>
      <c r="L25" s="15"/>
      <c r="M25" s="15"/>
      <c r="N25" s="15"/>
      <c r="O25" s="15"/>
      <c r="P25" s="15"/>
      <c r="Q25" s="15"/>
      <c r="R25" s="71">
        <f t="shared" ref="R25" si="8">SUM(J25:Q25)</f>
        <v>0</v>
      </c>
    </row>
    <row r="26" spans="2:18" ht="19.5" hidden="1" customHeight="1">
      <c r="B26" s="58"/>
      <c r="C26" s="59"/>
      <c r="D26" s="53"/>
      <c r="E26" s="19"/>
      <c r="F26" s="25">
        <v>9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1">
        <f>SUM(J26:Q26)</f>
        <v>0</v>
      </c>
    </row>
    <row r="27" spans="2:18" ht="21" hidden="1" customHeight="1">
      <c r="B27" s="63"/>
      <c r="C27" s="64"/>
      <c r="D27" s="64"/>
      <c r="E27" s="65" t="s">
        <v>98</v>
      </c>
      <c r="F27" s="67"/>
      <c r="G27" s="27"/>
      <c r="H27" s="13"/>
      <c r="I27" s="100"/>
      <c r="J27" s="73">
        <f>SUM(J28:J30)</f>
        <v>0</v>
      </c>
      <c r="K27" s="73">
        <f t="shared" ref="K27:R27" si="9">SUM(K28:K30)</f>
        <v>0</v>
      </c>
      <c r="L27" s="73">
        <f t="shared" si="9"/>
        <v>0</v>
      </c>
      <c r="M27" s="73">
        <f t="shared" si="9"/>
        <v>0</v>
      </c>
      <c r="N27" s="73">
        <f t="shared" si="9"/>
        <v>0</v>
      </c>
      <c r="O27" s="73">
        <f t="shared" si="9"/>
        <v>0</v>
      </c>
      <c r="P27" s="73">
        <f t="shared" si="9"/>
        <v>0</v>
      </c>
      <c r="Q27" s="73">
        <f t="shared" si="9"/>
        <v>0</v>
      </c>
      <c r="R27" s="73">
        <f t="shared" si="9"/>
        <v>0</v>
      </c>
    </row>
    <row r="28" spans="2:18" ht="19.5" hidden="1" customHeight="1">
      <c r="B28" s="32"/>
      <c r="C28" s="33"/>
      <c r="D28" s="33"/>
      <c r="E28" s="34"/>
      <c r="F28" s="25">
        <v>10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48"/>
      <c r="C29" s="49"/>
      <c r="D29" s="49"/>
      <c r="E29" s="50"/>
      <c r="F29" s="25">
        <v>11</v>
      </c>
      <c r="G29" s="14"/>
      <c r="H29" s="14"/>
      <c r="I29" s="52"/>
      <c r="J29" s="15"/>
      <c r="K29" s="15"/>
      <c r="L29" s="15"/>
      <c r="M29" s="15"/>
      <c r="N29" s="15"/>
      <c r="O29" s="15"/>
      <c r="P29" s="15"/>
      <c r="Q29" s="15"/>
      <c r="R29" s="71">
        <f>SUM(J29:Q29)</f>
        <v>0</v>
      </c>
    </row>
    <row r="30" spans="2:18" ht="19.5" hidden="1" customHeight="1">
      <c r="B30" s="24"/>
      <c r="D30" s="21"/>
      <c r="E30" s="26"/>
      <c r="F30" s="25">
        <v>12</v>
      </c>
      <c r="G30" s="14"/>
      <c r="H30" s="15"/>
      <c r="I30" s="16"/>
      <c r="J30" s="23"/>
      <c r="K30" s="23"/>
      <c r="L30" s="23"/>
      <c r="M30" s="23"/>
      <c r="N30" s="23"/>
      <c r="O30" s="23"/>
      <c r="P30" s="23"/>
      <c r="Q30" s="23"/>
      <c r="R30" s="71">
        <f>SUM(J30:Q30)</f>
        <v>0</v>
      </c>
    </row>
    <row r="31" spans="2:18" s="12" customFormat="1" ht="19.5" customHeight="1">
      <c r="B31" s="397" t="s">
        <v>80</v>
      </c>
      <c r="C31" s="398"/>
      <c r="D31" s="398"/>
      <c r="E31" s="398"/>
      <c r="F31" s="398"/>
      <c r="G31" s="398"/>
      <c r="H31" s="398"/>
      <c r="I31" s="398"/>
      <c r="J31" s="450"/>
      <c r="K31" s="450"/>
      <c r="L31" s="450"/>
      <c r="M31" s="450"/>
      <c r="N31" s="450"/>
      <c r="O31" s="450"/>
      <c r="P31" s="450"/>
      <c r="Q31" s="450"/>
      <c r="R31" s="449"/>
    </row>
    <row r="32" spans="2:18" s="12" customFormat="1" ht="18.75" customHeight="1">
      <c r="B32" s="188" t="s">
        <v>111</v>
      </c>
      <c r="C32" s="189"/>
      <c r="D32" s="189"/>
      <c r="E32" s="189"/>
      <c r="F32" s="189"/>
      <c r="G32" s="189"/>
      <c r="H32" s="189"/>
      <c r="I32" s="189"/>
      <c r="J32" s="448"/>
      <c r="K32" s="448"/>
      <c r="L32" s="448"/>
      <c r="M32" s="448"/>
      <c r="N32" s="448"/>
      <c r="O32" s="448"/>
      <c r="P32" s="448"/>
      <c r="Q32" s="448"/>
      <c r="R32" s="445"/>
    </row>
    <row r="33" spans="2:18" ht="50.25" hidden="1" customHeight="1">
      <c r="B33" s="29"/>
      <c r="C33" s="1401" t="s">
        <v>25</v>
      </c>
      <c r="D33" s="1401"/>
      <c r="E33" s="1401"/>
      <c r="F33" s="1401"/>
      <c r="G33" s="1401"/>
      <c r="H33" s="1401"/>
      <c r="I33" s="1401"/>
      <c r="J33" s="443"/>
      <c r="K33" s="443"/>
      <c r="L33" s="443"/>
      <c r="M33" s="443"/>
      <c r="N33" s="443"/>
      <c r="O33" s="443"/>
      <c r="P33" s="443"/>
      <c r="Q33" s="443"/>
      <c r="R33" s="186"/>
    </row>
    <row r="34" spans="2:18" ht="35.25" hidden="1" customHeight="1">
      <c r="B34" s="29"/>
      <c r="C34" s="31"/>
      <c r="D34" s="1401" t="s">
        <v>16</v>
      </c>
      <c r="E34" s="1401"/>
      <c r="F34" s="1401"/>
      <c r="G34" s="1401"/>
      <c r="H34" s="1401"/>
      <c r="I34" s="1401"/>
      <c r="J34" s="443"/>
      <c r="K34" s="443"/>
      <c r="L34" s="443"/>
      <c r="M34" s="443"/>
      <c r="N34" s="443"/>
      <c r="O34" s="443"/>
      <c r="P34" s="443"/>
      <c r="Q34" s="443"/>
      <c r="R34" s="186"/>
    </row>
    <row r="35" spans="2:18" ht="48.75" hidden="1" customHeight="1">
      <c r="B35" s="29"/>
      <c r="C35" s="31"/>
      <c r="D35" s="31"/>
      <c r="E35" s="1401" t="s">
        <v>17</v>
      </c>
      <c r="F35" s="1401"/>
      <c r="G35" s="1401"/>
      <c r="H35" s="1401"/>
      <c r="I35" s="1401"/>
      <c r="J35" s="443"/>
      <c r="K35" s="443"/>
      <c r="L35" s="443"/>
      <c r="M35" s="443"/>
      <c r="N35" s="443"/>
      <c r="O35" s="443"/>
      <c r="P35" s="443"/>
      <c r="Q35" s="443"/>
      <c r="R35" s="186"/>
    </row>
    <row r="36" spans="2:18" ht="23.25" hidden="1" customHeight="1">
      <c r="B36" s="105"/>
      <c r="C36" s="91"/>
      <c r="D36" s="91"/>
      <c r="E36" s="92"/>
      <c r="F36" s="93">
        <v>13</v>
      </c>
      <c r="G36" s="94"/>
      <c r="H36" s="94"/>
      <c r="I36" s="95"/>
      <c r="J36" s="203"/>
      <c r="K36" s="203"/>
      <c r="L36" s="203"/>
      <c r="M36" s="203"/>
      <c r="N36" s="203"/>
      <c r="O36" s="203"/>
      <c r="P36" s="203"/>
      <c r="Q36" s="203"/>
      <c r="R36" s="522"/>
    </row>
    <row r="37" spans="2:18" ht="23.25" hidden="1" customHeight="1">
      <c r="B37" s="106"/>
      <c r="C37" s="97"/>
      <c r="D37" s="98"/>
      <c r="E37" s="99"/>
      <c r="F37" s="93">
        <v>14</v>
      </c>
      <c r="G37" s="94"/>
      <c r="H37" s="13"/>
      <c r="I37" s="100"/>
      <c r="J37" s="447"/>
      <c r="K37" s="447"/>
      <c r="L37" s="447"/>
      <c r="M37" s="447"/>
      <c r="N37" s="447"/>
      <c r="O37" s="447"/>
      <c r="P37" s="447"/>
      <c r="Q37" s="447"/>
      <c r="R37" s="522"/>
    </row>
    <row r="38" spans="2:18" ht="23.25" hidden="1" customHeight="1">
      <c r="B38" s="107"/>
      <c r="C38" s="102"/>
      <c r="D38" s="103"/>
      <c r="E38" s="104"/>
      <c r="F38" s="93">
        <v>15</v>
      </c>
      <c r="G38" s="94"/>
      <c r="H38" s="13"/>
      <c r="I38" s="100"/>
      <c r="J38" s="447"/>
      <c r="K38" s="447"/>
      <c r="L38" s="447"/>
      <c r="M38" s="447"/>
      <c r="N38" s="447"/>
      <c r="O38" s="447"/>
      <c r="P38" s="447"/>
      <c r="Q38" s="447"/>
      <c r="R38" s="522"/>
    </row>
    <row r="39" spans="2:18" ht="23.25" hidden="1" customHeight="1">
      <c r="B39" s="29"/>
      <c r="C39" s="31"/>
      <c r="D39" s="31"/>
      <c r="E39" s="30" t="s">
        <v>18</v>
      </c>
      <c r="F39" s="27"/>
      <c r="G39" s="27"/>
      <c r="H39" s="13"/>
      <c r="I39" s="100"/>
      <c r="J39" s="443"/>
      <c r="K39" s="443"/>
      <c r="L39" s="443"/>
      <c r="M39" s="443"/>
      <c r="N39" s="443"/>
      <c r="O39" s="443"/>
      <c r="P39" s="443"/>
      <c r="Q39" s="443"/>
      <c r="R39" s="186"/>
    </row>
    <row r="40" spans="2:18" ht="23.25" hidden="1" customHeight="1">
      <c r="B40" s="105"/>
      <c r="C40" s="91"/>
      <c r="D40" s="91"/>
      <c r="E40" s="92"/>
      <c r="F40" s="93">
        <v>16</v>
      </c>
      <c r="G40" s="94"/>
      <c r="H40" s="94"/>
      <c r="I40" s="95"/>
      <c r="J40" s="203"/>
      <c r="K40" s="203"/>
      <c r="L40" s="203"/>
      <c r="M40" s="203"/>
      <c r="N40" s="203"/>
      <c r="O40" s="203"/>
      <c r="P40" s="203"/>
      <c r="Q40" s="203"/>
      <c r="R40" s="522"/>
    </row>
    <row r="41" spans="2:18" ht="23.25" hidden="1" customHeight="1">
      <c r="B41" s="106"/>
      <c r="C41" s="97"/>
      <c r="D41" s="98"/>
      <c r="E41" s="99"/>
      <c r="F41" s="93">
        <v>17</v>
      </c>
      <c r="G41" s="94"/>
      <c r="H41" s="13"/>
      <c r="I41" s="100"/>
      <c r="J41" s="447"/>
      <c r="K41" s="447"/>
      <c r="L41" s="447"/>
      <c r="M41" s="447"/>
      <c r="N41" s="447"/>
      <c r="O41" s="447"/>
      <c r="P41" s="447"/>
      <c r="Q41" s="447"/>
      <c r="R41" s="522"/>
    </row>
    <row r="42" spans="2:18" ht="23.25" hidden="1" customHeight="1">
      <c r="B42" s="107"/>
      <c r="C42" s="102"/>
      <c r="D42" s="103"/>
      <c r="E42" s="104"/>
      <c r="F42" s="93">
        <v>18</v>
      </c>
      <c r="G42" s="94"/>
      <c r="H42" s="13"/>
      <c r="I42" s="100"/>
      <c r="J42" s="447"/>
      <c r="K42" s="447"/>
      <c r="L42" s="447"/>
      <c r="M42" s="447"/>
      <c r="N42" s="447"/>
      <c r="O42" s="447"/>
      <c r="P42" s="447"/>
      <c r="Q42" s="447"/>
      <c r="R42" s="522"/>
    </row>
    <row r="43" spans="2:18" ht="23.25" hidden="1" customHeight="1">
      <c r="B43" s="29"/>
      <c r="C43" s="31"/>
      <c r="D43" s="31"/>
      <c r="E43" s="30" t="s">
        <v>19</v>
      </c>
      <c r="F43" s="27"/>
      <c r="G43" s="27"/>
      <c r="H43" s="13"/>
      <c r="I43" s="100"/>
      <c r="J43" s="443"/>
      <c r="K43" s="443"/>
      <c r="L43" s="443"/>
      <c r="M43" s="443"/>
      <c r="N43" s="443"/>
      <c r="O43" s="443"/>
      <c r="P43" s="443"/>
      <c r="Q43" s="443"/>
      <c r="R43" s="186"/>
    </row>
    <row r="44" spans="2:18" ht="23.25" hidden="1" customHeight="1">
      <c r="B44" s="105"/>
      <c r="C44" s="91"/>
      <c r="D44" s="91"/>
      <c r="E44" s="92"/>
      <c r="F44" s="93">
        <v>19</v>
      </c>
      <c r="G44" s="94"/>
      <c r="H44" s="94"/>
      <c r="I44" s="95"/>
      <c r="J44" s="203"/>
      <c r="K44" s="203"/>
      <c r="L44" s="203"/>
      <c r="M44" s="203"/>
      <c r="N44" s="203"/>
      <c r="O44" s="203"/>
      <c r="P44" s="203"/>
      <c r="Q44" s="203"/>
      <c r="R44" s="522"/>
    </row>
    <row r="45" spans="2:18" ht="23.25" hidden="1" customHeight="1">
      <c r="B45" s="106"/>
      <c r="C45" s="97"/>
      <c r="D45" s="98"/>
      <c r="E45" s="99"/>
      <c r="F45" s="93">
        <v>20</v>
      </c>
      <c r="G45" s="94"/>
      <c r="H45" s="13"/>
      <c r="I45" s="100"/>
      <c r="J45" s="447"/>
      <c r="K45" s="447"/>
      <c r="L45" s="447"/>
      <c r="M45" s="447"/>
      <c r="N45" s="447"/>
      <c r="O45" s="447"/>
      <c r="P45" s="447"/>
      <c r="Q45" s="447"/>
      <c r="R45" s="522"/>
    </row>
    <row r="46" spans="2:18" ht="23.25" hidden="1" customHeight="1">
      <c r="B46" s="106"/>
      <c r="C46" s="97"/>
      <c r="D46" s="98"/>
      <c r="E46" s="99"/>
      <c r="F46" s="93">
        <v>21</v>
      </c>
      <c r="G46" s="94"/>
      <c r="H46" s="13"/>
      <c r="I46" s="100"/>
      <c r="J46" s="447"/>
      <c r="K46" s="447"/>
      <c r="L46" s="447"/>
      <c r="M46" s="447"/>
      <c r="N46" s="447"/>
      <c r="O46" s="447"/>
      <c r="P46" s="447"/>
      <c r="Q46" s="447"/>
      <c r="R46" s="522"/>
    </row>
    <row r="47" spans="2:18" s="37" customFormat="1" ht="49.5" hidden="1" customHeight="1">
      <c r="B47" s="36"/>
      <c r="C47" s="39"/>
      <c r="D47" s="1401" t="s">
        <v>20</v>
      </c>
      <c r="E47" s="1401"/>
      <c r="F47" s="1401"/>
      <c r="G47" s="1401"/>
      <c r="H47" s="1401"/>
      <c r="I47" s="1401"/>
      <c r="J47" s="512"/>
      <c r="K47" s="512"/>
      <c r="L47" s="512"/>
      <c r="M47" s="512"/>
      <c r="N47" s="512"/>
      <c r="O47" s="512"/>
      <c r="P47" s="512"/>
      <c r="Q47" s="512"/>
      <c r="R47" s="509"/>
    </row>
    <row r="48" spans="2:18" ht="36" hidden="1" customHeight="1">
      <c r="B48" s="83"/>
      <c r="C48" s="31"/>
      <c r="D48" s="31"/>
      <c r="E48" s="1401" t="s">
        <v>21</v>
      </c>
      <c r="F48" s="1401"/>
      <c r="G48" s="1401"/>
      <c r="H48" s="1401"/>
      <c r="I48" s="1401"/>
      <c r="J48" s="443"/>
      <c r="K48" s="443"/>
      <c r="L48" s="443"/>
      <c r="M48" s="443"/>
      <c r="N48" s="443"/>
      <c r="O48" s="443"/>
      <c r="P48" s="443"/>
      <c r="Q48" s="443"/>
      <c r="R48" s="186"/>
    </row>
    <row r="49" spans="2:18" ht="20.25" hidden="1" customHeight="1">
      <c r="B49" s="87"/>
      <c r="C49" s="91"/>
      <c r="D49" s="91"/>
      <c r="E49" s="92"/>
      <c r="F49" s="93">
        <v>22</v>
      </c>
      <c r="G49" s="94"/>
      <c r="H49" s="94"/>
      <c r="I49" s="95"/>
      <c r="J49" s="203"/>
      <c r="K49" s="203"/>
      <c r="L49" s="203"/>
      <c r="M49" s="203"/>
      <c r="N49" s="203"/>
      <c r="O49" s="203"/>
      <c r="P49" s="203"/>
      <c r="Q49" s="203"/>
      <c r="R49" s="522"/>
    </row>
    <row r="50" spans="2:18" ht="20.25" hidden="1" customHeight="1">
      <c r="B50" s="88"/>
      <c r="C50" s="97"/>
      <c r="D50" s="98"/>
      <c r="E50" s="99"/>
      <c r="F50" s="93">
        <v>23</v>
      </c>
      <c r="G50" s="94"/>
      <c r="H50" s="13"/>
      <c r="I50" s="100"/>
      <c r="J50" s="447"/>
      <c r="K50" s="447"/>
      <c r="L50" s="447"/>
      <c r="M50" s="447"/>
      <c r="N50" s="447"/>
      <c r="O50" s="447"/>
      <c r="P50" s="447"/>
      <c r="Q50" s="447"/>
      <c r="R50" s="522"/>
    </row>
    <row r="51" spans="2:18" ht="5.25" hidden="1" customHeight="1">
      <c r="B51" s="88"/>
      <c r="C51" s="97"/>
      <c r="D51" s="98"/>
      <c r="E51" s="99"/>
      <c r="F51" s="93">
        <v>24</v>
      </c>
      <c r="G51" s="94"/>
      <c r="H51" s="13"/>
      <c r="I51" s="100"/>
      <c r="J51" s="447"/>
      <c r="K51" s="447"/>
      <c r="L51" s="447"/>
      <c r="M51" s="447"/>
      <c r="N51" s="447"/>
      <c r="O51" s="447"/>
      <c r="P51" s="447"/>
      <c r="Q51" s="447"/>
      <c r="R51" s="522"/>
    </row>
    <row r="52" spans="2:18" ht="18.75" customHeight="1">
      <c r="B52" s="29"/>
      <c r="C52" s="189" t="s">
        <v>24</v>
      </c>
      <c r="D52" s="189"/>
      <c r="E52" s="189"/>
      <c r="F52" s="189"/>
      <c r="G52" s="189"/>
      <c r="H52" s="189"/>
      <c r="I52" s="189"/>
      <c r="J52" s="443"/>
      <c r="K52" s="443"/>
      <c r="L52" s="443"/>
      <c r="M52" s="443"/>
      <c r="N52" s="443"/>
      <c r="O52" s="443"/>
      <c r="P52" s="443"/>
      <c r="Q52" s="443"/>
      <c r="R52" s="186"/>
    </row>
    <row r="53" spans="2:18" ht="19.5" customHeight="1">
      <c r="B53" s="29"/>
      <c r="C53" s="31"/>
      <c r="D53" s="189" t="s">
        <v>23</v>
      </c>
      <c r="E53" s="189"/>
      <c r="F53" s="189"/>
      <c r="G53" s="189"/>
      <c r="H53" s="189"/>
      <c r="I53" s="189"/>
      <c r="J53" s="443"/>
      <c r="K53" s="443"/>
      <c r="L53" s="443"/>
      <c r="M53" s="443"/>
      <c r="N53" s="443"/>
      <c r="O53" s="443"/>
      <c r="P53" s="443"/>
      <c r="Q53" s="443"/>
      <c r="R53" s="186"/>
    </row>
    <row r="54" spans="2:18" ht="19.5" customHeight="1">
      <c r="B54" s="29"/>
      <c r="C54" s="31"/>
      <c r="D54" s="31"/>
      <c r="E54" s="189" t="s">
        <v>22</v>
      </c>
      <c r="F54" s="189"/>
      <c r="G54" s="189"/>
      <c r="H54" s="189"/>
      <c r="I54" s="189"/>
      <c r="J54" s="443"/>
      <c r="K54" s="443"/>
      <c r="L54" s="443"/>
      <c r="M54" s="443"/>
      <c r="N54" s="443"/>
      <c r="O54" s="443"/>
      <c r="P54" s="443"/>
      <c r="Q54" s="443"/>
      <c r="R54" s="186"/>
    </row>
    <row r="55" spans="2:18" s="464" customFormat="1" ht="19.5" hidden="1" customHeight="1">
      <c r="B55" s="466"/>
      <c r="C55" s="463"/>
      <c r="D55" s="463"/>
      <c r="E55" s="467">
        <v>200</v>
      </c>
      <c r="F55" s="467" t="s">
        <v>1704</v>
      </c>
      <c r="G55" s="468"/>
      <c r="H55" s="467"/>
      <c r="I55" s="467"/>
      <c r="J55" s="458"/>
      <c r="K55" s="458"/>
      <c r="L55" s="458"/>
      <c r="M55" s="458"/>
      <c r="N55" s="458"/>
      <c r="O55" s="458"/>
      <c r="P55" s="458"/>
      <c r="Q55" s="458"/>
      <c r="R55" s="457"/>
    </row>
    <row r="56" spans="2:18" s="464" customFormat="1" ht="17.25" customHeight="1">
      <c r="B56" s="466"/>
      <c r="C56" s="463"/>
      <c r="D56" s="463"/>
      <c r="E56" s="467">
        <v>200</v>
      </c>
      <c r="F56" s="467" t="s">
        <v>2679</v>
      </c>
      <c r="G56" s="463"/>
      <c r="H56" s="1125"/>
      <c r="I56" s="536"/>
      <c r="J56" s="458"/>
      <c r="K56" s="458"/>
      <c r="L56" s="458"/>
      <c r="M56" s="458"/>
      <c r="N56" s="458"/>
      <c r="O56" s="458"/>
      <c r="P56" s="458"/>
      <c r="Q56" s="458"/>
      <c r="R56" s="457"/>
    </row>
    <row r="57" spans="2:18" s="464" customFormat="1" ht="48.75" customHeight="1">
      <c r="B57" s="969"/>
      <c r="C57" s="970"/>
      <c r="D57" s="970"/>
      <c r="E57" s="1378"/>
      <c r="F57" s="1379" t="s">
        <v>2678</v>
      </c>
      <c r="G57" s="793" t="s">
        <v>2681</v>
      </c>
      <c r="H57" s="757" t="s">
        <v>189</v>
      </c>
      <c r="I57" s="15" t="s">
        <v>2239</v>
      </c>
      <c r="J57" s="1124"/>
      <c r="K57" s="1124"/>
      <c r="L57" s="1124"/>
      <c r="M57" s="1124"/>
      <c r="N57" s="1124"/>
      <c r="O57" s="1124"/>
      <c r="P57" s="1124"/>
      <c r="Q57" s="758">
        <v>1096000</v>
      </c>
      <c r="R57" s="758">
        <f>SUM(Q57)</f>
        <v>1096000</v>
      </c>
    </row>
    <row r="58" spans="2:18" s="464" customFormat="1" ht="18.75" hidden="1" customHeight="1">
      <c r="B58" s="466"/>
      <c r="C58" s="463"/>
      <c r="D58" s="463"/>
      <c r="E58" s="467">
        <v>208</v>
      </c>
      <c r="F58" s="467" t="s">
        <v>2460</v>
      </c>
      <c r="G58" s="463"/>
      <c r="H58" s="467"/>
      <c r="I58" s="467"/>
      <c r="J58" s="458"/>
      <c r="K58" s="458"/>
      <c r="L58" s="458"/>
      <c r="M58" s="458"/>
      <c r="N58" s="458"/>
      <c r="O58" s="458"/>
      <c r="P58" s="458"/>
      <c r="Q58" s="458"/>
      <c r="R58" s="457"/>
    </row>
    <row r="59" spans="2:18" ht="41.25" hidden="1" customHeight="1">
      <c r="B59" s="32"/>
      <c r="C59" s="33"/>
      <c r="D59" s="33"/>
      <c r="E59" s="33"/>
      <c r="F59" s="77">
        <v>20801</v>
      </c>
      <c r="G59" s="14" t="s">
        <v>2533</v>
      </c>
      <c r="H59" s="80" t="s">
        <v>2537</v>
      </c>
      <c r="I59" s="15" t="s">
        <v>2239</v>
      </c>
      <c r="J59" s="15"/>
      <c r="K59" s="15"/>
      <c r="L59" s="15"/>
      <c r="M59" s="15"/>
      <c r="N59" s="15"/>
      <c r="O59" s="15"/>
      <c r="P59" s="79"/>
      <c r="R59" s="71">
        <f>SUM(J59:Q59)</f>
        <v>0</v>
      </c>
    </row>
    <row r="60" spans="2:18" s="464" customFormat="1" ht="17.25" hidden="1" customHeight="1">
      <c r="B60" s="466"/>
      <c r="C60" s="463"/>
      <c r="D60" s="463"/>
      <c r="E60" s="467">
        <v>212</v>
      </c>
      <c r="F60" s="467" t="s">
        <v>2518</v>
      </c>
      <c r="G60" s="463"/>
      <c r="H60" s="984"/>
      <c r="I60" s="536"/>
      <c r="J60" s="458"/>
      <c r="K60" s="458"/>
      <c r="L60" s="458"/>
      <c r="M60" s="458"/>
      <c r="N60" s="458"/>
      <c r="O60" s="458"/>
      <c r="P60" s="458"/>
      <c r="Q60" s="458"/>
      <c r="R60" s="457"/>
    </row>
    <row r="61" spans="2:18" s="464" customFormat="1" ht="49.5" hidden="1" customHeight="1">
      <c r="B61" s="1114"/>
      <c r="C61" s="1113"/>
      <c r="D61" s="1113"/>
      <c r="E61" s="1136"/>
      <c r="F61" s="77">
        <v>21201</v>
      </c>
      <c r="G61" s="52" t="s">
        <v>2534</v>
      </c>
      <c r="H61" s="15" t="s">
        <v>2538</v>
      </c>
      <c r="I61" s="80" t="s">
        <v>2239</v>
      </c>
      <c r="J61" s="198"/>
      <c r="K61" s="198"/>
      <c r="L61" s="198"/>
      <c r="M61" s="198"/>
      <c r="N61" s="198"/>
      <c r="O61" s="198"/>
      <c r="P61" s="198"/>
      <c r="Q61" s="79"/>
      <c r="R61" s="79">
        <f>SUM(Q61)</f>
        <v>0</v>
      </c>
    </row>
    <row r="62" spans="2:18" s="464" customFormat="1" ht="17.25" hidden="1" customHeight="1">
      <c r="B62" s="466"/>
      <c r="C62" s="463"/>
      <c r="D62" s="463"/>
      <c r="E62" s="467">
        <v>213</v>
      </c>
      <c r="F62" s="467" t="s">
        <v>2465</v>
      </c>
      <c r="G62" s="463"/>
      <c r="H62" s="1125"/>
      <c r="I62" s="536"/>
      <c r="J62" s="458"/>
      <c r="K62" s="458"/>
      <c r="L62" s="458"/>
      <c r="M62" s="458"/>
      <c r="N62" s="458"/>
      <c r="O62" s="458"/>
      <c r="P62" s="458"/>
      <c r="Q62" s="458"/>
      <c r="R62" s="457"/>
    </row>
    <row r="63" spans="2:18" s="464" customFormat="1" ht="55.5" hidden="1" customHeight="1">
      <c r="B63" s="969"/>
      <c r="C63" s="970"/>
      <c r="D63" s="970"/>
      <c r="E63" s="971"/>
      <c r="F63" s="1138">
        <v>21301</v>
      </c>
      <c r="G63" s="793" t="s">
        <v>2535</v>
      </c>
      <c r="H63" s="757" t="s">
        <v>2539</v>
      </c>
      <c r="I63" s="757" t="s">
        <v>2239</v>
      </c>
      <c r="J63" s="1124"/>
      <c r="K63" s="1124"/>
      <c r="L63" s="1124"/>
      <c r="M63" s="1124"/>
      <c r="N63" s="1124"/>
      <c r="O63" s="1124"/>
      <c r="P63" s="1124"/>
      <c r="Q63" s="758"/>
      <c r="R63" s="758">
        <f>SUM(Q63)</f>
        <v>0</v>
      </c>
    </row>
    <row r="64" spans="2:18" ht="57.75" hidden="1" customHeight="1">
      <c r="B64" s="58"/>
      <c r="C64" s="59"/>
      <c r="D64" s="53"/>
      <c r="E64" s="53"/>
      <c r="F64" s="18">
        <v>21302</v>
      </c>
      <c r="G64" s="53" t="s">
        <v>2536</v>
      </c>
      <c r="H64" s="152" t="s">
        <v>2539</v>
      </c>
      <c r="I64" s="152" t="s">
        <v>2239</v>
      </c>
      <c r="J64" s="136"/>
      <c r="K64" s="136"/>
      <c r="L64" s="136"/>
      <c r="M64" s="136"/>
      <c r="N64" s="136"/>
      <c r="O64" s="136"/>
      <c r="P64" s="136"/>
      <c r="Q64" s="136"/>
      <c r="R64" s="471">
        <f>SUM(J64:Q64)</f>
        <v>0</v>
      </c>
    </row>
    <row r="65" spans="2:18" ht="48.75" hidden="1" customHeight="1">
      <c r="B65" s="29"/>
      <c r="C65" s="31"/>
      <c r="D65" s="1401" t="s">
        <v>26</v>
      </c>
      <c r="E65" s="1401"/>
      <c r="F65" s="1401"/>
      <c r="G65" s="1401"/>
      <c r="H65" s="1401"/>
      <c r="I65" s="1401"/>
      <c r="J65" s="443"/>
      <c r="K65" s="443"/>
      <c r="L65" s="443"/>
      <c r="M65" s="443"/>
      <c r="N65" s="443"/>
      <c r="O65" s="443"/>
      <c r="P65" s="443"/>
      <c r="Q65" s="443"/>
      <c r="R65" s="186"/>
    </row>
    <row r="66" spans="2:18" ht="32.25" hidden="1" customHeight="1">
      <c r="B66" s="29"/>
      <c r="C66" s="31"/>
      <c r="D66" s="31"/>
      <c r="E66" s="1401" t="s">
        <v>27</v>
      </c>
      <c r="F66" s="1401"/>
      <c r="G66" s="1401"/>
      <c r="H66" s="1401"/>
      <c r="I66" s="1401"/>
      <c r="J66" s="443"/>
      <c r="K66" s="443"/>
      <c r="L66" s="443"/>
      <c r="M66" s="443"/>
      <c r="N66" s="443"/>
      <c r="O66" s="443"/>
      <c r="P66" s="443"/>
      <c r="Q66" s="443"/>
      <c r="R66" s="186"/>
    </row>
    <row r="67" spans="2:18" ht="33.75" hidden="1" customHeight="1">
      <c r="B67" s="29"/>
      <c r="C67" s="31"/>
      <c r="D67" s="1401" t="s">
        <v>28</v>
      </c>
      <c r="E67" s="1401"/>
      <c r="F67" s="1401"/>
      <c r="G67" s="1401"/>
      <c r="H67" s="1401"/>
      <c r="I67" s="1401"/>
      <c r="J67" s="73">
        <f>SUM(J68+J75)</f>
        <v>0</v>
      </c>
      <c r="K67" s="73">
        <f t="shared" ref="K67:R67" si="10">SUM(K68+K75)</f>
        <v>0</v>
      </c>
      <c r="L67" s="73">
        <f t="shared" si="10"/>
        <v>0</v>
      </c>
      <c r="M67" s="73">
        <f t="shared" si="10"/>
        <v>0</v>
      </c>
      <c r="N67" s="73">
        <f t="shared" si="10"/>
        <v>0</v>
      </c>
      <c r="O67" s="73">
        <f t="shared" si="10"/>
        <v>0</v>
      </c>
      <c r="P67" s="73">
        <f t="shared" si="10"/>
        <v>0</v>
      </c>
      <c r="Q67" s="73">
        <f t="shared" si="10"/>
        <v>0</v>
      </c>
      <c r="R67" s="73">
        <f t="shared" si="10"/>
        <v>0</v>
      </c>
    </row>
    <row r="68" spans="2:18" ht="33.75" hidden="1" customHeight="1">
      <c r="B68" s="29"/>
      <c r="C68" s="31"/>
      <c r="D68" s="31"/>
      <c r="E68" s="1401" t="s">
        <v>29</v>
      </c>
      <c r="F68" s="1401"/>
      <c r="G68" s="1401"/>
      <c r="H68" s="1401"/>
      <c r="I68" s="1401"/>
      <c r="J68" s="73">
        <f>SUM(J69:J74)</f>
        <v>0</v>
      </c>
      <c r="K68" s="73">
        <f t="shared" ref="K68:R68" si="11">SUM(K69:K74)</f>
        <v>0</v>
      </c>
      <c r="L68" s="73">
        <f t="shared" si="11"/>
        <v>0</v>
      </c>
      <c r="M68" s="73">
        <f t="shared" si="11"/>
        <v>0</v>
      </c>
      <c r="N68" s="73">
        <f t="shared" si="11"/>
        <v>0</v>
      </c>
      <c r="O68" s="73">
        <f t="shared" si="11"/>
        <v>0</v>
      </c>
      <c r="P68" s="73">
        <f t="shared" si="11"/>
        <v>0</v>
      </c>
      <c r="Q68" s="73">
        <f t="shared" si="11"/>
        <v>0</v>
      </c>
      <c r="R68" s="73">
        <f t="shared" si="11"/>
        <v>0</v>
      </c>
    </row>
    <row r="69" spans="2:18" ht="33" hidden="1" customHeight="1">
      <c r="B69" s="76"/>
      <c r="C69" s="77"/>
      <c r="D69" s="77"/>
      <c r="E69" s="77"/>
      <c r="F69" s="51">
        <v>2</v>
      </c>
      <c r="G69" s="14" t="s">
        <v>190</v>
      </c>
      <c r="H69" s="432" t="s">
        <v>191</v>
      </c>
      <c r="I69" s="15" t="s">
        <v>109</v>
      </c>
      <c r="J69" s="15"/>
      <c r="K69" s="183"/>
      <c r="L69" s="15"/>
      <c r="M69" s="183"/>
      <c r="N69" s="15"/>
      <c r="O69" s="15"/>
      <c r="P69" s="15"/>
      <c r="Q69" s="15"/>
      <c r="R69" s="71">
        <f t="shared" ref="R69:R73" si="12">SUM(J69:Q69)</f>
        <v>0</v>
      </c>
    </row>
    <row r="70" spans="2:18" ht="31.5" hidden="1" customHeight="1">
      <c r="B70" s="76"/>
      <c r="C70" s="77"/>
      <c r="D70" s="77"/>
      <c r="E70" s="77"/>
      <c r="F70" s="51">
        <v>3</v>
      </c>
      <c r="G70" s="14" t="s">
        <v>217</v>
      </c>
      <c r="H70" s="433" t="s">
        <v>191</v>
      </c>
      <c r="I70" s="16" t="s">
        <v>214</v>
      </c>
      <c r="J70" s="23"/>
      <c r="K70" s="974"/>
      <c r="L70" s="23"/>
      <c r="M70" s="974"/>
      <c r="N70" s="15"/>
      <c r="O70" s="15"/>
      <c r="P70" s="15"/>
      <c r="Q70" s="15"/>
      <c r="R70" s="71">
        <f t="shared" si="12"/>
        <v>0</v>
      </c>
    </row>
    <row r="71" spans="2:18" ht="31.5" hidden="1" customHeight="1">
      <c r="B71" s="48"/>
      <c r="C71" s="49"/>
      <c r="D71" s="49"/>
      <c r="E71" s="49"/>
      <c r="F71" s="118">
        <v>4</v>
      </c>
      <c r="G71" s="26" t="s">
        <v>218</v>
      </c>
      <c r="H71" s="433" t="s">
        <v>191</v>
      </c>
      <c r="I71" s="16" t="s">
        <v>214</v>
      </c>
      <c r="J71" s="23"/>
      <c r="K71" s="974"/>
      <c r="L71" s="23"/>
      <c r="M71" s="974"/>
      <c r="N71" s="23"/>
      <c r="O71" s="23"/>
      <c r="P71" s="23"/>
      <c r="Q71" s="23"/>
      <c r="R71" s="71">
        <f t="shared" si="12"/>
        <v>0</v>
      </c>
    </row>
    <row r="72" spans="2:18" ht="31.5" hidden="1" customHeight="1">
      <c r="B72" s="76"/>
      <c r="C72" s="77"/>
      <c r="D72" s="77"/>
      <c r="E72" s="77"/>
      <c r="F72" s="51">
        <v>5</v>
      </c>
      <c r="G72" s="14" t="s">
        <v>219</v>
      </c>
      <c r="H72" s="433" t="s">
        <v>191</v>
      </c>
      <c r="I72" s="16" t="s">
        <v>214</v>
      </c>
      <c r="J72" s="23"/>
      <c r="K72" s="974"/>
      <c r="L72" s="23"/>
      <c r="M72" s="974"/>
      <c r="N72" s="23"/>
      <c r="O72" s="23"/>
      <c r="P72" s="23"/>
      <c r="Q72" s="23"/>
      <c r="R72" s="71">
        <f t="shared" si="12"/>
        <v>0</v>
      </c>
    </row>
    <row r="73" spans="2:18" ht="21" hidden="1" customHeight="1">
      <c r="B73" s="24"/>
      <c r="D73" s="21"/>
      <c r="E73" s="21"/>
      <c r="F73" s="110">
        <v>6</v>
      </c>
      <c r="G73" s="19" t="s">
        <v>216</v>
      </c>
      <c r="H73" s="433" t="s">
        <v>191</v>
      </c>
      <c r="I73" s="16" t="s">
        <v>214</v>
      </c>
      <c r="J73" s="23"/>
      <c r="K73" s="974"/>
      <c r="L73" s="23"/>
      <c r="M73" s="974"/>
      <c r="N73" s="23"/>
      <c r="O73" s="23"/>
      <c r="P73" s="23"/>
      <c r="Q73" s="23"/>
      <c r="R73" s="71">
        <f t="shared" si="12"/>
        <v>0</v>
      </c>
    </row>
    <row r="74" spans="2:18" ht="21" hidden="1" customHeight="1">
      <c r="B74" s="24"/>
      <c r="D74" s="21"/>
      <c r="E74" s="26"/>
      <c r="F74" s="25">
        <v>33</v>
      </c>
      <c r="G74" s="14"/>
      <c r="H74" s="15"/>
      <c r="I74" s="16"/>
      <c r="J74" s="23"/>
      <c r="K74" s="23"/>
      <c r="L74" s="23"/>
      <c r="M74" s="23"/>
      <c r="N74" s="23"/>
      <c r="O74" s="23"/>
      <c r="P74" s="23"/>
      <c r="Q74" s="23"/>
      <c r="R74" s="71">
        <f>SUM(J74:Q74)</f>
        <v>0</v>
      </c>
    </row>
    <row r="75" spans="2:18" ht="33" hidden="1" customHeight="1">
      <c r="B75" s="29"/>
      <c r="C75" s="31"/>
      <c r="D75" s="31"/>
      <c r="E75" s="1418" t="s">
        <v>30</v>
      </c>
      <c r="F75" s="1418"/>
      <c r="G75" s="1418"/>
      <c r="H75" s="1418"/>
      <c r="I75" s="1418"/>
      <c r="J75" s="73">
        <f t="shared" ref="J75:R75" si="13">SUM(J76:J78)</f>
        <v>0</v>
      </c>
      <c r="K75" s="73">
        <f t="shared" si="13"/>
        <v>0</v>
      </c>
      <c r="L75" s="73">
        <f t="shared" si="13"/>
        <v>0</v>
      </c>
      <c r="M75" s="73">
        <f t="shared" si="13"/>
        <v>0</v>
      </c>
      <c r="N75" s="73">
        <f t="shared" si="13"/>
        <v>0</v>
      </c>
      <c r="O75" s="73">
        <f t="shared" si="13"/>
        <v>0</v>
      </c>
      <c r="P75" s="73">
        <f t="shared" si="13"/>
        <v>0</v>
      </c>
      <c r="Q75" s="73">
        <f t="shared" si="13"/>
        <v>0</v>
      </c>
      <c r="R75" s="73">
        <f t="shared" si="13"/>
        <v>0</v>
      </c>
    </row>
    <row r="76" spans="2:18" ht="23.25" hidden="1" customHeight="1">
      <c r="B76" s="32"/>
      <c r="C76" s="33"/>
      <c r="D76" s="33"/>
      <c r="E76" s="34"/>
      <c r="F76" s="25">
        <v>34</v>
      </c>
      <c r="G76" s="14"/>
      <c r="H76" s="14"/>
      <c r="I76" s="52"/>
      <c r="J76" s="23"/>
      <c r="K76" s="23"/>
      <c r="L76" s="23"/>
      <c r="M76" s="23"/>
      <c r="N76" s="23"/>
      <c r="O76" s="23"/>
      <c r="P76" s="23"/>
      <c r="Q76" s="23"/>
      <c r="R76" s="71">
        <f>SUM(J76:Q76)</f>
        <v>0</v>
      </c>
    </row>
    <row r="77" spans="2:18" ht="23.25" hidden="1" customHeight="1">
      <c r="B77" s="48"/>
      <c r="C77" s="49"/>
      <c r="D77" s="49"/>
      <c r="E77" s="50"/>
      <c r="F77" s="25">
        <v>35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 t="shared" ref="R77:R78" si="14">SUM(J77:Q77)</f>
        <v>0</v>
      </c>
    </row>
    <row r="78" spans="2:18" ht="23.25" hidden="1" customHeight="1">
      <c r="B78" s="17"/>
      <c r="C78" s="18"/>
      <c r="D78" s="18"/>
      <c r="E78" s="66"/>
      <c r="F78" s="25">
        <v>36</v>
      </c>
      <c r="G78" s="14"/>
      <c r="H78" s="14"/>
      <c r="I78" s="52"/>
      <c r="J78" s="15"/>
      <c r="K78" s="15"/>
      <c r="L78" s="15"/>
      <c r="M78" s="15"/>
      <c r="N78" s="15"/>
      <c r="O78" s="15"/>
      <c r="P78" s="15"/>
      <c r="Q78" s="15"/>
      <c r="R78" s="71">
        <f t="shared" si="14"/>
        <v>0</v>
      </c>
    </row>
    <row r="79" spans="2:18" s="12" customFormat="1" ht="18.75" hidden="1" customHeight="1">
      <c r="B79" s="116" t="s">
        <v>82</v>
      </c>
      <c r="C79" s="38"/>
      <c r="D79" s="115"/>
      <c r="E79" s="115"/>
      <c r="F79" s="115"/>
      <c r="G79" s="115"/>
      <c r="H79" s="115"/>
      <c r="I79" s="115"/>
      <c r="J79" s="35">
        <f>SUM(J80)</f>
        <v>0</v>
      </c>
      <c r="K79" s="35">
        <f t="shared" ref="K79:R80" si="15">SUM(K80)</f>
        <v>0</v>
      </c>
      <c r="L79" s="35">
        <f t="shared" si="15"/>
        <v>0</v>
      </c>
      <c r="M79" s="35">
        <f t="shared" si="15"/>
        <v>0</v>
      </c>
      <c r="N79" s="35">
        <f t="shared" si="15"/>
        <v>0</v>
      </c>
      <c r="O79" s="35">
        <f t="shared" si="15"/>
        <v>0</v>
      </c>
      <c r="P79" s="35">
        <f t="shared" si="15"/>
        <v>0</v>
      </c>
      <c r="Q79" s="35">
        <f t="shared" si="15"/>
        <v>0</v>
      </c>
      <c r="R79" s="35">
        <f t="shared" si="15"/>
        <v>0</v>
      </c>
    </row>
    <row r="80" spans="2:18" s="12" customFormat="1" ht="33" hidden="1" customHeight="1">
      <c r="B80" s="1512" t="s">
        <v>112</v>
      </c>
      <c r="C80" s="1401"/>
      <c r="D80" s="1401"/>
      <c r="E80" s="1401"/>
      <c r="F80" s="1401"/>
      <c r="G80" s="1401"/>
      <c r="H80" s="1401"/>
      <c r="I80" s="1401"/>
      <c r="J80" s="22">
        <f>SUM(J81)</f>
        <v>0</v>
      </c>
      <c r="K80" s="22">
        <f t="shared" si="15"/>
        <v>0</v>
      </c>
      <c r="L80" s="22">
        <f t="shared" si="15"/>
        <v>0</v>
      </c>
      <c r="M80" s="22">
        <f t="shared" si="15"/>
        <v>0</v>
      </c>
      <c r="N80" s="22">
        <f t="shared" si="15"/>
        <v>0</v>
      </c>
      <c r="O80" s="22">
        <f t="shared" si="15"/>
        <v>0</v>
      </c>
      <c r="P80" s="22">
        <f t="shared" si="15"/>
        <v>0</v>
      </c>
      <c r="Q80" s="22">
        <f t="shared" si="15"/>
        <v>0</v>
      </c>
      <c r="R80" s="22">
        <f t="shared" si="15"/>
        <v>0</v>
      </c>
    </row>
    <row r="81" spans="2:18" ht="33" hidden="1" customHeight="1">
      <c r="B81" s="29"/>
      <c r="C81" s="1401" t="s">
        <v>31</v>
      </c>
      <c r="D81" s="1401"/>
      <c r="E81" s="1401"/>
      <c r="F81" s="1401"/>
      <c r="G81" s="1401"/>
      <c r="H81" s="1401"/>
      <c r="I81" s="1401"/>
      <c r="J81" s="73">
        <f t="shared" ref="J81:R81" si="16">SUM(J82+J89)</f>
        <v>0</v>
      </c>
      <c r="K81" s="73">
        <f t="shared" si="16"/>
        <v>0</v>
      </c>
      <c r="L81" s="73">
        <f t="shared" si="16"/>
        <v>0</v>
      </c>
      <c r="M81" s="73">
        <f t="shared" si="16"/>
        <v>0</v>
      </c>
      <c r="N81" s="73">
        <f t="shared" si="16"/>
        <v>0</v>
      </c>
      <c r="O81" s="73">
        <f t="shared" si="16"/>
        <v>0</v>
      </c>
      <c r="P81" s="73">
        <f t="shared" si="16"/>
        <v>0</v>
      </c>
      <c r="Q81" s="73">
        <f t="shared" si="16"/>
        <v>0</v>
      </c>
      <c r="R81" s="73">
        <f t="shared" si="16"/>
        <v>0</v>
      </c>
    </row>
    <row r="82" spans="2:18" ht="34.5" hidden="1" customHeight="1">
      <c r="B82" s="29"/>
      <c r="C82" s="31"/>
      <c r="D82" s="1401" t="s">
        <v>32</v>
      </c>
      <c r="E82" s="1401"/>
      <c r="F82" s="1401"/>
      <c r="G82" s="1401"/>
      <c r="H82" s="1401"/>
      <c r="I82" s="1401"/>
      <c r="J82" s="73">
        <f>SUM(J83)</f>
        <v>0</v>
      </c>
      <c r="K82" s="73">
        <f t="shared" ref="K82:R82" si="17">SUM(K83)</f>
        <v>0</v>
      </c>
      <c r="L82" s="73">
        <f t="shared" si="17"/>
        <v>0</v>
      </c>
      <c r="M82" s="73">
        <f t="shared" si="17"/>
        <v>0</v>
      </c>
      <c r="N82" s="73">
        <f t="shared" si="17"/>
        <v>0</v>
      </c>
      <c r="O82" s="73">
        <f t="shared" si="17"/>
        <v>0</v>
      </c>
      <c r="P82" s="73">
        <f t="shared" si="17"/>
        <v>0</v>
      </c>
      <c r="Q82" s="73">
        <f t="shared" si="17"/>
        <v>0</v>
      </c>
      <c r="R82" s="73">
        <f t="shared" si="17"/>
        <v>0</v>
      </c>
    </row>
    <row r="83" spans="2:18" hidden="1">
      <c r="B83" s="29"/>
      <c r="C83" s="31"/>
      <c r="D83" s="31"/>
      <c r="E83" s="30" t="s">
        <v>33</v>
      </c>
      <c r="F83" s="27"/>
      <c r="G83" s="27"/>
      <c r="H83" s="13"/>
      <c r="I83" s="100"/>
      <c r="J83" s="73">
        <f>SUM(J84:J88)</f>
        <v>0</v>
      </c>
      <c r="K83" s="73">
        <f t="shared" ref="K83:R83" si="18">SUM(K84:K88)</f>
        <v>0</v>
      </c>
      <c r="L83" s="73">
        <f t="shared" si="18"/>
        <v>0</v>
      </c>
      <c r="M83" s="73">
        <f t="shared" si="18"/>
        <v>0</v>
      </c>
      <c r="N83" s="73">
        <f t="shared" si="18"/>
        <v>0</v>
      </c>
      <c r="O83" s="73">
        <f t="shared" si="18"/>
        <v>0</v>
      </c>
      <c r="P83" s="73">
        <f t="shared" si="18"/>
        <v>0</v>
      </c>
      <c r="Q83" s="73">
        <f t="shared" si="18"/>
        <v>0</v>
      </c>
      <c r="R83" s="73">
        <f t="shared" si="18"/>
        <v>0</v>
      </c>
    </row>
    <row r="84" spans="2:18" ht="25.5" hidden="1" customHeight="1">
      <c r="B84" s="32"/>
      <c r="C84" s="33"/>
      <c r="D84" s="33"/>
      <c r="E84" s="34"/>
      <c r="F84" s="25">
        <v>37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>SUM(J84:Q84)</f>
        <v>0</v>
      </c>
    </row>
    <row r="85" spans="2:18" ht="25.5" hidden="1" customHeight="1">
      <c r="B85" s="24"/>
      <c r="D85" s="21"/>
      <c r="E85" s="26"/>
      <c r="F85" s="25">
        <v>38</v>
      </c>
      <c r="G85" s="14"/>
      <c r="H85" s="15"/>
      <c r="I85" s="16"/>
      <c r="J85" s="23"/>
      <c r="K85" s="23"/>
      <c r="L85" s="23"/>
      <c r="M85" s="23"/>
      <c r="N85" s="23"/>
      <c r="O85" s="23"/>
      <c r="P85" s="23"/>
      <c r="Q85" s="23"/>
      <c r="R85" s="71">
        <f>SUM(J85:Q85)</f>
        <v>0</v>
      </c>
    </row>
    <row r="86" spans="2:18" ht="25.5" hidden="1" customHeight="1">
      <c r="B86" s="24"/>
      <c r="D86" s="21"/>
      <c r="E86" s="26"/>
      <c r="F86" s="25">
        <v>39</v>
      </c>
      <c r="G86" s="14"/>
      <c r="H86" s="15"/>
      <c r="I86" s="16"/>
      <c r="J86" s="15"/>
      <c r="K86" s="15"/>
      <c r="L86" s="15"/>
      <c r="M86" s="15"/>
      <c r="N86" s="15"/>
      <c r="O86" s="15"/>
      <c r="P86" s="15"/>
      <c r="Q86" s="15"/>
      <c r="R86" s="71">
        <f>SUM(J86:Q86)</f>
        <v>0</v>
      </c>
    </row>
    <row r="87" spans="2:18" ht="25.5" hidden="1" customHeight="1">
      <c r="B87" s="48"/>
      <c r="C87" s="49"/>
      <c r="D87" s="49"/>
      <c r="E87" s="50"/>
      <c r="F87" s="25">
        <v>40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ref="R87" si="19">SUM(J87:Q87)</f>
        <v>0</v>
      </c>
    </row>
    <row r="88" spans="2:18" ht="25.5" hidden="1" customHeight="1">
      <c r="B88" s="48"/>
      <c r="C88" s="49"/>
      <c r="D88" s="49"/>
      <c r="E88" s="50"/>
      <c r="F88" s="25">
        <v>41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>SUM(J88:Q88)</f>
        <v>0</v>
      </c>
    </row>
    <row r="89" spans="2:18" ht="21" hidden="1" customHeight="1">
      <c r="B89" s="29"/>
      <c r="C89" s="31"/>
      <c r="D89" s="1419" t="s">
        <v>34</v>
      </c>
      <c r="E89" s="1419"/>
      <c r="F89" s="1419"/>
      <c r="G89" s="1419"/>
      <c r="H89" s="1419"/>
      <c r="I89" s="1419"/>
      <c r="J89" s="73">
        <f>SUM(J90)</f>
        <v>0</v>
      </c>
      <c r="K89" s="73">
        <f t="shared" ref="K89:Q89" si="20">SUM(K90)</f>
        <v>0</v>
      </c>
      <c r="L89" s="73">
        <f t="shared" si="20"/>
        <v>0</v>
      </c>
      <c r="M89" s="73">
        <f t="shared" si="20"/>
        <v>0</v>
      </c>
      <c r="N89" s="73">
        <f t="shared" si="20"/>
        <v>0</v>
      </c>
      <c r="O89" s="73">
        <f t="shared" si="20"/>
        <v>0</v>
      </c>
      <c r="P89" s="73">
        <f t="shared" si="20"/>
        <v>0</v>
      </c>
      <c r="Q89" s="73">
        <f t="shared" si="20"/>
        <v>0</v>
      </c>
      <c r="R89" s="73">
        <f>SUM(R90)</f>
        <v>0</v>
      </c>
    </row>
    <row r="90" spans="2:18" ht="21" hidden="1" customHeight="1">
      <c r="B90" s="29"/>
      <c r="C90" s="31"/>
      <c r="D90" s="31"/>
      <c r="E90" s="1418" t="s">
        <v>35</v>
      </c>
      <c r="F90" s="1418"/>
      <c r="G90" s="1418"/>
      <c r="H90" s="1418"/>
      <c r="I90" s="1418"/>
      <c r="J90" s="73">
        <f>SUM(J91:J96)</f>
        <v>0</v>
      </c>
      <c r="K90" s="73">
        <f t="shared" ref="K90:R90" si="21">SUM(K91:K96)</f>
        <v>0</v>
      </c>
      <c r="L90" s="73">
        <f t="shared" si="21"/>
        <v>0</v>
      </c>
      <c r="M90" s="73">
        <f t="shared" si="21"/>
        <v>0</v>
      </c>
      <c r="N90" s="73">
        <f t="shared" si="21"/>
        <v>0</v>
      </c>
      <c r="O90" s="73">
        <f t="shared" si="21"/>
        <v>0</v>
      </c>
      <c r="P90" s="73">
        <f t="shared" si="21"/>
        <v>0</v>
      </c>
      <c r="Q90" s="73">
        <f t="shared" si="21"/>
        <v>0</v>
      </c>
      <c r="R90" s="73">
        <f t="shared" si="21"/>
        <v>0</v>
      </c>
    </row>
    <row r="91" spans="2:18" ht="25.5" hidden="1" customHeight="1">
      <c r="B91" s="32"/>
      <c r="C91" s="33"/>
      <c r="D91" s="33"/>
      <c r="E91" s="34"/>
      <c r="F91" s="25">
        <v>42</v>
      </c>
      <c r="G91" s="14"/>
      <c r="H91" s="14"/>
      <c r="I91" s="52"/>
      <c r="J91" s="15"/>
      <c r="K91" s="15"/>
      <c r="L91" s="15"/>
      <c r="M91" s="15"/>
      <c r="N91" s="15"/>
      <c r="O91" s="15"/>
      <c r="P91" s="15"/>
      <c r="Q91" s="15"/>
      <c r="R91" s="71">
        <f>SUM(J91:Q91)</f>
        <v>0</v>
      </c>
    </row>
    <row r="92" spans="2:18" ht="25.5" hidden="1" customHeight="1">
      <c r="B92" s="48"/>
      <c r="C92" s="49"/>
      <c r="D92" s="49"/>
      <c r="E92" s="50"/>
      <c r="F92" s="25">
        <v>43</v>
      </c>
      <c r="G92" s="14"/>
      <c r="H92" s="14"/>
      <c r="I92" s="52"/>
      <c r="J92" s="15"/>
      <c r="K92" s="15"/>
      <c r="L92" s="15"/>
      <c r="M92" s="15"/>
      <c r="N92" s="15"/>
      <c r="O92" s="15"/>
      <c r="P92" s="15"/>
      <c r="Q92" s="15"/>
      <c r="R92" s="71">
        <f t="shared" ref="R92:R96" si="22">SUM(J92:Q92)</f>
        <v>0</v>
      </c>
    </row>
    <row r="93" spans="2:18" ht="25.5" hidden="1" customHeight="1">
      <c r="B93" s="48"/>
      <c r="C93" s="49"/>
      <c r="D93" s="49"/>
      <c r="E93" s="50"/>
      <c r="F93" s="25">
        <v>44</v>
      </c>
      <c r="G93" s="14"/>
      <c r="H93" s="14"/>
      <c r="I93" s="52"/>
      <c r="J93" s="15"/>
      <c r="K93" s="15"/>
      <c r="L93" s="15"/>
      <c r="M93" s="15"/>
      <c r="N93" s="15"/>
      <c r="O93" s="15"/>
      <c r="P93" s="15"/>
      <c r="Q93" s="15"/>
      <c r="R93" s="71">
        <f t="shared" si="22"/>
        <v>0</v>
      </c>
    </row>
    <row r="94" spans="2:18" ht="25.5" hidden="1" customHeight="1">
      <c r="B94" s="48"/>
      <c r="C94" s="49"/>
      <c r="D94" s="49"/>
      <c r="E94" s="50"/>
      <c r="F94" s="25">
        <v>45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si="22"/>
        <v>0</v>
      </c>
    </row>
    <row r="95" spans="2:18" ht="25.5" hidden="1" customHeight="1">
      <c r="B95" s="48"/>
      <c r="C95" s="49"/>
      <c r="D95" s="49"/>
      <c r="E95" s="50"/>
      <c r="F95" s="25">
        <v>46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si="22"/>
        <v>0</v>
      </c>
    </row>
    <row r="96" spans="2:18" ht="25.5" hidden="1" customHeight="1">
      <c r="B96" s="17"/>
      <c r="C96" s="18"/>
      <c r="D96" s="18"/>
      <c r="E96" s="66"/>
      <c r="F96" s="25">
        <v>47</v>
      </c>
      <c r="G96" s="14"/>
      <c r="H96" s="14"/>
      <c r="I96" s="52"/>
      <c r="J96" s="15"/>
      <c r="K96" s="15"/>
      <c r="L96" s="15"/>
      <c r="M96" s="15"/>
      <c r="N96" s="15"/>
      <c r="O96" s="15"/>
      <c r="P96" s="15"/>
      <c r="Q96" s="15"/>
      <c r="R96" s="71">
        <f t="shared" si="22"/>
        <v>0</v>
      </c>
    </row>
    <row r="97" spans="2:18" s="12" customFormat="1" ht="34.5" hidden="1" customHeight="1">
      <c r="B97" s="1404" t="s">
        <v>85</v>
      </c>
      <c r="C97" s="1405"/>
      <c r="D97" s="1405"/>
      <c r="E97" s="1405"/>
      <c r="F97" s="1405"/>
      <c r="G97" s="1405"/>
      <c r="H97" s="1405"/>
      <c r="I97" s="1405"/>
      <c r="J97" s="35">
        <f>SUM(J98)</f>
        <v>0</v>
      </c>
      <c r="K97" s="35">
        <f t="shared" ref="K97:R98" si="23">SUM(K98)</f>
        <v>0</v>
      </c>
      <c r="L97" s="35">
        <f t="shared" si="23"/>
        <v>0</v>
      </c>
      <c r="M97" s="35">
        <f t="shared" si="23"/>
        <v>0</v>
      </c>
      <c r="N97" s="35">
        <f t="shared" si="23"/>
        <v>0</v>
      </c>
      <c r="O97" s="35">
        <f t="shared" si="23"/>
        <v>0</v>
      </c>
      <c r="P97" s="35">
        <f t="shared" si="23"/>
        <v>0</v>
      </c>
      <c r="Q97" s="35">
        <f t="shared" si="23"/>
        <v>0</v>
      </c>
      <c r="R97" s="35">
        <f t="shared" si="23"/>
        <v>0</v>
      </c>
    </row>
    <row r="98" spans="2:18" s="12" customFormat="1" ht="49.5" hidden="1" customHeight="1">
      <c r="B98" s="1516" t="s">
        <v>113</v>
      </c>
      <c r="C98" s="1517"/>
      <c r="D98" s="1517"/>
      <c r="E98" s="1517"/>
      <c r="F98" s="1517"/>
      <c r="G98" s="1517"/>
      <c r="H98" s="1517"/>
      <c r="I98" s="1517"/>
      <c r="J98" s="22">
        <f>SUM(J99)</f>
        <v>0</v>
      </c>
      <c r="K98" s="22">
        <f t="shared" si="23"/>
        <v>0</v>
      </c>
      <c r="L98" s="22">
        <f t="shared" si="23"/>
        <v>0</v>
      </c>
      <c r="M98" s="22">
        <f t="shared" si="23"/>
        <v>0</v>
      </c>
      <c r="N98" s="22">
        <f t="shared" si="23"/>
        <v>0</v>
      </c>
      <c r="O98" s="22">
        <f t="shared" si="23"/>
        <v>0</v>
      </c>
      <c r="P98" s="22">
        <f t="shared" si="23"/>
        <v>0</v>
      </c>
      <c r="Q98" s="22">
        <f t="shared" si="23"/>
        <v>0</v>
      </c>
      <c r="R98" s="22">
        <f t="shared" si="23"/>
        <v>0</v>
      </c>
    </row>
    <row r="99" spans="2:18" ht="36.75" hidden="1" customHeight="1">
      <c r="B99" s="29"/>
      <c r="C99" s="1401" t="s">
        <v>36</v>
      </c>
      <c r="D99" s="1401"/>
      <c r="E99" s="1401"/>
      <c r="F99" s="1401"/>
      <c r="G99" s="1401"/>
      <c r="H99" s="1401"/>
      <c r="I99" s="1401"/>
      <c r="J99" s="73">
        <f>SUM(J100+J105+J110)</f>
        <v>0</v>
      </c>
      <c r="K99" s="73">
        <f t="shared" ref="K99:R99" si="24">SUM(K100+K105+K110)</f>
        <v>0</v>
      </c>
      <c r="L99" s="73">
        <f t="shared" si="24"/>
        <v>0</v>
      </c>
      <c r="M99" s="73">
        <f t="shared" si="24"/>
        <v>0</v>
      </c>
      <c r="N99" s="73">
        <f t="shared" si="24"/>
        <v>0</v>
      </c>
      <c r="O99" s="73">
        <f t="shared" si="24"/>
        <v>0</v>
      </c>
      <c r="P99" s="73">
        <f t="shared" si="24"/>
        <v>0</v>
      </c>
      <c r="Q99" s="73">
        <f t="shared" si="24"/>
        <v>0</v>
      </c>
      <c r="R99" s="73">
        <f t="shared" si="24"/>
        <v>0</v>
      </c>
    </row>
    <row r="100" spans="2:18" ht="47.25" hidden="1" customHeight="1">
      <c r="B100" s="29"/>
      <c r="C100" s="31"/>
      <c r="D100" s="1401" t="s">
        <v>37</v>
      </c>
      <c r="E100" s="1401"/>
      <c r="F100" s="1401"/>
      <c r="G100" s="1401"/>
      <c r="H100" s="1401"/>
      <c r="I100" s="1401"/>
      <c r="J100" s="73">
        <f>SUM(J101)</f>
        <v>0</v>
      </c>
      <c r="K100" s="73">
        <f t="shared" ref="K100:R100" si="25">SUM(K101)</f>
        <v>0</v>
      </c>
      <c r="L100" s="73">
        <f t="shared" si="25"/>
        <v>0</v>
      </c>
      <c r="M100" s="73">
        <f t="shared" si="25"/>
        <v>0</v>
      </c>
      <c r="N100" s="73">
        <f t="shared" si="25"/>
        <v>0</v>
      </c>
      <c r="O100" s="73">
        <f t="shared" si="25"/>
        <v>0</v>
      </c>
      <c r="P100" s="73">
        <f t="shared" si="25"/>
        <v>0</v>
      </c>
      <c r="Q100" s="73">
        <f t="shared" si="25"/>
        <v>0</v>
      </c>
      <c r="R100" s="73">
        <f t="shared" si="25"/>
        <v>0</v>
      </c>
    </row>
    <row r="101" spans="2:18" ht="32.25" hidden="1" customHeight="1">
      <c r="B101" s="29"/>
      <c r="C101" s="31"/>
      <c r="D101" s="31"/>
      <c r="E101" s="1401" t="s">
        <v>38</v>
      </c>
      <c r="F101" s="1401"/>
      <c r="G101" s="1401"/>
      <c r="H101" s="1401"/>
      <c r="I101" s="1401"/>
      <c r="J101" s="73">
        <f>SUM(J102:J104)</f>
        <v>0</v>
      </c>
      <c r="K101" s="73">
        <f t="shared" ref="K101:R101" si="26">SUM(K102:K104)</f>
        <v>0</v>
      </c>
      <c r="L101" s="73">
        <f t="shared" si="26"/>
        <v>0</v>
      </c>
      <c r="M101" s="73">
        <f t="shared" si="26"/>
        <v>0</v>
      </c>
      <c r="N101" s="73">
        <f t="shared" si="26"/>
        <v>0</v>
      </c>
      <c r="O101" s="73">
        <f t="shared" si="26"/>
        <v>0</v>
      </c>
      <c r="P101" s="73">
        <f t="shared" si="26"/>
        <v>0</v>
      </c>
      <c r="Q101" s="73">
        <f t="shared" si="26"/>
        <v>0</v>
      </c>
      <c r="R101" s="73">
        <f t="shared" si="26"/>
        <v>0</v>
      </c>
    </row>
    <row r="102" spans="2:18" ht="22.5" hidden="1" customHeight="1">
      <c r="B102" s="32"/>
      <c r="C102" s="33"/>
      <c r="D102" s="33"/>
      <c r="E102" s="34"/>
      <c r="F102" s="25">
        <v>48</v>
      </c>
      <c r="G102" s="14"/>
      <c r="H102" s="14"/>
      <c r="I102" s="52"/>
      <c r="J102" s="15"/>
      <c r="K102" s="15"/>
      <c r="L102" s="15"/>
      <c r="M102" s="15"/>
      <c r="N102" s="15"/>
      <c r="O102" s="15"/>
      <c r="P102" s="15"/>
      <c r="Q102" s="15"/>
      <c r="R102" s="71">
        <f t="shared" ref="R102" si="27">SUM(J102:Q102)</f>
        <v>0</v>
      </c>
    </row>
    <row r="103" spans="2:18" ht="22.5" hidden="1" customHeight="1">
      <c r="B103" s="24"/>
      <c r="D103" s="21"/>
      <c r="E103" s="26"/>
      <c r="F103" s="25">
        <v>49</v>
      </c>
      <c r="G103" s="14"/>
      <c r="H103" s="15"/>
      <c r="I103" s="16"/>
      <c r="J103" s="23"/>
      <c r="K103" s="23"/>
      <c r="L103" s="23"/>
      <c r="M103" s="23"/>
      <c r="N103" s="23"/>
      <c r="O103" s="23"/>
      <c r="P103" s="23"/>
      <c r="Q103" s="23"/>
      <c r="R103" s="71">
        <f>SUM(J103:Q103)</f>
        <v>0</v>
      </c>
    </row>
    <row r="104" spans="2:18" ht="22.5" hidden="1" customHeight="1">
      <c r="B104" s="24"/>
      <c r="D104" s="21"/>
      <c r="E104" s="26"/>
      <c r="F104" s="25">
        <v>50</v>
      </c>
      <c r="G104" s="14"/>
      <c r="H104" s="15"/>
      <c r="I104" s="16"/>
      <c r="J104" s="23"/>
      <c r="K104" s="23"/>
      <c r="L104" s="23"/>
      <c r="M104" s="23"/>
      <c r="N104" s="23"/>
      <c r="O104" s="23"/>
      <c r="P104" s="23"/>
      <c r="Q104" s="23"/>
      <c r="R104" s="71">
        <f>SUM(J104:Q104)</f>
        <v>0</v>
      </c>
    </row>
    <row r="105" spans="2:18" ht="47.25" hidden="1" customHeight="1">
      <c r="B105" s="29"/>
      <c r="C105" s="31"/>
      <c r="D105" s="1401" t="s">
        <v>39</v>
      </c>
      <c r="E105" s="1401"/>
      <c r="F105" s="1401"/>
      <c r="G105" s="1401"/>
      <c r="H105" s="1401"/>
      <c r="I105" s="1401"/>
      <c r="J105" s="73">
        <f>SUM(J106)</f>
        <v>0</v>
      </c>
      <c r="K105" s="73">
        <f t="shared" ref="K105:R105" si="28">SUM(K106)</f>
        <v>0</v>
      </c>
      <c r="L105" s="73">
        <f t="shared" si="28"/>
        <v>0</v>
      </c>
      <c r="M105" s="73">
        <f t="shared" si="28"/>
        <v>0</v>
      </c>
      <c r="N105" s="73">
        <f t="shared" si="28"/>
        <v>0</v>
      </c>
      <c r="O105" s="73">
        <f t="shared" si="28"/>
        <v>0</v>
      </c>
      <c r="P105" s="73">
        <f t="shared" si="28"/>
        <v>0</v>
      </c>
      <c r="Q105" s="73">
        <f t="shared" si="28"/>
        <v>0</v>
      </c>
      <c r="R105" s="73">
        <f t="shared" si="28"/>
        <v>0</v>
      </c>
    </row>
    <row r="106" spans="2:18" ht="34.5" hidden="1" customHeight="1">
      <c r="B106" s="29"/>
      <c r="C106" s="31"/>
      <c r="D106" s="31"/>
      <c r="E106" s="1401" t="s">
        <v>40</v>
      </c>
      <c r="F106" s="1401"/>
      <c r="G106" s="1401"/>
      <c r="H106" s="1401"/>
      <c r="I106" s="1401"/>
      <c r="J106" s="73">
        <f>SUM(J107:J109)</f>
        <v>0</v>
      </c>
      <c r="K106" s="73">
        <f t="shared" ref="K106:R106" si="29">SUM(K107:K109)</f>
        <v>0</v>
      </c>
      <c r="L106" s="73">
        <f t="shared" si="29"/>
        <v>0</v>
      </c>
      <c r="M106" s="73">
        <f t="shared" si="29"/>
        <v>0</v>
      </c>
      <c r="N106" s="73">
        <f t="shared" si="29"/>
        <v>0</v>
      </c>
      <c r="O106" s="73">
        <f t="shared" si="29"/>
        <v>0</v>
      </c>
      <c r="P106" s="73">
        <f t="shared" si="29"/>
        <v>0</v>
      </c>
      <c r="Q106" s="73">
        <f t="shared" si="29"/>
        <v>0</v>
      </c>
      <c r="R106" s="73">
        <f t="shared" si="29"/>
        <v>0</v>
      </c>
    </row>
    <row r="107" spans="2:18" ht="24.75" hidden="1" customHeight="1">
      <c r="B107" s="32"/>
      <c r="C107" s="33"/>
      <c r="D107" s="33"/>
      <c r="E107" s="34"/>
      <c r="F107" s="25">
        <v>51</v>
      </c>
      <c r="G107" s="14"/>
      <c r="H107" s="14"/>
      <c r="I107" s="52"/>
      <c r="J107" s="15"/>
      <c r="K107" s="15"/>
      <c r="L107" s="15"/>
      <c r="M107" s="15"/>
      <c r="N107" s="15"/>
      <c r="O107" s="15"/>
      <c r="P107" s="15"/>
      <c r="Q107" s="15"/>
      <c r="R107" s="71">
        <f t="shared" ref="R107:R108" si="30">SUM(J107:Q107)</f>
        <v>0</v>
      </c>
    </row>
    <row r="108" spans="2:18" ht="24.75" hidden="1" customHeight="1">
      <c r="B108" s="24"/>
      <c r="D108" s="21"/>
      <c r="E108" s="26"/>
      <c r="F108" s="25">
        <v>52</v>
      </c>
      <c r="G108" s="14"/>
      <c r="H108" s="15"/>
      <c r="I108" s="16"/>
      <c r="J108" s="23"/>
      <c r="K108" s="23"/>
      <c r="L108" s="23"/>
      <c r="M108" s="23"/>
      <c r="N108" s="23"/>
      <c r="O108" s="23"/>
      <c r="P108" s="23"/>
      <c r="Q108" s="23"/>
      <c r="R108" s="71">
        <f t="shared" si="30"/>
        <v>0</v>
      </c>
    </row>
    <row r="109" spans="2:18" ht="34.5" hidden="1" customHeight="1">
      <c r="B109" s="58"/>
      <c r="C109" s="59"/>
      <c r="D109" s="53"/>
      <c r="E109" s="19"/>
      <c r="F109" s="25">
        <v>53</v>
      </c>
      <c r="G109" s="14"/>
      <c r="H109" s="15"/>
      <c r="I109" s="16"/>
      <c r="J109" s="23"/>
      <c r="K109" s="23"/>
      <c r="L109" s="23"/>
      <c r="M109" s="23"/>
      <c r="N109" s="23"/>
      <c r="O109" s="23"/>
      <c r="P109" s="23"/>
      <c r="Q109" s="23"/>
      <c r="R109" s="71">
        <f>SUM(J109:Q109)</f>
        <v>0</v>
      </c>
    </row>
    <row r="110" spans="2:18" ht="31.5" hidden="1" customHeight="1">
      <c r="B110" s="29"/>
      <c r="C110" s="31"/>
      <c r="D110" s="1401" t="s">
        <v>41</v>
      </c>
      <c r="E110" s="1401"/>
      <c r="F110" s="1401"/>
      <c r="G110" s="1401"/>
      <c r="H110" s="1401"/>
      <c r="I110" s="1401"/>
      <c r="J110" s="73">
        <f>SUM(J111)</f>
        <v>0</v>
      </c>
      <c r="K110" s="73">
        <f t="shared" ref="K110:R110" si="31">SUM(K111)</f>
        <v>0</v>
      </c>
      <c r="L110" s="73">
        <f t="shared" si="31"/>
        <v>0</v>
      </c>
      <c r="M110" s="73">
        <f t="shared" si="31"/>
        <v>0</v>
      </c>
      <c r="N110" s="73">
        <f t="shared" si="31"/>
        <v>0</v>
      </c>
      <c r="O110" s="73">
        <f t="shared" si="31"/>
        <v>0</v>
      </c>
      <c r="P110" s="73">
        <f t="shared" si="31"/>
        <v>0</v>
      </c>
      <c r="Q110" s="73">
        <f t="shared" si="31"/>
        <v>0</v>
      </c>
      <c r="R110" s="73">
        <f t="shared" si="31"/>
        <v>0</v>
      </c>
    </row>
    <row r="111" spans="2:18" ht="34.5" hidden="1" customHeight="1">
      <c r="B111" s="29"/>
      <c r="C111" s="31"/>
      <c r="D111" s="31"/>
      <c r="E111" s="1401" t="s">
        <v>42</v>
      </c>
      <c r="F111" s="1401"/>
      <c r="G111" s="1401"/>
      <c r="H111" s="1401"/>
      <c r="I111" s="1401"/>
      <c r="J111" s="73">
        <f>SUM(J112:J114)</f>
        <v>0</v>
      </c>
      <c r="K111" s="73">
        <f t="shared" ref="K111:R111" si="32">SUM(K112:K114)</f>
        <v>0</v>
      </c>
      <c r="L111" s="73">
        <f t="shared" si="32"/>
        <v>0</v>
      </c>
      <c r="M111" s="73">
        <f t="shared" si="32"/>
        <v>0</v>
      </c>
      <c r="N111" s="73">
        <f t="shared" si="32"/>
        <v>0</v>
      </c>
      <c r="O111" s="73">
        <f t="shared" si="32"/>
        <v>0</v>
      </c>
      <c r="P111" s="73">
        <f t="shared" si="32"/>
        <v>0</v>
      </c>
      <c r="Q111" s="73">
        <f t="shared" si="32"/>
        <v>0</v>
      </c>
      <c r="R111" s="73">
        <f t="shared" si="32"/>
        <v>0</v>
      </c>
    </row>
    <row r="112" spans="2:18" ht="20.25" hidden="1" customHeight="1">
      <c r="B112" s="32"/>
      <c r="C112" s="33"/>
      <c r="D112" s="33"/>
      <c r="E112" s="34"/>
      <c r="F112" s="25">
        <v>54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33">SUM(J112:Q112)</f>
        <v>0</v>
      </c>
    </row>
    <row r="113" spans="2:18" ht="20.25" hidden="1" customHeight="1">
      <c r="B113" s="24"/>
      <c r="D113" s="21"/>
      <c r="E113" s="26"/>
      <c r="F113" s="25">
        <v>55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33"/>
        <v>0</v>
      </c>
    </row>
    <row r="114" spans="2:18" ht="20.25" hidden="1" customHeight="1">
      <c r="B114" s="24"/>
      <c r="D114" s="21"/>
      <c r="E114" s="26"/>
      <c r="F114" s="25">
        <v>56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s="12" customFormat="1" ht="33" hidden="1" customHeight="1">
      <c r="B115" s="1404" t="s">
        <v>87</v>
      </c>
      <c r="C115" s="1405"/>
      <c r="D115" s="1405"/>
      <c r="E115" s="1405"/>
      <c r="F115" s="1405"/>
      <c r="G115" s="1405"/>
      <c r="H115" s="1405"/>
      <c r="I115" s="1405"/>
      <c r="J115" s="35">
        <f>SUM(J116)</f>
        <v>0</v>
      </c>
      <c r="K115" s="35">
        <f t="shared" ref="K115:Q116" si="34">SUM(K116)</f>
        <v>0</v>
      </c>
      <c r="L115" s="35">
        <f t="shared" si="34"/>
        <v>0</v>
      </c>
      <c r="M115" s="35">
        <f t="shared" si="34"/>
        <v>0</v>
      </c>
      <c r="N115" s="35">
        <f t="shared" si="34"/>
        <v>0</v>
      </c>
      <c r="O115" s="35">
        <f t="shared" si="34"/>
        <v>0</v>
      </c>
      <c r="P115" s="35">
        <f t="shared" si="34"/>
        <v>0</v>
      </c>
      <c r="Q115" s="35">
        <f t="shared" si="34"/>
        <v>0</v>
      </c>
      <c r="R115" s="35">
        <f>SUM(R116)</f>
        <v>0</v>
      </c>
    </row>
    <row r="116" spans="2:18" s="12" customFormat="1" ht="32.25" hidden="1" customHeight="1">
      <c r="B116" s="1518" t="s">
        <v>114</v>
      </c>
      <c r="C116" s="1519"/>
      <c r="D116" s="1519"/>
      <c r="E116" s="1519"/>
      <c r="F116" s="1519"/>
      <c r="G116" s="1519"/>
      <c r="H116" s="1519"/>
      <c r="I116" s="1519"/>
      <c r="J116" s="22">
        <f>SUM(J117)</f>
        <v>0</v>
      </c>
      <c r="K116" s="22">
        <f>SUM(K117)</f>
        <v>0</v>
      </c>
      <c r="L116" s="22">
        <f t="shared" si="34"/>
        <v>0</v>
      </c>
      <c r="M116" s="22">
        <f t="shared" si="34"/>
        <v>0</v>
      </c>
      <c r="N116" s="22">
        <f t="shared" si="34"/>
        <v>0</v>
      </c>
      <c r="O116" s="22">
        <f t="shared" si="34"/>
        <v>0</v>
      </c>
      <c r="P116" s="22">
        <f t="shared" si="34"/>
        <v>0</v>
      </c>
      <c r="Q116" s="22">
        <f t="shared" si="34"/>
        <v>0</v>
      </c>
      <c r="R116" s="22">
        <f>SUM(R117)</f>
        <v>0</v>
      </c>
    </row>
    <row r="117" spans="2:18" ht="48.75" hidden="1" customHeight="1">
      <c r="B117" s="29"/>
      <c r="C117" s="1401" t="s">
        <v>43</v>
      </c>
      <c r="D117" s="1401"/>
      <c r="E117" s="1401"/>
      <c r="F117" s="1401"/>
      <c r="G117" s="1401"/>
      <c r="H117" s="1401"/>
      <c r="I117" s="1401"/>
      <c r="J117" s="73">
        <f>SUM(J118+J127)</f>
        <v>0</v>
      </c>
      <c r="K117" s="73">
        <f t="shared" ref="K117:O117" si="35">SUM(K118+K127)</f>
        <v>0</v>
      </c>
      <c r="L117" s="73">
        <f>SUM(L118+L127)</f>
        <v>0</v>
      </c>
      <c r="M117" s="73">
        <f t="shared" si="35"/>
        <v>0</v>
      </c>
      <c r="N117" s="73">
        <f>SUM(N118+N127)</f>
        <v>0</v>
      </c>
      <c r="O117" s="73">
        <f t="shared" si="35"/>
        <v>0</v>
      </c>
      <c r="P117" s="73">
        <f>SUM(P118+P127)</f>
        <v>0</v>
      </c>
      <c r="Q117" s="73">
        <f>SUM(Q118+Q127)</f>
        <v>0</v>
      </c>
      <c r="R117" s="73">
        <f>SUM(R118+R127)</f>
        <v>0</v>
      </c>
    </row>
    <row r="118" spans="2:18" ht="32.25" hidden="1" customHeight="1">
      <c r="B118" s="29"/>
      <c r="C118" s="31"/>
      <c r="D118" s="1401" t="s">
        <v>44</v>
      </c>
      <c r="E118" s="1401"/>
      <c r="F118" s="1401"/>
      <c r="G118" s="1401"/>
      <c r="H118" s="1401"/>
      <c r="I118" s="1401"/>
      <c r="J118" s="73">
        <f>SUM(J119+J123)</f>
        <v>0</v>
      </c>
      <c r="K118" s="73">
        <f t="shared" ref="K118:Q118" si="36">SUM(K119+K123)</f>
        <v>0</v>
      </c>
      <c r="L118" s="73">
        <f t="shared" si="36"/>
        <v>0</v>
      </c>
      <c r="M118" s="73">
        <f t="shared" si="36"/>
        <v>0</v>
      </c>
      <c r="N118" s="73">
        <f t="shared" si="36"/>
        <v>0</v>
      </c>
      <c r="O118" s="73">
        <f t="shared" si="36"/>
        <v>0</v>
      </c>
      <c r="P118" s="73">
        <f t="shared" si="36"/>
        <v>0</v>
      </c>
      <c r="Q118" s="73">
        <f t="shared" si="36"/>
        <v>0</v>
      </c>
      <c r="R118" s="73">
        <f>SUM(R119+R123)</f>
        <v>0</v>
      </c>
    </row>
    <row r="119" spans="2:18" ht="35.25" hidden="1" customHeight="1">
      <c r="B119" s="29"/>
      <c r="C119" s="31"/>
      <c r="D119" s="31"/>
      <c r="E119" s="1401" t="s">
        <v>45</v>
      </c>
      <c r="F119" s="1401"/>
      <c r="G119" s="1401"/>
      <c r="H119" s="1401"/>
      <c r="I119" s="1401"/>
      <c r="J119" s="73">
        <f>SUM(J120:J122)</f>
        <v>0</v>
      </c>
      <c r="K119" s="73">
        <f t="shared" ref="K119:Q119" si="37">SUM(K120:K122)</f>
        <v>0</v>
      </c>
      <c r="L119" s="73">
        <f t="shared" si="37"/>
        <v>0</v>
      </c>
      <c r="M119" s="73">
        <f t="shared" si="37"/>
        <v>0</v>
      </c>
      <c r="N119" s="73">
        <f t="shared" si="37"/>
        <v>0</v>
      </c>
      <c r="O119" s="73">
        <f t="shared" si="37"/>
        <v>0</v>
      </c>
      <c r="P119" s="73">
        <f t="shared" si="37"/>
        <v>0</v>
      </c>
      <c r="Q119" s="73">
        <f t="shared" si="37"/>
        <v>0</v>
      </c>
      <c r="R119" s="73">
        <f>SUM(R120:R122)</f>
        <v>0</v>
      </c>
    </row>
    <row r="120" spans="2:18" ht="19.5" hidden="1" customHeight="1">
      <c r="B120" s="32"/>
      <c r="C120" s="33"/>
      <c r="D120" s="33"/>
      <c r="E120" s="34"/>
      <c r="F120" s="25">
        <v>57</v>
      </c>
      <c r="G120" s="14"/>
      <c r="H120" s="14"/>
      <c r="I120" s="52"/>
      <c r="J120" s="15"/>
      <c r="K120" s="15"/>
      <c r="L120" s="15"/>
      <c r="M120" s="15"/>
      <c r="N120" s="15"/>
      <c r="O120" s="15"/>
      <c r="P120" s="15"/>
      <c r="Q120" s="15"/>
      <c r="R120" s="71">
        <f t="shared" ref="R120:R121" si="38">SUM(J120:Q120)</f>
        <v>0</v>
      </c>
    </row>
    <row r="121" spans="2:18" ht="19.5" hidden="1" customHeight="1">
      <c r="B121" s="24"/>
      <c r="D121" s="21"/>
      <c r="E121" s="26"/>
      <c r="F121" s="25">
        <v>58</v>
      </c>
      <c r="G121" s="14"/>
      <c r="H121" s="15"/>
      <c r="I121" s="16"/>
      <c r="J121" s="23"/>
      <c r="K121" s="23"/>
      <c r="L121" s="23"/>
      <c r="M121" s="23"/>
      <c r="N121" s="23"/>
      <c r="O121" s="23"/>
      <c r="P121" s="23"/>
      <c r="Q121" s="23"/>
      <c r="R121" s="71">
        <f t="shared" si="38"/>
        <v>0</v>
      </c>
    </row>
    <row r="122" spans="2:18" ht="19.5" hidden="1" customHeight="1">
      <c r="B122" s="58"/>
      <c r="C122" s="59"/>
      <c r="D122" s="53"/>
      <c r="E122" s="19"/>
      <c r="F122" s="25">
        <v>59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>SUM(J122:Q122)</f>
        <v>0</v>
      </c>
    </row>
    <row r="123" spans="2:18" ht="34.5" hidden="1" customHeight="1">
      <c r="B123" s="29"/>
      <c r="C123" s="31"/>
      <c r="D123" s="31"/>
      <c r="E123" s="1401" t="s">
        <v>46</v>
      </c>
      <c r="F123" s="1401"/>
      <c r="G123" s="1401"/>
      <c r="H123" s="1401"/>
      <c r="I123" s="1401"/>
      <c r="J123" s="73">
        <f>SUM(J124:J126)</f>
        <v>0</v>
      </c>
      <c r="K123" s="73">
        <f t="shared" ref="K123:R123" si="39">SUM(K124:K126)</f>
        <v>0</v>
      </c>
      <c r="L123" s="73">
        <f t="shared" si="39"/>
        <v>0</v>
      </c>
      <c r="M123" s="73">
        <f t="shared" si="39"/>
        <v>0</v>
      </c>
      <c r="N123" s="73">
        <f t="shared" si="39"/>
        <v>0</v>
      </c>
      <c r="O123" s="73">
        <f t="shared" si="39"/>
        <v>0</v>
      </c>
      <c r="P123" s="73">
        <f t="shared" si="39"/>
        <v>0</v>
      </c>
      <c r="Q123" s="73">
        <f t="shared" si="39"/>
        <v>0</v>
      </c>
      <c r="R123" s="73">
        <f t="shared" si="39"/>
        <v>0</v>
      </c>
    </row>
    <row r="124" spans="2:18" ht="19.5" hidden="1" customHeight="1">
      <c r="B124" s="32"/>
      <c r="C124" s="33"/>
      <c r="D124" s="33"/>
      <c r="E124" s="34"/>
      <c r="F124" s="25">
        <v>60</v>
      </c>
      <c r="G124" s="14"/>
      <c r="H124" s="14"/>
      <c r="I124" s="52"/>
      <c r="J124" s="15"/>
      <c r="K124" s="15"/>
      <c r="L124" s="15"/>
      <c r="M124" s="15"/>
      <c r="N124" s="15"/>
      <c r="O124" s="15"/>
      <c r="P124" s="15"/>
      <c r="Q124" s="15"/>
      <c r="R124" s="71">
        <f t="shared" ref="R124:R125" si="40">SUM(J124:Q124)</f>
        <v>0</v>
      </c>
    </row>
    <row r="125" spans="2:18" ht="19.5" hidden="1" customHeight="1">
      <c r="B125" s="24"/>
      <c r="D125" s="21"/>
      <c r="E125" s="26"/>
      <c r="F125" s="25">
        <v>61</v>
      </c>
      <c r="G125" s="14"/>
      <c r="H125" s="15"/>
      <c r="I125" s="16"/>
      <c r="J125" s="23"/>
      <c r="K125" s="23"/>
      <c r="L125" s="23"/>
      <c r="M125" s="23"/>
      <c r="N125" s="23"/>
      <c r="O125" s="23"/>
      <c r="P125" s="23"/>
      <c r="Q125" s="23"/>
      <c r="R125" s="71">
        <f t="shared" si="40"/>
        <v>0</v>
      </c>
    </row>
    <row r="126" spans="2:18" ht="19.5" hidden="1" customHeight="1">
      <c r="B126" s="58"/>
      <c r="C126" s="59"/>
      <c r="D126" s="53"/>
      <c r="E126" s="19"/>
      <c r="F126" s="25">
        <v>62</v>
      </c>
      <c r="G126" s="14"/>
      <c r="H126" s="15"/>
      <c r="I126" s="16"/>
      <c r="J126" s="23"/>
      <c r="K126" s="23"/>
      <c r="L126" s="23"/>
      <c r="M126" s="23"/>
      <c r="N126" s="23"/>
      <c r="O126" s="23"/>
      <c r="P126" s="23"/>
      <c r="Q126" s="23"/>
      <c r="R126" s="71">
        <f>SUM(J126:Q126)</f>
        <v>0</v>
      </c>
    </row>
    <row r="127" spans="2:18" ht="34.5" hidden="1" customHeight="1">
      <c r="B127" s="29"/>
      <c r="C127" s="31"/>
      <c r="D127" s="1418" t="s">
        <v>47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41">SUM(K128)</f>
        <v>0</v>
      </c>
      <c r="L127" s="73">
        <f t="shared" si="41"/>
        <v>0</v>
      </c>
      <c r="M127" s="73">
        <f t="shared" si="41"/>
        <v>0</v>
      </c>
      <c r="N127" s="73">
        <f t="shared" si="41"/>
        <v>0</v>
      </c>
      <c r="O127" s="73">
        <f t="shared" si="41"/>
        <v>0</v>
      </c>
      <c r="P127" s="73">
        <f t="shared" si="41"/>
        <v>0</v>
      </c>
      <c r="Q127" s="73">
        <f t="shared" si="41"/>
        <v>0</v>
      </c>
      <c r="R127" s="73">
        <f t="shared" si="41"/>
        <v>0</v>
      </c>
    </row>
    <row r="128" spans="2:18" ht="49.5" hidden="1" customHeight="1">
      <c r="B128" s="29"/>
      <c r="C128" s="31"/>
      <c r="D128" s="31"/>
      <c r="E128" s="1401" t="s">
        <v>48</v>
      </c>
      <c r="F128" s="1401"/>
      <c r="G128" s="1401"/>
      <c r="H128" s="1401"/>
      <c r="I128" s="1401"/>
      <c r="J128" s="73">
        <f>SUM(J129:J131)</f>
        <v>0</v>
      </c>
      <c r="K128" s="73">
        <f t="shared" ref="K128:P128" si="42">SUM(K129:K131)</f>
        <v>0</v>
      </c>
      <c r="L128" s="73">
        <f t="shared" si="42"/>
        <v>0</v>
      </c>
      <c r="M128" s="73">
        <f t="shared" si="42"/>
        <v>0</v>
      </c>
      <c r="N128" s="73">
        <f t="shared" si="42"/>
        <v>0</v>
      </c>
      <c r="O128" s="73">
        <f t="shared" si="42"/>
        <v>0</v>
      </c>
      <c r="P128" s="73">
        <f t="shared" si="42"/>
        <v>0</v>
      </c>
      <c r="Q128" s="73">
        <f>SUM(Q129:Q131)</f>
        <v>0</v>
      </c>
      <c r="R128" s="73">
        <f>SUM(R129:R131)</f>
        <v>0</v>
      </c>
    </row>
    <row r="129" spans="2:18" ht="21.75" hidden="1" customHeight="1">
      <c r="B129" s="32"/>
      <c r="C129" s="33"/>
      <c r="D129" s="33"/>
      <c r="E129" s="34"/>
      <c r="F129" s="25">
        <v>63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43">SUM(J129:Q129)</f>
        <v>0</v>
      </c>
    </row>
    <row r="130" spans="2:18" ht="21.75" hidden="1" customHeight="1">
      <c r="B130" s="24"/>
      <c r="D130" s="21"/>
      <c r="E130" s="26"/>
      <c r="F130" s="25">
        <v>64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43"/>
        <v>0</v>
      </c>
    </row>
    <row r="131" spans="2:18" ht="6" hidden="1" customHeight="1">
      <c r="B131" s="24"/>
      <c r="D131" s="21"/>
      <c r="E131" s="26"/>
      <c r="F131" s="25">
        <v>65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s="12" customFormat="1" ht="19.5" customHeight="1">
      <c r="B132" s="397" t="s">
        <v>90</v>
      </c>
      <c r="C132" s="398"/>
      <c r="D132" s="398"/>
      <c r="E132" s="398"/>
      <c r="F132" s="398"/>
      <c r="G132" s="398"/>
      <c r="H132" s="398"/>
      <c r="I132" s="398"/>
      <c r="J132" s="450"/>
      <c r="K132" s="450"/>
      <c r="L132" s="450"/>
      <c r="M132" s="450"/>
      <c r="N132" s="450"/>
      <c r="O132" s="450"/>
      <c r="P132" s="450"/>
      <c r="Q132" s="450"/>
      <c r="R132" s="449"/>
    </row>
    <row r="133" spans="2:18" s="12" customFormat="1" ht="18.75" customHeight="1">
      <c r="B133" s="440" t="s">
        <v>115</v>
      </c>
      <c r="C133" s="441"/>
      <c r="D133" s="441"/>
      <c r="E133" s="441"/>
      <c r="F133" s="441"/>
      <c r="G133" s="441"/>
      <c r="H133" s="441"/>
      <c r="I133" s="441"/>
      <c r="J133" s="448"/>
      <c r="K133" s="448"/>
      <c r="L133" s="448"/>
      <c r="M133" s="448"/>
      <c r="N133" s="448"/>
      <c r="O133" s="448"/>
      <c r="P133" s="448"/>
      <c r="Q133" s="448"/>
      <c r="R133" s="445"/>
    </row>
    <row r="134" spans="2:18" ht="18.75" customHeight="1">
      <c r="B134" s="29"/>
      <c r="C134" s="189" t="s">
        <v>49</v>
      </c>
      <c r="D134" s="189"/>
      <c r="E134" s="189"/>
      <c r="F134" s="189"/>
      <c r="G134" s="189"/>
      <c r="H134" s="189"/>
      <c r="I134" s="189"/>
      <c r="J134" s="443"/>
      <c r="K134" s="443"/>
      <c r="L134" s="443"/>
      <c r="M134" s="443"/>
      <c r="N134" s="443"/>
      <c r="O134" s="443"/>
      <c r="P134" s="443"/>
      <c r="Q134" s="443"/>
      <c r="R134" s="186"/>
    </row>
    <row r="135" spans="2:18" ht="36" hidden="1" customHeight="1">
      <c r="B135" s="29"/>
      <c r="C135" s="31"/>
      <c r="D135" s="1418" t="s">
        <v>50</v>
      </c>
      <c r="E135" s="1418"/>
      <c r="F135" s="1418"/>
      <c r="G135" s="1418"/>
      <c r="H135" s="1418"/>
      <c r="I135" s="1418"/>
      <c r="J135" s="443"/>
      <c r="K135" s="443"/>
      <c r="L135" s="443"/>
      <c r="M135" s="443"/>
      <c r="N135" s="443"/>
      <c r="O135" s="443"/>
      <c r="P135" s="443"/>
      <c r="Q135" s="443"/>
      <c r="R135" s="186"/>
    </row>
    <row r="136" spans="2:18" ht="32.25" hidden="1" customHeight="1">
      <c r="B136" s="29"/>
      <c r="C136" s="31"/>
      <c r="D136" s="31"/>
      <c r="E136" s="1418" t="s">
        <v>51</v>
      </c>
      <c r="F136" s="1418"/>
      <c r="G136" s="1418"/>
      <c r="H136" s="1418"/>
      <c r="I136" s="1418"/>
      <c r="J136" s="443"/>
      <c r="K136" s="443"/>
      <c r="L136" s="443"/>
      <c r="M136" s="443"/>
      <c r="N136" s="443"/>
      <c r="O136" s="443"/>
      <c r="P136" s="443"/>
      <c r="Q136" s="443"/>
      <c r="R136" s="186"/>
    </row>
    <row r="137" spans="2:18" ht="48.75" hidden="1" customHeight="1">
      <c r="B137" s="32"/>
      <c r="C137" s="33"/>
      <c r="D137" s="33"/>
      <c r="E137" s="33"/>
      <c r="F137" s="51">
        <v>7</v>
      </c>
      <c r="G137" s="14" t="s">
        <v>192</v>
      </c>
      <c r="H137" s="477" t="s">
        <v>193</v>
      </c>
      <c r="I137" s="120" t="s">
        <v>223</v>
      </c>
      <c r="J137" s="117"/>
      <c r="K137" s="988"/>
      <c r="L137" s="117"/>
      <c r="M137" s="988"/>
      <c r="N137" s="117"/>
      <c r="O137" s="117"/>
      <c r="P137" s="117"/>
      <c r="Q137" s="117"/>
      <c r="R137" s="453"/>
    </row>
    <row r="138" spans="2:18" ht="22.5" hidden="1" customHeight="1">
      <c r="B138" s="48"/>
      <c r="C138" s="49"/>
      <c r="D138" s="49"/>
      <c r="E138" s="50"/>
      <c r="F138" s="25"/>
      <c r="G138" s="14"/>
      <c r="H138" s="14"/>
      <c r="I138" s="52"/>
      <c r="J138" s="117"/>
      <c r="K138" s="117"/>
      <c r="L138" s="117"/>
      <c r="M138" s="117"/>
      <c r="N138" s="117"/>
      <c r="O138" s="117"/>
      <c r="P138" s="117"/>
      <c r="Q138" s="117"/>
      <c r="R138" s="453"/>
    </row>
    <row r="139" spans="2:18" ht="22.5" hidden="1" customHeight="1">
      <c r="B139" s="48"/>
      <c r="C139" s="49"/>
      <c r="D139" s="49"/>
      <c r="E139" s="50"/>
      <c r="F139" s="25"/>
      <c r="G139" s="14"/>
      <c r="H139" s="14"/>
      <c r="I139" s="52"/>
      <c r="J139" s="117"/>
      <c r="K139" s="117"/>
      <c r="L139" s="117"/>
      <c r="M139" s="117"/>
      <c r="N139" s="117"/>
      <c r="O139" s="117"/>
      <c r="P139" s="117"/>
      <c r="Q139" s="117"/>
      <c r="R139" s="453"/>
    </row>
    <row r="140" spans="2:18" ht="22.5" hidden="1" customHeight="1">
      <c r="B140" s="48"/>
      <c r="C140" s="49"/>
      <c r="D140" s="49"/>
      <c r="E140" s="50"/>
      <c r="F140" s="25"/>
      <c r="G140" s="14"/>
      <c r="H140" s="14"/>
      <c r="I140" s="52"/>
      <c r="J140" s="117"/>
      <c r="K140" s="117"/>
      <c r="L140" s="117"/>
      <c r="M140" s="117"/>
      <c r="N140" s="117"/>
      <c r="O140" s="117"/>
      <c r="P140" s="117"/>
      <c r="Q140" s="117"/>
      <c r="R140" s="453"/>
    </row>
    <row r="141" spans="2:18" ht="22.5" hidden="1" customHeight="1">
      <c r="B141" s="48"/>
      <c r="C141" s="49"/>
      <c r="D141" s="49"/>
      <c r="E141" s="50"/>
      <c r="F141" s="25"/>
      <c r="G141" s="14"/>
      <c r="H141" s="14"/>
      <c r="I141" s="52"/>
      <c r="J141" s="117"/>
      <c r="K141" s="117"/>
      <c r="L141" s="117"/>
      <c r="M141" s="117"/>
      <c r="N141" s="117"/>
      <c r="O141" s="117"/>
      <c r="P141" s="117"/>
      <c r="Q141" s="117"/>
      <c r="R141" s="453"/>
    </row>
    <row r="142" spans="2:18" ht="22.5" hidden="1" customHeight="1">
      <c r="B142" s="48"/>
      <c r="C142" s="49"/>
      <c r="D142" s="49"/>
      <c r="E142" s="50"/>
      <c r="F142" s="25"/>
      <c r="G142" s="14"/>
      <c r="H142" s="14"/>
      <c r="I142" s="52"/>
      <c r="J142" s="117"/>
      <c r="K142" s="117"/>
      <c r="L142" s="117"/>
      <c r="M142" s="117"/>
      <c r="N142" s="117"/>
      <c r="O142" s="117"/>
      <c r="P142" s="117"/>
      <c r="Q142" s="117"/>
      <c r="R142" s="453"/>
    </row>
    <row r="143" spans="2:18" ht="22.5" hidden="1" customHeight="1">
      <c r="B143" s="48"/>
      <c r="C143" s="49"/>
      <c r="D143" s="49"/>
      <c r="E143" s="50"/>
      <c r="F143" s="25"/>
      <c r="G143" s="14"/>
      <c r="H143" s="14"/>
      <c r="I143" s="52"/>
      <c r="J143" s="117"/>
      <c r="K143" s="117"/>
      <c r="L143" s="117"/>
      <c r="M143" s="117"/>
      <c r="N143" s="117"/>
      <c r="O143" s="117"/>
      <c r="P143" s="117"/>
      <c r="Q143" s="117"/>
      <c r="R143" s="453"/>
    </row>
    <row r="144" spans="2:18" ht="22.5" hidden="1" customHeight="1">
      <c r="B144" s="48"/>
      <c r="C144" s="49"/>
      <c r="D144" s="49"/>
      <c r="E144" s="50"/>
      <c r="F144" s="25"/>
      <c r="G144" s="14"/>
      <c r="H144" s="14"/>
      <c r="I144" s="52"/>
      <c r="J144" s="117"/>
      <c r="K144" s="117"/>
      <c r="L144" s="117"/>
      <c r="M144" s="117"/>
      <c r="N144" s="117"/>
      <c r="O144" s="117"/>
      <c r="P144" s="117"/>
      <c r="Q144" s="117"/>
      <c r="R144" s="453"/>
    </row>
    <row r="145" spans="2:18" ht="22.5" hidden="1" customHeight="1">
      <c r="B145" s="48"/>
      <c r="C145" s="49"/>
      <c r="D145" s="49"/>
      <c r="E145" s="50"/>
      <c r="F145" s="25"/>
      <c r="G145" s="14"/>
      <c r="H145" s="14"/>
      <c r="I145" s="52"/>
      <c r="J145" s="117"/>
      <c r="K145" s="117"/>
      <c r="L145" s="117"/>
      <c r="M145" s="117"/>
      <c r="N145" s="117"/>
      <c r="O145" s="117"/>
      <c r="P145" s="117"/>
      <c r="Q145" s="117"/>
      <c r="R145" s="453"/>
    </row>
    <row r="146" spans="2:18" ht="22.5" hidden="1" customHeight="1">
      <c r="B146" s="48"/>
      <c r="C146" s="49"/>
      <c r="D146" s="49"/>
      <c r="E146" s="50"/>
      <c r="F146" s="25"/>
      <c r="G146" s="14"/>
      <c r="H146" s="14"/>
      <c r="I146" s="52"/>
      <c r="J146" s="117"/>
      <c r="K146" s="117"/>
      <c r="L146" s="117"/>
      <c r="M146" s="117"/>
      <c r="N146" s="117"/>
      <c r="O146" s="117"/>
      <c r="P146" s="117"/>
      <c r="Q146" s="117"/>
      <c r="R146" s="453"/>
    </row>
    <row r="147" spans="2:18" ht="22.5" hidden="1" customHeight="1">
      <c r="B147" s="48"/>
      <c r="C147" s="49"/>
      <c r="D147" s="49"/>
      <c r="E147" s="50"/>
      <c r="F147" s="25"/>
      <c r="G147" s="14"/>
      <c r="H147" s="14"/>
      <c r="I147" s="52"/>
      <c r="J147" s="117"/>
      <c r="K147" s="117"/>
      <c r="L147" s="117"/>
      <c r="M147" s="117"/>
      <c r="N147" s="117"/>
      <c r="O147" s="117"/>
      <c r="P147" s="117"/>
      <c r="Q147" s="117"/>
      <c r="R147" s="453"/>
    </row>
    <row r="148" spans="2:18" ht="22.5" hidden="1" customHeight="1">
      <c r="B148" s="48"/>
      <c r="C148" s="49"/>
      <c r="D148" s="49"/>
      <c r="E148" s="50"/>
      <c r="F148" s="25"/>
      <c r="G148" s="14"/>
      <c r="H148" s="14"/>
      <c r="I148" s="52"/>
      <c r="J148" s="117"/>
      <c r="K148" s="117"/>
      <c r="L148" s="117"/>
      <c r="M148" s="117"/>
      <c r="N148" s="117"/>
      <c r="O148" s="117"/>
      <c r="P148" s="117"/>
      <c r="Q148" s="117"/>
      <c r="R148" s="453"/>
    </row>
    <row r="149" spans="2:18" ht="22.5" hidden="1" customHeight="1">
      <c r="B149" s="24"/>
      <c r="D149" s="21"/>
      <c r="E149" s="26"/>
      <c r="F149" s="25">
        <v>67</v>
      </c>
      <c r="G149" s="14"/>
      <c r="H149" s="15"/>
      <c r="I149" s="16"/>
      <c r="J149" s="452"/>
      <c r="K149" s="452"/>
      <c r="L149" s="452"/>
      <c r="M149" s="452"/>
      <c r="N149" s="452"/>
      <c r="O149" s="452"/>
      <c r="P149" s="452"/>
      <c r="Q149" s="452"/>
      <c r="R149" s="453"/>
    </row>
    <row r="150" spans="2:18" ht="33.75" hidden="1" customHeight="1">
      <c r="B150" s="58"/>
      <c r="C150" s="59"/>
      <c r="D150" s="53"/>
      <c r="E150" s="19"/>
      <c r="F150" s="25">
        <v>68</v>
      </c>
      <c r="G150" s="14"/>
      <c r="H150" s="15"/>
      <c r="I150" s="16"/>
      <c r="J150" s="452"/>
      <c r="K150" s="452"/>
      <c r="L150" s="452"/>
      <c r="M150" s="452"/>
      <c r="N150" s="452"/>
      <c r="O150" s="452"/>
      <c r="P150" s="452"/>
      <c r="Q150" s="452"/>
      <c r="R150" s="453"/>
    </row>
    <row r="151" spans="2:18" ht="18" customHeight="1">
      <c r="B151" s="29"/>
      <c r="C151" s="31"/>
      <c r="D151" s="189" t="s">
        <v>52</v>
      </c>
      <c r="E151" s="189"/>
      <c r="F151" s="189"/>
      <c r="G151" s="189"/>
      <c r="H151" s="189"/>
      <c r="I151" s="189"/>
      <c r="J151" s="443"/>
      <c r="K151" s="443"/>
      <c r="L151" s="443"/>
      <c r="M151" s="443"/>
      <c r="N151" s="443"/>
      <c r="O151" s="443"/>
      <c r="P151" s="443"/>
      <c r="Q151" s="443"/>
      <c r="R151" s="186"/>
    </row>
    <row r="152" spans="2:18" ht="18.75" customHeight="1">
      <c r="B152" s="29"/>
      <c r="C152" s="31"/>
      <c r="D152" s="31"/>
      <c r="E152" s="30" t="s">
        <v>53</v>
      </c>
      <c r="F152" s="27"/>
      <c r="G152" s="202"/>
      <c r="H152" s="203"/>
      <c r="I152" s="203"/>
      <c r="J152" s="443"/>
      <c r="K152" s="443"/>
      <c r="L152" s="443"/>
      <c r="M152" s="443"/>
      <c r="N152" s="443"/>
      <c r="O152" s="443"/>
      <c r="P152" s="443"/>
      <c r="Q152" s="443"/>
      <c r="R152" s="186"/>
    </row>
    <row r="153" spans="2:18" ht="49.5" hidden="1" customHeight="1">
      <c r="B153" s="32"/>
      <c r="C153" s="33"/>
      <c r="D153" s="33"/>
      <c r="E153" s="33"/>
      <c r="F153" s="150">
        <v>8</v>
      </c>
      <c r="G153" s="151" t="s">
        <v>185</v>
      </c>
      <c r="H153" s="478" t="s">
        <v>184</v>
      </c>
      <c r="I153" s="120" t="s">
        <v>222</v>
      </c>
      <c r="J153" s="80"/>
      <c r="K153" s="183"/>
      <c r="L153" s="15"/>
      <c r="M153" s="183"/>
      <c r="N153" s="15"/>
      <c r="O153" s="15"/>
      <c r="P153" s="15"/>
      <c r="Q153" s="15"/>
      <c r="R153" s="71">
        <f t="shared" ref="R153:R156" si="44">SUM(J153:Q153)</f>
        <v>0</v>
      </c>
    </row>
    <row r="154" spans="2:18" ht="47.25" hidden="1" customHeight="1">
      <c r="B154" s="109"/>
      <c r="C154" s="108"/>
      <c r="D154" s="52"/>
      <c r="E154" s="52"/>
      <c r="F154" s="51">
        <v>9</v>
      </c>
      <c r="G154" s="14" t="s">
        <v>186</v>
      </c>
      <c r="H154" s="478" t="s">
        <v>184</v>
      </c>
      <c r="I154" s="16" t="s">
        <v>187</v>
      </c>
      <c r="J154" s="382"/>
      <c r="K154" s="974"/>
      <c r="L154" s="23"/>
      <c r="M154" s="974"/>
      <c r="N154" s="23"/>
      <c r="O154" s="23"/>
      <c r="P154" s="23"/>
      <c r="Q154" s="23"/>
      <c r="R154" s="71">
        <f t="shared" si="44"/>
        <v>0</v>
      </c>
    </row>
    <row r="155" spans="2:18" ht="51.75" hidden="1" customHeight="1">
      <c r="B155" s="109"/>
      <c r="C155" s="108"/>
      <c r="D155" s="52"/>
      <c r="E155" s="52"/>
      <c r="F155" s="150">
        <v>10</v>
      </c>
      <c r="G155" s="14" t="s">
        <v>197</v>
      </c>
      <c r="H155" s="478" t="s">
        <v>184</v>
      </c>
      <c r="I155" s="120" t="s">
        <v>224</v>
      </c>
      <c r="J155" s="80"/>
      <c r="K155" s="183"/>
      <c r="L155" s="15"/>
      <c r="M155" s="183"/>
      <c r="N155" s="15"/>
      <c r="O155" s="23"/>
      <c r="P155" s="23"/>
      <c r="Q155" s="23"/>
      <c r="R155" s="71">
        <f t="shared" si="44"/>
        <v>0</v>
      </c>
    </row>
    <row r="156" spans="2:18" ht="48" hidden="1" customHeight="1">
      <c r="B156" s="17"/>
      <c r="C156" s="18"/>
      <c r="D156" s="18"/>
      <c r="E156" s="18"/>
      <c r="F156" s="51">
        <v>11</v>
      </c>
      <c r="G156" s="14" t="s">
        <v>198</v>
      </c>
      <c r="H156" s="478" t="s">
        <v>184</v>
      </c>
      <c r="I156" s="117" t="s">
        <v>225</v>
      </c>
      <c r="J156" s="80"/>
      <c r="K156" s="183"/>
      <c r="L156" s="15"/>
      <c r="M156" s="183"/>
      <c r="N156" s="15"/>
      <c r="O156" s="15"/>
      <c r="P156" s="15"/>
      <c r="Q156" s="15"/>
      <c r="R156" s="71">
        <f t="shared" si="44"/>
        <v>0</v>
      </c>
    </row>
    <row r="157" spans="2:18" ht="48" hidden="1" customHeight="1">
      <c r="B157" s="48"/>
      <c r="C157" s="49"/>
      <c r="D157" s="49"/>
      <c r="E157" s="49"/>
      <c r="F157" s="150">
        <v>12</v>
      </c>
      <c r="G157" s="26" t="s">
        <v>199</v>
      </c>
      <c r="H157" s="478" t="s">
        <v>184</v>
      </c>
      <c r="I157" s="120" t="s">
        <v>226</v>
      </c>
      <c r="J157" s="80"/>
      <c r="K157" s="183"/>
      <c r="L157" s="15"/>
      <c r="M157" s="183"/>
      <c r="N157" s="15"/>
      <c r="O157" s="23"/>
      <c r="P157" s="23"/>
      <c r="Q157" s="23"/>
      <c r="R157" s="71">
        <f>SUM(J157:Q157)</f>
        <v>0</v>
      </c>
    </row>
    <row r="158" spans="2:18" s="464" customFormat="1" ht="18.75" customHeight="1">
      <c r="B158" s="466"/>
      <c r="C158" s="463"/>
      <c r="D158" s="463"/>
      <c r="E158" s="467">
        <v>162</v>
      </c>
      <c r="F158" s="467" t="s">
        <v>1730</v>
      </c>
      <c r="G158" s="468"/>
      <c r="H158" s="467"/>
      <c r="I158" s="467"/>
      <c r="J158" s="458"/>
      <c r="K158" s="458"/>
      <c r="L158" s="458"/>
      <c r="M158" s="458"/>
      <c r="N158" s="458"/>
      <c r="O158" s="458"/>
      <c r="P158" s="458"/>
      <c r="Q158" s="458"/>
      <c r="R158" s="457"/>
    </row>
    <row r="159" spans="2:18" ht="41.25" customHeight="1">
      <c r="B159" s="76"/>
      <c r="C159" s="77"/>
      <c r="D159" s="77"/>
      <c r="E159" s="77"/>
      <c r="F159" s="77">
        <v>16201</v>
      </c>
      <c r="G159" s="14" t="s">
        <v>2244</v>
      </c>
      <c r="H159" s="79" t="s">
        <v>189</v>
      </c>
      <c r="I159" s="15" t="s">
        <v>2239</v>
      </c>
      <c r="J159" s="79"/>
      <c r="K159" s="79">
        <v>16800</v>
      </c>
      <c r="L159" s="79">
        <v>7600</v>
      </c>
      <c r="M159" s="79">
        <v>20000</v>
      </c>
      <c r="N159" s="15"/>
      <c r="O159" s="15"/>
      <c r="P159" s="15"/>
      <c r="Q159" s="15"/>
      <c r="R159" s="71">
        <f t="shared" ref="R159" si="45">SUM(J159:Q159)</f>
        <v>44400</v>
      </c>
    </row>
    <row r="160" spans="2:18" ht="57" customHeight="1">
      <c r="B160" s="955"/>
      <c r="C160" s="796"/>
      <c r="D160" s="796"/>
      <c r="E160" s="796"/>
      <c r="F160" s="796">
        <v>16202</v>
      </c>
      <c r="G160" s="815" t="s">
        <v>2240</v>
      </c>
      <c r="H160" s="847" t="s">
        <v>189</v>
      </c>
      <c r="I160" s="953" t="s">
        <v>2159</v>
      </c>
      <c r="J160" s="817"/>
      <c r="K160" s="979">
        <v>31000</v>
      </c>
      <c r="L160" s="1137"/>
      <c r="M160" s="979">
        <v>13000</v>
      </c>
      <c r="N160" s="817"/>
      <c r="O160" s="817"/>
      <c r="P160" s="817"/>
      <c r="Q160" s="817"/>
      <c r="R160" s="957">
        <f t="shared" ref="R160:R162" si="46">SUM(J160:Q160)</f>
        <v>44000</v>
      </c>
    </row>
    <row r="161" spans="2:18" ht="44.25" customHeight="1">
      <c r="B161" s="955"/>
      <c r="C161" s="796"/>
      <c r="D161" s="796"/>
      <c r="E161" s="796"/>
      <c r="F161" s="796">
        <v>16203</v>
      </c>
      <c r="G161" s="815" t="s">
        <v>2241</v>
      </c>
      <c r="H161" s="847"/>
      <c r="I161" s="953" t="s">
        <v>2239</v>
      </c>
      <c r="J161" s="817"/>
      <c r="K161" s="979">
        <v>23000</v>
      </c>
      <c r="L161" s="1058">
        <v>30000</v>
      </c>
      <c r="M161" s="979">
        <v>13000</v>
      </c>
      <c r="N161" s="817"/>
      <c r="O161" s="817"/>
      <c r="P161" s="817"/>
      <c r="Q161" s="817"/>
      <c r="R161" s="957">
        <f t="shared" si="46"/>
        <v>66000</v>
      </c>
    </row>
    <row r="162" spans="2:18" ht="57" customHeight="1">
      <c r="B162" s="772"/>
      <c r="C162" s="773"/>
      <c r="D162" s="773"/>
      <c r="E162" s="773"/>
      <c r="F162" s="773">
        <v>16204</v>
      </c>
      <c r="G162" s="765" t="s">
        <v>201</v>
      </c>
      <c r="H162" s="774" t="s">
        <v>189</v>
      </c>
      <c r="I162" s="767" t="s">
        <v>2239</v>
      </c>
      <c r="J162" s="822"/>
      <c r="K162" s="989">
        <v>13200</v>
      </c>
      <c r="L162" s="822"/>
      <c r="M162" s="989">
        <v>5000</v>
      </c>
      <c r="N162" s="774"/>
      <c r="O162" s="774"/>
      <c r="P162" s="774"/>
      <c r="Q162" s="774"/>
      <c r="R162" s="769">
        <f t="shared" si="46"/>
        <v>18200</v>
      </c>
    </row>
    <row r="163" spans="2:18" hidden="1">
      <c r="B163" s="63"/>
      <c r="C163" s="64"/>
      <c r="D163" s="64"/>
      <c r="E163" s="823" t="s">
        <v>54</v>
      </c>
      <c r="F163" s="18">
        <v>16205</v>
      </c>
      <c r="G163" s="67"/>
      <c r="H163" s="413"/>
      <c r="I163" s="428"/>
      <c r="J163" s="500">
        <f>SUM(J164:J168)</f>
        <v>0</v>
      </c>
      <c r="K163" s="500">
        <f t="shared" ref="K163:R163" si="47">SUM(K164:K168)</f>
        <v>0</v>
      </c>
      <c r="L163" s="500">
        <f t="shared" si="47"/>
        <v>0</v>
      </c>
      <c r="M163" s="500">
        <f t="shared" si="47"/>
        <v>0</v>
      </c>
      <c r="N163" s="500">
        <f t="shared" si="47"/>
        <v>0</v>
      </c>
      <c r="O163" s="500">
        <f t="shared" si="47"/>
        <v>0</v>
      </c>
      <c r="P163" s="500">
        <f t="shared" si="47"/>
        <v>0</v>
      </c>
      <c r="Q163" s="500">
        <f t="shared" si="47"/>
        <v>0</v>
      </c>
      <c r="R163" s="500">
        <f t="shared" si="47"/>
        <v>0</v>
      </c>
    </row>
    <row r="164" spans="2:18" ht="22.5" hidden="1" customHeight="1">
      <c r="B164" s="32"/>
      <c r="C164" s="33"/>
      <c r="D164" s="33"/>
      <c r="E164" s="34"/>
      <c r="F164" s="77">
        <v>16206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7" si="48">SUM(J164:Q164)</f>
        <v>0</v>
      </c>
    </row>
    <row r="165" spans="2:18" ht="22.5" hidden="1" customHeight="1">
      <c r="B165" s="24"/>
      <c r="D165" s="21"/>
      <c r="E165" s="26"/>
      <c r="F165" s="77">
        <v>16207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48"/>
        <v>0</v>
      </c>
    </row>
    <row r="166" spans="2:18" ht="22.5" hidden="1" customHeight="1">
      <c r="B166" s="24"/>
      <c r="D166" s="21"/>
      <c r="E166" s="26"/>
      <c r="F166" s="77">
        <v>16208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 t="shared" si="48"/>
        <v>0</v>
      </c>
    </row>
    <row r="167" spans="2:18" ht="22.5" hidden="1" customHeight="1">
      <c r="B167" s="48"/>
      <c r="C167" s="49"/>
      <c r="D167" s="49"/>
      <c r="E167" s="50"/>
      <c r="F167" s="77">
        <v>16209</v>
      </c>
      <c r="G167" s="14"/>
      <c r="H167" s="14"/>
      <c r="I167" s="52"/>
      <c r="J167" s="15"/>
      <c r="K167" s="15"/>
      <c r="L167" s="15"/>
      <c r="M167" s="15"/>
      <c r="N167" s="15"/>
      <c r="O167" s="15"/>
      <c r="P167" s="15"/>
      <c r="Q167" s="15"/>
      <c r="R167" s="71">
        <f t="shared" si="48"/>
        <v>0</v>
      </c>
    </row>
    <row r="168" spans="2:18" ht="6" hidden="1" customHeight="1">
      <c r="B168" s="24"/>
      <c r="D168" s="21"/>
      <c r="E168" s="26"/>
      <c r="F168" s="33">
        <v>16210</v>
      </c>
      <c r="G168" s="151"/>
      <c r="H168" s="170"/>
      <c r="I168" s="824"/>
      <c r="J168" s="497"/>
      <c r="K168" s="497"/>
      <c r="L168" s="497"/>
      <c r="M168" s="497"/>
      <c r="N168" s="497"/>
      <c r="O168" s="497"/>
      <c r="P168" s="497"/>
      <c r="Q168" s="497"/>
      <c r="R168" s="825">
        <f>SUM(J168:Q168)</f>
        <v>0</v>
      </c>
    </row>
    <row r="169" spans="2:18" ht="17.25" hidden="1" customHeight="1">
      <c r="B169" s="29"/>
      <c r="C169" s="31"/>
      <c r="D169" s="31"/>
      <c r="E169" s="189" t="s">
        <v>89</v>
      </c>
      <c r="F169" s="189"/>
      <c r="G169" s="189"/>
      <c r="H169" s="189"/>
      <c r="I169" s="189"/>
      <c r="J169" s="443"/>
      <c r="K169" s="443"/>
      <c r="L169" s="443"/>
      <c r="M169" s="443"/>
      <c r="N169" s="443"/>
      <c r="O169" s="443"/>
      <c r="P169" s="443"/>
      <c r="Q169" s="443"/>
      <c r="R169" s="186"/>
    </row>
    <row r="170" spans="2:18" ht="22.5" hidden="1" customHeight="1">
      <c r="B170" s="24"/>
      <c r="D170" s="21"/>
      <c r="E170" s="21"/>
      <c r="F170" s="51">
        <v>81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 t="shared" ref="R170:R171" si="49">SUM(J170:Q170)</f>
        <v>0</v>
      </c>
    </row>
    <row r="171" spans="2:18" ht="22.5" hidden="1" customHeight="1">
      <c r="B171" s="48"/>
      <c r="C171" s="49"/>
      <c r="D171" s="49"/>
      <c r="E171" s="49"/>
      <c r="F171" s="51">
        <v>82</v>
      </c>
      <c r="G171" s="14"/>
      <c r="H171" s="14"/>
      <c r="I171" s="52"/>
      <c r="J171" s="15"/>
      <c r="K171" s="15"/>
      <c r="L171" s="15"/>
      <c r="M171" s="15"/>
      <c r="N171" s="15"/>
      <c r="O171" s="15"/>
      <c r="P171" s="15"/>
      <c r="Q171" s="15"/>
      <c r="R171" s="71">
        <f t="shared" si="49"/>
        <v>0</v>
      </c>
    </row>
    <row r="172" spans="2:18" ht="22.5" hidden="1" customHeight="1">
      <c r="B172" s="58"/>
      <c r="C172" s="59"/>
      <c r="D172" s="53"/>
      <c r="E172" s="53"/>
      <c r="F172" s="51">
        <v>83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>SUM(J172:Q172)</f>
        <v>0</v>
      </c>
    </row>
    <row r="173" spans="2:18" s="12" customFormat="1" ht="33.75" hidden="1" customHeight="1">
      <c r="B173" s="1404" t="s">
        <v>92</v>
      </c>
      <c r="C173" s="1405"/>
      <c r="D173" s="1405"/>
      <c r="E173" s="1405"/>
      <c r="F173" s="1405"/>
      <c r="G173" s="1405"/>
      <c r="H173" s="1405"/>
      <c r="I173" s="1405"/>
      <c r="J173" s="35">
        <f>SUM(J174)</f>
        <v>0</v>
      </c>
      <c r="K173" s="35">
        <f t="shared" ref="K173:R174" si="50">SUM(K174)</f>
        <v>0</v>
      </c>
      <c r="L173" s="35">
        <f t="shared" si="50"/>
        <v>0</v>
      </c>
      <c r="M173" s="35">
        <f t="shared" si="50"/>
        <v>0</v>
      </c>
      <c r="N173" s="35">
        <f t="shared" si="50"/>
        <v>0</v>
      </c>
      <c r="O173" s="35">
        <f t="shared" si="50"/>
        <v>0</v>
      </c>
      <c r="P173" s="35">
        <f t="shared" si="50"/>
        <v>0</v>
      </c>
      <c r="Q173" s="35">
        <f t="shared" si="50"/>
        <v>0</v>
      </c>
      <c r="R173" s="35">
        <f t="shared" si="50"/>
        <v>0</v>
      </c>
    </row>
    <row r="174" spans="2:18" s="12" customFormat="1" ht="48.75" hidden="1" customHeight="1">
      <c r="B174" s="1520" t="s">
        <v>116</v>
      </c>
      <c r="C174" s="1521"/>
      <c r="D174" s="1521"/>
      <c r="E174" s="1521"/>
      <c r="F174" s="1521"/>
      <c r="G174" s="1521"/>
      <c r="H174" s="1521"/>
      <c r="I174" s="1521"/>
      <c r="J174" s="22">
        <f>SUM(J175)</f>
        <v>0</v>
      </c>
      <c r="K174" s="22">
        <f t="shared" si="50"/>
        <v>0</v>
      </c>
      <c r="L174" s="22">
        <f t="shared" si="50"/>
        <v>0</v>
      </c>
      <c r="M174" s="22">
        <f t="shared" si="50"/>
        <v>0</v>
      </c>
      <c r="N174" s="22">
        <f t="shared" si="50"/>
        <v>0</v>
      </c>
      <c r="O174" s="22">
        <f t="shared" si="50"/>
        <v>0</v>
      </c>
      <c r="P174" s="22">
        <f t="shared" si="50"/>
        <v>0</v>
      </c>
      <c r="Q174" s="22">
        <f t="shared" si="50"/>
        <v>0</v>
      </c>
      <c r="R174" s="22">
        <f>SUM(R175)</f>
        <v>0</v>
      </c>
    </row>
    <row r="175" spans="2:18" ht="32.25" hidden="1" customHeight="1">
      <c r="B175" s="29"/>
      <c r="C175" s="1401" t="s">
        <v>55</v>
      </c>
      <c r="D175" s="1401"/>
      <c r="E175" s="1401"/>
      <c r="F175" s="1401"/>
      <c r="G175" s="1401"/>
      <c r="H175" s="1401"/>
      <c r="I175" s="1401"/>
      <c r="J175" s="73">
        <f>SUM(J176+J193)</f>
        <v>0</v>
      </c>
      <c r="K175" s="73">
        <f t="shared" ref="K175:Q175" si="51">SUM(K176+K193)</f>
        <v>0</v>
      </c>
      <c r="L175" s="73">
        <f t="shared" si="51"/>
        <v>0</v>
      </c>
      <c r="M175" s="73">
        <f t="shared" si="51"/>
        <v>0</v>
      </c>
      <c r="N175" s="73">
        <f t="shared" si="51"/>
        <v>0</v>
      </c>
      <c r="O175" s="73">
        <f t="shared" si="51"/>
        <v>0</v>
      </c>
      <c r="P175" s="73">
        <f t="shared" si="51"/>
        <v>0</v>
      </c>
      <c r="Q175" s="73">
        <f t="shared" si="51"/>
        <v>0</v>
      </c>
      <c r="R175" s="73">
        <f>SUM(R176+R193)</f>
        <v>0</v>
      </c>
    </row>
    <row r="176" spans="2:18" ht="50.25" hidden="1" customHeight="1">
      <c r="B176" s="29"/>
      <c r="C176" s="31"/>
      <c r="D176" s="1401" t="s">
        <v>77</v>
      </c>
      <c r="E176" s="1401"/>
      <c r="F176" s="1401"/>
      <c r="G176" s="1401"/>
      <c r="H176" s="1401"/>
      <c r="I176" s="1401"/>
      <c r="J176" s="73">
        <f>SUM(J177+J181+J185+J189)</f>
        <v>0</v>
      </c>
      <c r="K176" s="73">
        <f t="shared" ref="K176:R176" si="52">SUM(K177+K181+K185+K189)</f>
        <v>0</v>
      </c>
      <c r="L176" s="73">
        <f t="shared" si="52"/>
        <v>0</v>
      </c>
      <c r="M176" s="73">
        <f t="shared" si="52"/>
        <v>0</v>
      </c>
      <c r="N176" s="73">
        <f t="shared" si="52"/>
        <v>0</v>
      </c>
      <c r="O176" s="73">
        <f t="shared" si="52"/>
        <v>0</v>
      </c>
      <c r="P176" s="73">
        <f t="shared" si="52"/>
        <v>0</v>
      </c>
      <c r="Q176" s="73">
        <f t="shared" si="52"/>
        <v>0</v>
      </c>
      <c r="R176" s="73">
        <f t="shared" si="52"/>
        <v>0</v>
      </c>
    </row>
    <row r="177" spans="2:18" ht="32.25" hidden="1" customHeight="1">
      <c r="B177" s="29"/>
      <c r="C177" s="31"/>
      <c r="D177" s="31"/>
      <c r="E177" s="1401" t="s">
        <v>56</v>
      </c>
      <c r="F177" s="1401"/>
      <c r="G177" s="1401"/>
      <c r="H177" s="1401"/>
      <c r="I177" s="1401"/>
      <c r="J177" s="73">
        <f>SUM(J178:J180)</f>
        <v>0</v>
      </c>
      <c r="K177" s="73">
        <f t="shared" ref="K177:R177" si="53">SUM(K178:K180)</f>
        <v>0</v>
      </c>
      <c r="L177" s="73">
        <f t="shared" si="53"/>
        <v>0</v>
      </c>
      <c r="M177" s="73">
        <f t="shared" si="53"/>
        <v>0</v>
      </c>
      <c r="N177" s="73">
        <f t="shared" si="53"/>
        <v>0</v>
      </c>
      <c r="O177" s="73">
        <f t="shared" si="53"/>
        <v>0</v>
      </c>
      <c r="P177" s="73">
        <f t="shared" si="53"/>
        <v>0</v>
      </c>
      <c r="Q177" s="73">
        <f t="shared" si="53"/>
        <v>0</v>
      </c>
      <c r="R177" s="73">
        <f t="shared" si="53"/>
        <v>0</v>
      </c>
    </row>
    <row r="178" spans="2:18" ht="20.25" hidden="1" customHeight="1">
      <c r="B178" s="32"/>
      <c r="C178" s="33"/>
      <c r="D178" s="33"/>
      <c r="E178" s="34"/>
      <c r="F178" s="25">
        <v>84</v>
      </c>
      <c r="G178" s="14"/>
      <c r="H178" s="14"/>
      <c r="I178" s="52"/>
      <c r="J178" s="15"/>
      <c r="K178" s="15"/>
      <c r="L178" s="15"/>
      <c r="M178" s="15"/>
      <c r="N178" s="15"/>
      <c r="O178" s="15"/>
      <c r="P178" s="15"/>
      <c r="Q178" s="15"/>
      <c r="R178" s="71">
        <f t="shared" ref="R178:R179" si="54">SUM(J178:Q178)</f>
        <v>0</v>
      </c>
    </row>
    <row r="179" spans="2:18" ht="20.25" hidden="1" customHeight="1">
      <c r="B179" s="24"/>
      <c r="D179" s="21"/>
      <c r="E179" s="26"/>
      <c r="F179" s="25">
        <v>85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1">
        <f t="shared" si="54"/>
        <v>0</v>
      </c>
    </row>
    <row r="180" spans="2:18" ht="20.25" hidden="1" customHeight="1">
      <c r="B180" s="24"/>
      <c r="D180" s="21"/>
      <c r="E180" s="26"/>
      <c r="F180" s="25">
        <v>86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1">
        <f>SUM(J180:Q180)</f>
        <v>0</v>
      </c>
    </row>
    <row r="181" spans="2:18" ht="33.75" hidden="1" customHeight="1">
      <c r="B181" s="29"/>
      <c r="C181" s="31"/>
      <c r="D181" s="31"/>
      <c r="E181" s="1401" t="s">
        <v>57</v>
      </c>
      <c r="F181" s="1401"/>
      <c r="G181" s="1401"/>
      <c r="H181" s="1401"/>
      <c r="I181" s="1401"/>
      <c r="J181" s="73">
        <f>SUM(J182:J184)</f>
        <v>0</v>
      </c>
      <c r="K181" s="73">
        <f t="shared" ref="K181:R181" si="55">SUM(K182:K184)</f>
        <v>0</v>
      </c>
      <c r="L181" s="73">
        <f t="shared" si="55"/>
        <v>0</v>
      </c>
      <c r="M181" s="73">
        <f t="shared" si="55"/>
        <v>0</v>
      </c>
      <c r="N181" s="73">
        <f t="shared" si="55"/>
        <v>0</v>
      </c>
      <c r="O181" s="73">
        <f t="shared" si="55"/>
        <v>0</v>
      </c>
      <c r="P181" s="73">
        <f t="shared" si="55"/>
        <v>0</v>
      </c>
      <c r="Q181" s="73">
        <f t="shared" si="55"/>
        <v>0</v>
      </c>
      <c r="R181" s="73">
        <f t="shared" si="55"/>
        <v>0</v>
      </c>
    </row>
    <row r="182" spans="2:18" ht="21" hidden="1" customHeight="1">
      <c r="B182" s="32"/>
      <c r="C182" s="33"/>
      <c r="D182" s="33"/>
      <c r="E182" s="34"/>
      <c r="F182" s="25">
        <v>87</v>
      </c>
      <c r="G182" s="14"/>
      <c r="H182" s="14"/>
      <c r="I182" s="52"/>
      <c r="J182" s="15"/>
      <c r="K182" s="15"/>
      <c r="L182" s="15"/>
      <c r="M182" s="15"/>
      <c r="N182" s="15"/>
      <c r="O182" s="15"/>
      <c r="P182" s="15"/>
      <c r="Q182" s="15"/>
      <c r="R182" s="71">
        <f t="shared" ref="R182:R183" si="56">SUM(J182:Q182)</f>
        <v>0</v>
      </c>
    </row>
    <row r="183" spans="2:18" ht="21" hidden="1" customHeight="1">
      <c r="B183" s="24"/>
      <c r="D183" s="21"/>
      <c r="E183" s="26"/>
      <c r="F183" s="25">
        <v>88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 t="shared" si="56"/>
        <v>0</v>
      </c>
    </row>
    <row r="184" spans="2:18" ht="21" hidden="1" customHeight="1">
      <c r="B184" s="24"/>
      <c r="D184" s="21"/>
      <c r="E184" s="26"/>
      <c r="F184" s="25">
        <v>89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>SUM(J184:Q184)</f>
        <v>0</v>
      </c>
    </row>
    <row r="185" spans="2:18" hidden="1">
      <c r="B185" s="29"/>
      <c r="C185" s="31"/>
      <c r="D185" s="31"/>
      <c r="E185" s="30" t="s">
        <v>58</v>
      </c>
      <c r="F185" s="27"/>
      <c r="G185" s="27"/>
      <c r="H185" s="13"/>
      <c r="I185" s="100"/>
      <c r="J185" s="73">
        <f>SUM(J186:J188)</f>
        <v>0</v>
      </c>
      <c r="K185" s="73">
        <f t="shared" ref="K185:R185" si="57">SUM(K186:K188)</f>
        <v>0</v>
      </c>
      <c r="L185" s="73">
        <f t="shared" si="57"/>
        <v>0</v>
      </c>
      <c r="M185" s="73">
        <f t="shared" si="57"/>
        <v>0</v>
      </c>
      <c r="N185" s="73">
        <f t="shared" si="57"/>
        <v>0</v>
      </c>
      <c r="O185" s="73">
        <f t="shared" si="57"/>
        <v>0</v>
      </c>
      <c r="P185" s="73">
        <f t="shared" si="57"/>
        <v>0</v>
      </c>
      <c r="Q185" s="73">
        <f t="shared" si="57"/>
        <v>0</v>
      </c>
      <c r="R185" s="73">
        <f t="shared" si="57"/>
        <v>0</v>
      </c>
    </row>
    <row r="186" spans="2:18" ht="24.75" hidden="1" customHeight="1">
      <c r="B186" s="32"/>
      <c r="C186" s="33"/>
      <c r="D186" s="33"/>
      <c r="E186" s="34"/>
      <c r="F186" s="25">
        <v>90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58">SUM(J186:Q186)</f>
        <v>0</v>
      </c>
    </row>
    <row r="187" spans="2:18" ht="24.75" hidden="1" customHeight="1">
      <c r="B187" s="24"/>
      <c r="D187" s="21"/>
      <c r="E187" s="26"/>
      <c r="F187" s="25">
        <v>91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58"/>
        <v>0</v>
      </c>
    </row>
    <row r="188" spans="2:18" ht="24.75" hidden="1" customHeight="1">
      <c r="B188" s="58"/>
      <c r="C188" s="59"/>
      <c r="D188" s="53"/>
      <c r="E188" s="19"/>
      <c r="F188" s="25">
        <v>92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t="30.75" hidden="1" customHeight="1">
      <c r="B189" s="29"/>
      <c r="C189" s="31"/>
      <c r="D189" s="31"/>
      <c r="E189" s="1418" t="s">
        <v>59</v>
      </c>
      <c r="F189" s="1418"/>
      <c r="G189" s="1418"/>
      <c r="H189" s="1418"/>
      <c r="I189" s="1418"/>
      <c r="J189" s="73">
        <f>SUM(J190:J192)</f>
        <v>0</v>
      </c>
      <c r="K189" s="73">
        <f t="shared" ref="K189:R189" si="59">SUM(K190:K192)</f>
        <v>0</v>
      </c>
      <c r="L189" s="73">
        <f t="shared" si="59"/>
        <v>0</v>
      </c>
      <c r="M189" s="73">
        <f t="shared" si="59"/>
        <v>0</v>
      </c>
      <c r="N189" s="73">
        <f t="shared" si="59"/>
        <v>0</v>
      </c>
      <c r="O189" s="73">
        <f t="shared" si="59"/>
        <v>0</v>
      </c>
      <c r="P189" s="73">
        <f t="shared" si="59"/>
        <v>0</v>
      </c>
      <c r="Q189" s="73">
        <f t="shared" si="59"/>
        <v>0</v>
      </c>
      <c r="R189" s="73">
        <f t="shared" si="59"/>
        <v>0</v>
      </c>
    </row>
    <row r="190" spans="2:18" ht="22.5" hidden="1" customHeight="1">
      <c r="B190" s="32"/>
      <c r="C190" s="33"/>
      <c r="D190" s="33"/>
      <c r="E190" s="34"/>
      <c r="F190" s="25">
        <v>93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60">SUM(J190:Q190)</f>
        <v>0</v>
      </c>
    </row>
    <row r="191" spans="2:18" ht="22.5" hidden="1" customHeight="1">
      <c r="B191" s="24"/>
      <c r="D191" s="21"/>
      <c r="E191" s="26"/>
      <c r="F191" s="25">
        <v>94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60"/>
        <v>0</v>
      </c>
    </row>
    <row r="192" spans="2:18" ht="22.5" hidden="1" customHeight="1">
      <c r="B192" s="24"/>
      <c r="D192" s="21"/>
      <c r="E192" s="26"/>
      <c r="F192" s="25">
        <v>95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ht="33.75" hidden="1" customHeight="1">
      <c r="B193" s="29"/>
      <c r="C193" s="31"/>
      <c r="D193" s="1401" t="s">
        <v>60</v>
      </c>
      <c r="E193" s="1401"/>
      <c r="F193" s="1401"/>
      <c r="G193" s="1401"/>
      <c r="H193" s="1401"/>
      <c r="I193" s="1401"/>
      <c r="J193" s="73">
        <f>SUM(J194)</f>
        <v>0</v>
      </c>
      <c r="K193" s="73">
        <f t="shared" ref="K193:R193" si="61">SUM(K194)</f>
        <v>0</v>
      </c>
      <c r="L193" s="73">
        <f t="shared" si="61"/>
        <v>0</v>
      </c>
      <c r="M193" s="73">
        <f t="shared" si="61"/>
        <v>0</v>
      </c>
      <c r="N193" s="73">
        <f t="shared" si="61"/>
        <v>0</v>
      </c>
      <c r="O193" s="73">
        <f t="shared" si="61"/>
        <v>0</v>
      </c>
      <c r="P193" s="73">
        <f t="shared" si="61"/>
        <v>0</v>
      </c>
      <c r="Q193" s="73">
        <f t="shared" si="61"/>
        <v>0</v>
      </c>
      <c r="R193" s="73">
        <f t="shared" si="61"/>
        <v>0</v>
      </c>
    </row>
    <row r="194" spans="2:18" hidden="1">
      <c r="B194" s="29"/>
      <c r="C194" s="31"/>
      <c r="D194" s="31"/>
      <c r="E194" s="30" t="s">
        <v>61</v>
      </c>
      <c r="F194" s="27"/>
      <c r="G194" s="27"/>
      <c r="H194" s="13"/>
      <c r="I194" s="100"/>
      <c r="J194" s="73">
        <f>SUM(J195:J197)</f>
        <v>0</v>
      </c>
      <c r="K194" s="73">
        <f t="shared" ref="K194:Q194" si="62">SUM(K195:K197)</f>
        <v>0</v>
      </c>
      <c r="L194" s="73">
        <f t="shared" si="62"/>
        <v>0</v>
      </c>
      <c r="M194" s="73">
        <f t="shared" si="62"/>
        <v>0</v>
      </c>
      <c r="N194" s="73">
        <f t="shared" si="62"/>
        <v>0</v>
      </c>
      <c r="O194" s="73">
        <f t="shared" si="62"/>
        <v>0</v>
      </c>
      <c r="P194" s="73">
        <f t="shared" si="62"/>
        <v>0</v>
      </c>
      <c r="Q194" s="73">
        <f t="shared" si="62"/>
        <v>0</v>
      </c>
      <c r="R194" s="73">
        <f>SUM(R195:R197)</f>
        <v>0</v>
      </c>
    </row>
    <row r="195" spans="2:18" ht="22.5" hidden="1" customHeight="1">
      <c r="B195" s="32"/>
      <c r="C195" s="33"/>
      <c r="D195" s="33"/>
      <c r="E195" s="34"/>
      <c r="F195" s="25">
        <v>96</v>
      </c>
      <c r="G195" s="14"/>
      <c r="H195" s="14"/>
      <c r="I195" s="52"/>
      <c r="J195" s="15"/>
      <c r="K195" s="15"/>
      <c r="L195" s="15"/>
      <c r="M195" s="15"/>
      <c r="N195" s="15"/>
      <c r="O195" s="15"/>
      <c r="P195" s="15"/>
      <c r="Q195" s="15"/>
      <c r="R195" s="71">
        <f>SUM(J195:Q195)</f>
        <v>0</v>
      </c>
    </row>
    <row r="196" spans="2:18" ht="22.5" hidden="1" customHeight="1">
      <c r="B196" s="24"/>
      <c r="D196" s="21"/>
      <c r="E196" s="26"/>
      <c r="F196" s="25">
        <v>97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1">
        <f>SUM(J196:Q196)</f>
        <v>0</v>
      </c>
    </row>
    <row r="197" spans="2:18" ht="24.75" hidden="1" customHeight="1">
      <c r="B197" s="24"/>
      <c r="D197" s="21"/>
      <c r="E197" s="26"/>
      <c r="F197" s="25">
        <v>98</v>
      </c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1">
        <f>SUM(J197:Q197)</f>
        <v>0</v>
      </c>
    </row>
    <row r="198" spans="2:18" s="12" customFormat="1" ht="20.25" customHeight="1">
      <c r="B198" s="116" t="s">
        <v>94</v>
      </c>
      <c r="C198" s="38"/>
      <c r="D198" s="115"/>
      <c r="E198" s="115"/>
      <c r="F198" s="115"/>
      <c r="G198" s="115"/>
      <c r="H198" s="115"/>
      <c r="I198" s="115"/>
      <c r="J198" s="450"/>
      <c r="K198" s="450"/>
      <c r="L198" s="450"/>
      <c r="M198" s="450"/>
      <c r="N198" s="450"/>
      <c r="O198" s="450"/>
      <c r="P198" s="450"/>
      <c r="Q198" s="450"/>
      <c r="R198" s="449"/>
    </row>
    <row r="199" spans="2:18" s="12" customFormat="1" ht="16.5" customHeight="1">
      <c r="B199" s="440" t="s">
        <v>117</v>
      </c>
      <c r="C199" s="441"/>
      <c r="D199" s="441"/>
      <c r="E199" s="441"/>
      <c r="F199" s="441"/>
      <c r="G199" s="441"/>
      <c r="H199" s="441"/>
      <c r="I199" s="441"/>
      <c r="J199" s="448"/>
      <c r="K199" s="448"/>
      <c r="L199" s="448"/>
      <c r="M199" s="448"/>
      <c r="N199" s="448"/>
      <c r="O199" s="448"/>
      <c r="P199" s="448"/>
      <c r="Q199" s="448"/>
      <c r="R199" s="445"/>
    </row>
    <row r="200" spans="2:18" ht="19.5" customHeight="1">
      <c r="B200" s="29"/>
      <c r="C200" s="189" t="s">
        <v>62</v>
      </c>
      <c r="D200" s="189"/>
      <c r="E200" s="189"/>
      <c r="F200" s="189"/>
      <c r="G200" s="189"/>
      <c r="H200" s="189"/>
      <c r="I200" s="189"/>
      <c r="J200" s="443"/>
      <c r="K200" s="443"/>
      <c r="L200" s="443"/>
      <c r="M200" s="443"/>
      <c r="N200" s="443"/>
      <c r="O200" s="443"/>
      <c r="P200" s="443"/>
      <c r="Q200" s="443"/>
      <c r="R200" s="186"/>
    </row>
    <row r="201" spans="2:18" ht="19.5" customHeight="1">
      <c r="B201" s="29"/>
      <c r="C201" s="31"/>
      <c r="D201" s="189" t="s">
        <v>65</v>
      </c>
      <c r="E201" s="189"/>
      <c r="F201" s="189"/>
      <c r="G201" s="189"/>
      <c r="H201" s="189"/>
      <c r="I201" s="189"/>
      <c r="J201" s="443"/>
      <c r="K201" s="443"/>
      <c r="L201" s="443"/>
      <c r="M201" s="443"/>
      <c r="N201" s="443"/>
      <c r="O201" s="443"/>
      <c r="P201" s="443"/>
      <c r="Q201" s="443"/>
      <c r="R201" s="186"/>
    </row>
    <row r="202" spans="2:18" ht="19.5" customHeight="1">
      <c r="B202" s="29"/>
      <c r="C202" s="31"/>
      <c r="D202" s="31"/>
      <c r="E202" s="30" t="s">
        <v>66</v>
      </c>
      <c r="F202" s="27"/>
      <c r="G202" s="202"/>
      <c r="H202" s="203"/>
      <c r="I202" s="203"/>
      <c r="J202" s="443"/>
      <c r="K202" s="443"/>
      <c r="L202" s="443"/>
      <c r="M202" s="443"/>
      <c r="N202" s="443"/>
      <c r="O202" s="443"/>
      <c r="P202" s="443"/>
      <c r="Q202" s="443"/>
      <c r="R202" s="186"/>
    </row>
    <row r="203" spans="2:18" s="464" customFormat="1" ht="18.75" customHeight="1">
      <c r="B203" s="466"/>
      <c r="C203" s="463"/>
      <c r="D203" s="463"/>
      <c r="E203" s="467">
        <v>183</v>
      </c>
      <c r="F203" s="467" t="s">
        <v>1659</v>
      </c>
      <c r="G203" s="468"/>
      <c r="H203" s="467"/>
      <c r="I203" s="467"/>
      <c r="J203" s="458"/>
      <c r="K203" s="458"/>
      <c r="L203" s="458"/>
      <c r="M203" s="458"/>
      <c r="N203" s="458"/>
      <c r="O203" s="458"/>
      <c r="P203" s="458"/>
      <c r="Q203" s="458"/>
      <c r="R203" s="457"/>
    </row>
    <row r="204" spans="2:18" ht="17.25" hidden="1" customHeight="1">
      <c r="B204" s="29"/>
      <c r="C204" s="31"/>
      <c r="D204" s="213" t="s">
        <v>63</v>
      </c>
      <c r="E204" s="535"/>
      <c r="F204" s="27"/>
      <c r="G204" s="27"/>
      <c r="H204" s="13"/>
      <c r="I204" s="100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11.25" hidden="1" customHeight="1">
      <c r="B205" s="29"/>
      <c r="C205" s="31"/>
      <c r="D205" s="31"/>
      <c r="E205" s="189" t="s">
        <v>64</v>
      </c>
      <c r="F205" s="189"/>
      <c r="G205" s="189"/>
      <c r="H205" s="189"/>
      <c r="I205" s="189"/>
      <c r="J205" s="443"/>
      <c r="K205" s="443"/>
      <c r="L205" s="443"/>
      <c r="M205" s="443"/>
      <c r="N205" s="443"/>
      <c r="O205" s="443"/>
      <c r="P205" s="443"/>
      <c r="Q205" s="443"/>
      <c r="R205" s="186"/>
    </row>
    <row r="206" spans="2:18" ht="51" customHeight="1">
      <c r="B206" s="76"/>
      <c r="C206" s="77"/>
      <c r="D206" s="77"/>
      <c r="E206" s="77"/>
      <c r="F206" s="77">
        <v>18301</v>
      </c>
      <c r="G206" s="14" t="s">
        <v>2242</v>
      </c>
      <c r="H206" s="80" t="s">
        <v>189</v>
      </c>
      <c r="I206" s="15" t="s">
        <v>2159</v>
      </c>
      <c r="J206" s="15"/>
      <c r="K206" s="183"/>
      <c r="L206" s="183">
        <v>74000</v>
      </c>
      <c r="M206" s="23"/>
      <c r="N206" s="15"/>
      <c r="O206" s="15"/>
      <c r="P206" s="15"/>
      <c r="Q206" s="15"/>
      <c r="R206" s="71">
        <f t="shared" ref="R206:R207" si="63">SUM(J206:Q206)</f>
        <v>74000</v>
      </c>
    </row>
    <row r="207" spans="2:18" ht="23.25" hidden="1" customHeight="1">
      <c r="B207" s="24"/>
      <c r="D207" s="21"/>
      <c r="E207" s="26"/>
      <c r="F207" s="126">
        <v>100</v>
      </c>
      <c r="G207" s="19"/>
      <c r="H207" s="152"/>
      <c r="I207" s="153"/>
      <c r="J207" s="23"/>
      <c r="K207" s="23"/>
      <c r="L207" s="23"/>
      <c r="M207" s="23"/>
      <c r="N207" s="23"/>
      <c r="O207" s="23"/>
      <c r="P207" s="23"/>
      <c r="Q207" s="23"/>
      <c r="R207" s="71">
        <f t="shared" si="63"/>
        <v>0</v>
      </c>
    </row>
    <row r="208" spans="2:18" ht="22.5" hidden="1" customHeight="1">
      <c r="B208" s="58"/>
      <c r="C208" s="59"/>
      <c r="D208" s="53"/>
      <c r="E208" s="19"/>
      <c r="F208" s="25">
        <v>101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1">
        <f>SUM(J208:Q208)</f>
        <v>0</v>
      </c>
    </row>
    <row r="209" spans="2:18" ht="36" hidden="1" customHeight="1">
      <c r="B209" s="29"/>
      <c r="C209" s="31"/>
      <c r="D209" s="1401" t="s">
        <v>65</v>
      </c>
      <c r="E209" s="1401"/>
      <c r="F209" s="1401"/>
      <c r="G209" s="1401"/>
      <c r="H209" s="1401"/>
      <c r="I209" s="1401"/>
      <c r="J209" s="73">
        <f>SUM(J210+J214)</f>
        <v>0</v>
      </c>
      <c r="K209" s="73">
        <f t="shared" ref="K209:R209" si="64">SUM(K210+K214)</f>
        <v>0</v>
      </c>
      <c r="L209" s="73">
        <f t="shared" si="64"/>
        <v>0</v>
      </c>
      <c r="M209" s="73">
        <f t="shared" si="64"/>
        <v>0</v>
      </c>
      <c r="N209" s="73">
        <f t="shared" si="64"/>
        <v>0</v>
      </c>
      <c r="O209" s="73">
        <f>SUM(O210+O214)</f>
        <v>0</v>
      </c>
      <c r="P209" s="73">
        <f t="shared" si="64"/>
        <v>0</v>
      </c>
      <c r="Q209" s="73">
        <f t="shared" si="64"/>
        <v>0</v>
      </c>
      <c r="R209" s="73">
        <f t="shared" si="64"/>
        <v>0</v>
      </c>
    </row>
    <row r="210" spans="2:18" hidden="1">
      <c r="B210" s="29"/>
      <c r="C210" s="31"/>
      <c r="D210" s="31"/>
      <c r="E210" s="30" t="s">
        <v>66</v>
      </c>
      <c r="F210" s="27"/>
      <c r="G210" s="27"/>
      <c r="H210" s="13"/>
      <c r="I210" s="100"/>
      <c r="J210" s="73">
        <f>SUM(J211:J213)</f>
        <v>0</v>
      </c>
      <c r="K210" s="73">
        <f t="shared" ref="K210:R210" si="65">SUM(K211:K213)</f>
        <v>0</v>
      </c>
      <c r="L210" s="73">
        <f t="shared" si="65"/>
        <v>0</v>
      </c>
      <c r="M210" s="73">
        <f t="shared" si="65"/>
        <v>0</v>
      </c>
      <c r="N210" s="73">
        <f t="shared" si="65"/>
        <v>0</v>
      </c>
      <c r="O210" s="73">
        <f t="shared" si="65"/>
        <v>0</v>
      </c>
      <c r="P210" s="73">
        <f t="shared" si="65"/>
        <v>0</v>
      </c>
      <c r="Q210" s="73">
        <f t="shared" si="65"/>
        <v>0</v>
      </c>
      <c r="R210" s="73">
        <f t="shared" si="65"/>
        <v>0</v>
      </c>
    </row>
    <row r="211" spans="2:18" ht="21" hidden="1" customHeight="1">
      <c r="B211" s="32"/>
      <c r="C211" s="33"/>
      <c r="D211" s="33"/>
      <c r="E211" s="34"/>
      <c r="F211" s="25">
        <v>102</v>
      </c>
      <c r="G211" s="14"/>
      <c r="H211" s="14"/>
      <c r="I211" s="52"/>
      <c r="J211" s="15"/>
      <c r="K211" s="15"/>
      <c r="L211" s="15"/>
      <c r="M211" s="15"/>
      <c r="N211" s="15"/>
      <c r="O211" s="15"/>
      <c r="P211" s="15"/>
      <c r="Q211" s="15"/>
      <c r="R211" s="71">
        <f t="shared" ref="R211:R212" si="66">SUM(J211:Q211)</f>
        <v>0</v>
      </c>
    </row>
    <row r="212" spans="2:18" ht="21" hidden="1" customHeight="1">
      <c r="B212" s="24"/>
      <c r="D212" s="21"/>
      <c r="E212" s="26"/>
      <c r="F212" s="25">
        <v>103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1">
        <f t="shared" si="66"/>
        <v>0</v>
      </c>
    </row>
    <row r="213" spans="2:18" ht="21" hidden="1" customHeight="1">
      <c r="B213" s="24"/>
      <c r="D213" s="21"/>
      <c r="E213" s="26"/>
      <c r="F213" s="25">
        <v>104</v>
      </c>
      <c r="G213" s="14"/>
      <c r="H213" s="15"/>
      <c r="I213" s="16"/>
      <c r="J213" s="23"/>
      <c r="K213" s="23"/>
      <c r="L213" s="23"/>
      <c r="M213" s="23"/>
      <c r="N213" s="23"/>
      <c r="O213" s="23"/>
      <c r="P213" s="23"/>
      <c r="Q213" s="23"/>
      <c r="R213" s="71">
        <f>SUM(J213:Q213)</f>
        <v>0</v>
      </c>
    </row>
    <row r="214" spans="2:18" hidden="1">
      <c r="B214" s="29"/>
      <c r="C214" s="31"/>
      <c r="D214" s="31"/>
      <c r="E214" s="30" t="s">
        <v>67</v>
      </c>
      <c r="F214" s="27"/>
      <c r="G214" s="27"/>
      <c r="H214" s="13"/>
      <c r="I214" s="100"/>
      <c r="J214" s="73">
        <f>SUM(J215:J217)</f>
        <v>0</v>
      </c>
      <c r="K214" s="73">
        <f t="shared" ref="K214:Q214" si="67">SUM(K215:K217)</f>
        <v>0</v>
      </c>
      <c r="L214" s="73">
        <f t="shared" si="67"/>
        <v>0</v>
      </c>
      <c r="M214" s="73">
        <f t="shared" si="67"/>
        <v>0</v>
      </c>
      <c r="N214" s="73">
        <f t="shared" si="67"/>
        <v>0</v>
      </c>
      <c r="O214" s="73">
        <f t="shared" si="67"/>
        <v>0</v>
      </c>
      <c r="P214" s="73">
        <f t="shared" si="67"/>
        <v>0</v>
      </c>
      <c r="Q214" s="73">
        <f t="shared" si="67"/>
        <v>0</v>
      </c>
      <c r="R214" s="73">
        <f>SUM(R215:R217)</f>
        <v>0</v>
      </c>
    </row>
    <row r="215" spans="2:18" ht="21" hidden="1" customHeight="1">
      <c r="B215" s="32"/>
      <c r="C215" s="33"/>
      <c r="D215" s="33"/>
      <c r="E215" s="34"/>
      <c r="F215" s="25">
        <v>105</v>
      </c>
      <c r="G215" s="14"/>
      <c r="H215" s="14"/>
      <c r="I215" s="52"/>
      <c r="J215" s="15"/>
      <c r="K215" s="15"/>
      <c r="L215" s="15"/>
      <c r="M215" s="15"/>
      <c r="N215" s="15"/>
      <c r="O215" s="15"/>
      <c r="P215" s="15"/>
      <c r="Q215" s="15"/>
      <c r="R215" s="71">
        <f t="shared" ref="R215:R216" si="68">SUM(J215:Q215)</f>
        <v>0</v>
      </c>
    </row>
    <row r="216" spans="2:18" ht="21" hidden="1" customHeight="1">
      <c r="B216" s="24"/>
      <c r="D216" s="21"/>
      <c r="E216" s="26"/>
      <c r="F216" s="25">
        <v>106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1">
        <f t="shared" si="68"/>
        <v>0</v>
      </c>
    </row>
    <row r="217" spans="2:18" ht="21" hidden="1" customHeight="1">
      <c r="B217" s="24"/>
      <c r="D217" s="21"/>
      <c r="E217" s="26"/>
      <c r="F217" s="25">
        <v>107</v>
      </c>
      <c r="G217" s="14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1">
        <f>SUM(J217:Q217)</f>
        <v>0</v>
      </c>
    </row>
    <row r="218" spans="2:18" s="12" customFormat="1" ht="18.75" customHeight="1">
      <c r="B218" s="116" t="s">
        <v>96</v>
      </c>
      <c r="C218" s="38"/>
      <c r="D218" s="115"/>
      <c r="E218" s="115"/>
      <c r="F218" s="115"/>
      <c r="G218" s="115"/>
      <c r="H218" s="115"/>
      <c r="I218" s="115"/>
      <c r="J218" s="455"/>
      <c r="K218" s="455"/>
      <c r="L218" s="455"/>
      <c r="M218" s="455"/>
      <c r="N218" s="455"/>
      <c r="O218" s="455"/>
      <c r="P218" s="455"/>
      <c r="Q218" s="455"/>
      <c r="R218" s="454"/>
    </row>
    <row r="219" spans="2:18" s="12" customFormat="1" ht="16.5" customHeight="1">
      <c r="B219" s="440" t="s">
        <v>125</v>
      </c>
      <c r="C219" s="441"/>
      <c r="D219" s="441"/>
      <c r="E219" s="441"/>
      <c r="F219" s="441"/>
      <c r="G219" s="441"/>
      <c r="H219" s="441"/>
      <c r="I219" s="441"/>
      <c r="J219" s="458"/>
      <c r="K219" s="458"/>
      <c r="L219" s="458"/>
      <c r="M219" s="458"/>
      <c r="N219" s="458"/>
      <c r="O219" s="458"/>
      <c r="P219" s="458"/>
      <c r="Q219" s="458"/>
      <c r="R219" s="457"/>
    </row>
    <row r="220" spans="2:18" ht="17.25" customHeight="1">
      <c r="B220" s="29"/>
      <c r="C220" s="189" t="s">
        <v>68</v>
      </c>
      <c r="D220" s="189"/>
      <c r="E220" s="189"/>
      <c r="F220" s="189"/>
      <c r="G220" s="189"/>
      <c r="H220" s="189"/>
      <c r="I220" s="189"/>
      <c r="J220" s="443"/>
      <c r="K220" s="443"/>
      <c r="L220" s="443"/>
      <c r="M220" s="443"/>
      <c r="N220" s="443"/>
      <c r="O220" s="443"/>
      <c r="P220" s="443"/>
      <c r="Q220" s="443"/>
      <c r="R220" s="186"/>
    </row>
    <row r="221" spans="2:18" hidden="1">
      <c r="B221" s="29"/>
      <c r="C221" s="31"/>
      <c r="D221" s="30" t="s">
        <v>69</v>
      </c>
      <c r="E221" s="28"/>
      <c r="F221" s="27"/>
      <c r="G221" s="27"/>
      <c r="H221" s="13"/>
      <c r="I221" s="100"/>
      <c r="J221" s="443"/>
      <c r="K221" s="443"/>
      <c r="L221" s="443"/>
      <c r="M221" s="443"/>
      <c r="N221" s="443"/>
      <c r="O221" s="443"/>
      <c r="P221" s="443"/>
      <c r="Q221" s="443"/>
      <c r="R221" s="186"/>
    </row>
    <row r="222" spans="2:18" hidden="1">
      <c r="B222" s="29"/>
      <c r="C222" s="31"/>
      <c r="D222" s="31"/>
      <c r="E222" s="30" t="s">
        <v>70</v>
      </c>
      <c r="F222" s="60"/>
      <c r="G222" s="55"/>
      <c r="H222" s="55"/>
      <c r="I222" s="55"/>
      <c r="J222" s="443"/>
      <c r="K222" s="443"/>
      <c r="L222" s="443"/>
      <c r="M222" s="443"/>
      <c r="N222" s="443"/>
      <c r="O222" s="443"/>
      <c r="P222" s="443"/>
      <c r="Q222" s="443"/>
      <c r="R222" s="186"/>
    </row>
    <row r="223" spans="2:18" ht="24.75" hidden="1" customHeight="1">
      <c r="B223" s="32"/>
      <c r="C223" s="33"/>
      <c r="D223" s="33"/>
      <c r="E223" s="34"/>
      <c r="F223" s="25">
        <v>108</v>
      </c>
      <c r="G223" s="14"/>
      <c r="H223" s="14"/>
      <c r="I223" s="52"/>
      <c r="J223" s="117"/>
      <c r="K223" s="117"/>
      <c r="L223" s="117"/>
      <c r="M223" s="117"/>
      <c r="N223" s="117"/>
      <c r="O223" s="117"/>
      <c r="P223" s="117"/>
      <c r="Q223" s="117"/>
      <c r="R223" s="453"/>
    </row>
    <row r="224" spans="2:18" ht="24.75" hidden="1" customHeight="1">
      <c r="B224" s="24"/>
      <c r="D224" s="21"/>
      <c r="E224" s="26"/>
      <c r="F224" s="25">
        <v>109</v>
      </c>
      <c r="G224" s="14"/>
      <c r="H224" s="15"/>
      <c r="I224" s="16"/>
      <c r="J224" s="452"/>
      <c r="K224" s="452"/>
      <c r="L224" s="452"/>
      <c r="M224" s="452"/>
      <c r="N224" s="452"/>
      <c r="O224" s="452"/>
      <c r="P224" s="452"/>
      <c r="Q224" s="452"/>
      <c r="R224" s="453"/>
    </row>
    <row r="225" spans="2:18" ht="25.5" hidden="1" customHeight="1">
      <c r="B225" s="24"/>
      <c r="D225" s="21"/>
      <c r="E225" s="26"/>
      <c r="F225" s="25">
        <v>110</v>
      </c>
      <c r="G225" s="14"/>
      <c r="H225" s="15"/>
      <c r="I225" s="16"/>
      <c r="J225" s="452"/>
      <c r="K225" s="452"/>
      <c r="L225" s="452"/>
      <c r="M225" s="452"/>
      <c r="N225" s="452"/>
      <c r="O225" s="452"/>
      <c r="P225" s="452"/>
      <c r="Q225" s="452"/>
      <c r="R225" s="453"/>
    </row>
    <row r="226" spans="2:18" ht="24.75" hidden="1" customHeight="1">
      <c r="B226" s="24"/>
      <c r="D226" s="21"/>
      <c r="E226" s="26"/>
      <c r="F226" s="25">
        <v>111</v>
      </c>
      <c r="G226" s="14"/>
      <c r="H226" s="15"/>
      <c r="I226" s="16"/>
      <c r="J226" s="452"/>
      <c r="K226" s="452"/>
      <c r="L226" s="452"/>
      <c r="M226" s="452"/>
      <c r="N226" s="452"/>
      <c r="O226" s="452"/>
      <c r="P226" s="452"/>
      <c r="Q226" s="452"/>
      <c r="R226" s="453"/>
    </row>
    <row r="227" spans="2:18" ht="25.5" hidden="1" customHeight="1">
      <c r="B227" s="58"/>
      <c r="C227" s="59"/>
      <c r="D227" s="53"/>
      <c r="E227" s="19"/>
      <c r="F227" s="25">
        <v>112</v>
      </c>
      <c r="G227" s="14"/>
      <c r="H227" s="15"/>
      <c r="I227" s="16"/>
      <c r="J227" s="452"/>
      <c r="K227" s="452"/>
      <c r="L227" s="452"/>
      <c r="M227" s="452"/>
      <c r="N227" s="452"/>
      <c r="O227" s="452"/>
      <c r="P227" s="452"/>
      <c r="Q227" s="452"/>
      <c r="R227" s="453"/>
    </row>
    <row r="228" spans="2:18" ht="18" customHeight="1">
      <c r="B228" s="29"/>
      <c r="C228" s="31"/>
      <c r="D228" s="189" t="s">
        <v>71</v>
      </c>
      <c r="E228" s="189"/>
      <c r="F228" s="189"/>
      <c r="G228" s="189"/>
      <c r="H228" s="189"/>
      <c r="I228" s="189"/>
      <c r="J228" s="443"/>
      <c r="K228" s="443"/>
      <c r="L228" s="443"/>
      <c r="M228" s="443"/>
      <c r="N228" s="443"/>
      <c r="O228" s="443"/>
      <c r="P228" s="443"/>
      <c r="Q228" s="443"/>
      <c r="R228" s="186"/>
    </row>
    <row r="229" spans="2:18" ht="30.75" hidden="1" customHeight="1">
      <c r="B229" s="29"/>
      <c r="C229" s="31"/>
      <c r="D229" s="31"/>
      <c r="E229" s="1418" t="s">
        <v>72</v>
      </c>
      <c r="F229" s="1418"/>
      <c r="G229" s="1418"/>
      <c r="H229" s="1418"/>
      <c r="I229" s="1418"/>
      <c r="J229" s="443"/>
      <c r="K229" s="443"/>
      <c r="L229" s="443"/>
      <c r="M229" s="443"/>
      <c r="N229" s="443"/>
      <c r="O229" s="443"/>
      <c r="P229" s="443"/>
      <c r="Q229" s="443"/>
      <c r="R229" s="186"/>
    </row>
    <row r="230" spans="2:18" ht="24.75" hidden="1" customHeight="1">
      <c r="B230" s="32"/>
      <c r="C230" s="33"/>
      <c r="D230" s="33"/>
      <c r="E230" s="34"/>
      <c r="F230" s="25">
        <v>113</v>
      </c>
      <c r="G230" s="14"/>
      <c r="H230" s="14"/>
      <c r="I230" s="52"/>
      <c r="J230" s="117"/>
      <c r="K230" s="117"/>
      <c r="L230" s="117"/>
      <c r="M230" s="117"/>
      <c r="N230" s="117"/>
      <c r="O230" s="117"/>
      <c r="P230" s="117"/>
      <c r="Q230" s="117"/>
      <c r="R230" s="453"/>
    </row>
    <row r="231" spans="2:18" ht="24.75" hidden="1" customHeight="1">
      <c r="B231" s="24"/>
      <c r="D231" s="21"/>
      <c r="E231" s="26"/>
      <c r="F231" s="25">
        <v>114</v>
      </c>
      <c r="G231" s="14"/>
      <c r="H231" s="15"/>
      <c r="I231" s="16"/>
      <c r="J231" s="452"/>
      <c r="K231" s="452"/>
      <c r="L231" s="452"/>
      <c r="M231" s="452"/>
      <c r="N231" s="452"/>
      <c r="O231" s="452"/>
      <c r="P231" s="452"/>
      <c r="Q231" s="452"/>
      <c r="R231" s="453"/>
    </row>
    <row r="232" spans="2:18" ht="24.75" hidden="1" customHeight="1">
      <c r="B232" s="24"/>
      <c r="D232" s="21"/>
      <c r="E232" s="26"/>
      <c r="F232" s="25">
        <v>115</v>
      </c>
      <c r="G232" s="14"/>
      <c r="H232" s="15"/>
      <c r="I232" s="16"/>
      <c r="J232" s="452"/>
      <c r="K232" s="452"/>
      <c r="L232" s="452"/>
      <c r="M232" s="452"/>
      <c r="N232" s="452"/>
      <c r="O232" s="452"/>
      <c r="P232" s="452"/>
      <c r="Q232" s="452"/>
      <c r="R232" s="453"/>
    </row>
    <row r="233" spans="2:18">
      <c r="B233" s="29"/>
      <c r="C233" s="31"/>
      <c r="D233" s="31"/>
      <c r="E233" s="1419" t="s">
        <v>73</v>
      </c>
      <c r="F233" s="1419"/>
      <c r="G233" s="1419"/>
      <c r="H233" s="1419"/>
      <c r="I233" s="1419"/>
      <c r="J233" s="443"/>
      <c r="K233" s="443"/>
      <c r="L233" s="443"/>
      <c r="M233" s="443"/>
      <c r="N233" s="443"/>
      <c r="O233" s="443"/>
      <c r="P233" s="443"/>
      <c r="Q233" s="443"/>
      <c r="R233" s="186"/>
    </row>
    <row r="234" spans="2:18" s="464" customFormat="1" ht="16.5" customHeight="1">
      <c r="B234" s="466"/>
      <c r="C234" s="463"/>
      <c r="D234" s="463"/>
      <c r="E234" s="467">
        <v>194</v>
      </c>
      <c r="F234" s="467" t="s">
        <v>2139</v>
      </c>
      <c r="G234" s="468"/>
      <c r="H234" s="467"/>
      <c r="I234" s="984"/>
      <c r="J234" s="859"/>
      <c r="K234" s="859"/>
      <c r="L234" s="859"/>
      <c r="M234" s="859"/>
      <c r="N234" s="859"/>
      <c r="O234" s="859"/>
      <c r="P234" s="859"/>
      <c r="Q234" s="859"/>
      <c r="R234" s="860"/>
    </row>
    <row r="235" spans="2:18" ht="62.25" customHeight="1">
      <c r="B235" s="76"/>
      <c r="C235" s="77"/>
      <c r="D235" s="77"/>
      <c r="E235" s="77"/>
      <c r="F235" s="77">
        <v>19401</v>
      </c>
      <c r="G235" s="14" t="s">
        <v>2243</v>
      </c>
      <c r="H235" s="80" t="s">
        <v>189</v>
      </c>
      <c r="I235" s="15" t="s">
        <v>2159</v>
      </c>
      <c r="J235" s="79"/>
      <c r="K235" s="79">
        <v>10000</v>
      </c>
      <c r="L235" s="79"/>
      <c r="M235" s="79">
        <v>25800</v>
      </c>
      <c r="N235" s="79"/>
      <c r="O235" s="79"/>
      <c r="P235" s="79"/>
      <c r="Q235" s="79"/>
      <c r="R235" s="79">
        <f>SUM(J235:Q235)</f>
        <v>35800</v>
      </c>
    </row>
    <row r="236" spans="2:18" ht="23.25" hidden="1" customHeight="1">
      <c r="B236" s="24"/>
      <c r="D236" s="21"/>
      <c r="E236" s="26"/>
      <c r="F236" s="126">
        <v>117</v>
      </c>
      <c r="G236" s="19"/>
      <c r="H236" s="152"/>
      <c r="I236" s="153"/>
      <c r="J236" s="525"/>
      <c r="K236" s="525"/>
      <c r="L236" s="525"/>
      <c r="M236" s="525"/>
      <c r="N236" s="525"/>
      <c r="O236" s="525"/>
      <c r="P236" s="525"/>
      <c r="Q236" s="525"/>
      <c r="R236" s="526"/>
    </row>
    <row r="237" spans="2:18" ht="23.25" hidden="1" customHeight="1">
      <c r="B237" s="24"/>
      <c r="D237" s="21"/>
      <c r="E237" s="26"/>
      <c r="F237" s="25">
        <v>118</v>
      </c>
      <c r="G237" s="14"/>
      <c r="H237" s="15"/>
      <c r="I237" s="16"/>
      <c r="J237" s="452"/>
      <c r="K237" s="452"/>
      <c r="L237" s="452"/>
      <c r="M237" s="452"/>
      <c r="N237" s="452"/>
      <c r="O237" s="452"/>
      <c r="P237" s="452"/>
      <c r="Q237" s="452"/>
      <c r="R237" s="453"/>
    </row>
    <row r="238" spans="2:18" hidden="1">
      <c r="B238" s="29"/>
      <c r="C238" s="31"/>
      <c r="D238" s="31"/>
      <c r="E238" s="30" t="s">
        <v>74</v>
      </c>
      <c r="F238" s="27"/>
      <c r="G238" s="27"/>
      <c r="H238" s="13"/>
      <c r="I238" s="100"/>
      <c r="J238" s="443"/>
      <c r="K238" s="443"/>
      <c r="L238" s="443"/>
      <c r="M238" s="443"/>
      <c r="N238" s="443"/>
      <c r="O238" s="443"/>
      <c r="P238" s="443"/>
      <c r="Q238" s="443"/>
      <c r="R238" s="186"/>
    </row>
    <row r="239" spans="2:18" ht="23.25" hidden="1" customHeight="1">
      <c r="B239" s="32"/>
      <c r="C239" s="33"/>
      <c r="D239" s="33"/>
      <c r="E239" s="34"/>
      <c r="F239" s="25">
        <v>119</v>
      </c>
      <c r="G239" s="14"/>
      <c r="H239" s="14"/>
      <c r="I239" s="52"/>
      <c r="J239" s="117"/>
      <c r="K239" s="117"/>
      <c r="L239" s="117"/>
      <c r="M239" s="117"/>
      <c r="N239" s="117"/>
      <c r="O239" s="117"/>
      <c r="P239" s="117"/>
      <c r="Q239" s="117"/>
      <c r="R239" s="453"/>
    </row>
    <row r="240" spans="2:18" ht="23.25" hidden="1" customHeight="1">
      <c r="B240" s="24"/>
      <c r="D240" s="21"/>
      <c r="E240" s="26"/>
      <c r="F240" s="25">
        <v>120</v>
      </c>
      <c r="G240" s="14"/>
      <c r="H240" s="15"/>
      <c r="I240" s="16"/>
      <c r="J240" s="452"/>
      <c r="K240" s="452"/>
      <c r="L240" s="452"/>
      <c r="M240" s="452"/>
      <c r="N240" s="452"/>
      <c r="O240" s="452"/>
      <c r="P240" s="452"/>
      <c r="Q240" s="452"/>
      <c r="R240" s="453"/>
    </row>
    <row r="241" spans="2:18" ht="23.25" hidden="1" customHeight="1">
      <c r="B241" s="24"/>
      <c r="D241" s="21"/>
      <c r="E241" s="26"/>
      <c r="F241" s="25">
        <v>121</v>
      </c>
      <c r="G241" s="14"/>
      <c r="H241" s="15"/>
      <c r="I241" s="16"/>
      <c r="J241" s="452"/>
      <c r="K241" s="452"/>
      <c r="L241" s="452"/>
      <c r="M241" s="452"/>
      <c r="N241" s="452"/>
      <c r="O241" s="452"/>
      <c r="P241" s="452"/>
      <c r="Q241" s="452"/>
      <c r="R241" s="453"/>
    </row>
    <row r="242" spans="2:18" hidden="1">
      <c r="B242" s="29"/>
      <c r="C242" s="31"/>
      <c r="D242" s="31"/>
      <c r="E242" s="30" t="s">
        <v>75</v>
      </c>
      <c r="F242" s="27"/>
      <c r="G242" s="27"/>
      <c r="H242" s="13"/>
      <c r="I242" s="100"/>
      <c r="J242" s="443"/>
      <c r="K242" s="443"/>
      <c r="L242" s="443"/>
      <c r="M242" s="443"/>
      <c r="N242" s="443"/>
      <c r="O242" s="443"/>
      <c r="P242" s="443"/>
      <c r="Q242" s="443"/>
      <c r="R242" s="186"/>
    </row>
    <row r="243" spans="2:18" ht="21.75" hidden="1" customHeight="1">
      <c r="B243" s="32"/>
      <c r="C243" s="33"/>
      <c r="D243" s="33"/>
      <c r="E243" s="34"/>
      <c r="F243" s="25">
        <v>122</v>
      </c>
      <c r="G243" s="14"/>
      <c r="H243" s="14"/>
      <c r="I243" s="52"/>
      <c r="J243" s="117"/>
      <c r="K243" s="117"/>
      <c r="L243" s="117"/>
      <c r="M243" s="117"/>
      <c r="N243" s="117"/>
      <c r="O243" s="117"/>
      <c r="P243" s="117"/>
      <c r="Q243" s="117"/>
      <c r="R243" s="453"/>
    </row>
    <row r="244" spans="2:18" ht="21.75" hidden="1" customHeight="1">
      <c r="B244" s="24"/>
      <c r="D244" s="21"/>
      <c r="E244" s="26"/>
      <c r="F244" s="25">
        <v>123</v>
      </c>
      <c r="G244" s="14"/>
      <c r="H244" s="15"/>
      <c r="I244" s="16"/>
      <c r="J244" s="452"/>
      <c r="K244" s="452"/>
      <c r="L244" s="452"/>
      <c r="M244" s="452"/>
      <c r="N244" s="452"/>
      <c r="O244" s="452"/>
      <c r="P244" s="452"/>
      <c r="Q244" s="452"/>
      <c r="R244" s="453"/>
    </row>
    <row r="245" spans="2:18" ht="2.25" hidden="1" customHeight="1">
      <c r="B245" s="58"/>
      <c r="C245" s="59"/>
      <c r="D245" s="53"/>
      <c r="E245" s="19"/>
      <c r="F245" s="25">
        <v>124</v>
      </c>
      <c r="G245" s="14"/>
      <c r="H245" s="15"/>
      <c r="I245" s="16"/>
      <c r="J245" s="452"/>
      <c r="K245" s="452"/>
      <c r="L245" s="452"/>
      <c r="M245" s="452"/>
      <c r="N245" s="452"/>
      <c r="O245" s="452"/>
      <c r="P245" s="452"/>
      <c r="Q245" s="452"/>
      <c r="R245" s="453"/>
    </row>
    <row r="246" spans="2:18" s="464" customFormat="1" ht="20.25" customHeight="1">
      <c r="B246" s="466"/>
      <c r="C246" s="463"/>
      <c r="D246" s="463"/>
      <c r="E246" s="467">
        <v>197</v>
      </c>
      <c r="F246" s="467" t="s">
        <v>1658</v>
      </c>
      <c r="G246" s="468"/>
      <c r="H246" s="467"/>
      <c r="I246" s="467"/>
      <c r="J246" s="458"/>
      <c r="K246" s="458"/>
      <c r="L246" s="458"/>
      <c r="M246" s="458"/>
      <c r="N246" s="458"/>
      <c r="O246" s="458"/>
      <c r="P246" s="458"/>
      <c r="Q246" s="458"/>
      <c r="R246" s="457"/>
    </row>
    <row r="247" spans="2:18" ht="35.25" customHeight="1">
      <c r="B247" s="794"/>
      <c r="C247" s="795"/>
      <c r="D247" s="793"/>
      <c r="E247" s="793"/>
      <c r="F247" s="752">
        <v>19701</v>
      </c>
      <c r="G247" s="754" t="s">
        <v>204</v>
      </c>
      <c r="H247" s="755" t="s">
        <v>189</v>
      </c>
      <c r="I247" s="756" t="s">
        <v>2159</v>
      </c>
      <c r="J247" s="757"/>
      <c r="K247" s="972"/>
      <c r="L247" s="757"/>
      <c r="M247" s="972">
        <v>20000</v>
      </c>
      <c r="N247" s="786"/>
      <c r="O247" s="786"/>
      <c r="P247" s="786"/>
      <c r="Q247" s="786"/>
      <c r="R247" s="759">
        <f t="shared" ref="R247:R249" si="69">SUM(J247:Q247)</f>
        <v>20000</v>
      </c>
    </row>
    <row r="248" spans="2:18" ht="35.25" customHeight="1">
      <c r="B248" s="813"/>
      <c r="C248" s="814"/>
      <c r="D248" s="846"/>
      <c r="E248" s="846"/>
      <c r="F248" s="796">
        <v>19702</v>
      </c>
      <c r="G248" s="815" t="s">
        <v>2246</v>
      </c>
      <c r="H248" s="847" t="s">
        <v>189</v>
      </c>
      <c r="I248" s="817" t="s">
        <v>2159</v>
      </c>
      <c r="J248" s="817"/>
      <c r="K248" s="979"/>
      <c r="L248" s="817"/>
      <c r="M248" s="979">
        <v>7000</v>
      </c>
      <c r="N248" s="818"/>
      <c r="O248" s="818"/>
      <c r="P248" s="818"/>
      <c r="Q248" s="818"/>
      <c r="R248" s="957">
        <f t="shared" si="69"/>
        <v>7000</v>
      </c>
    </row>
    <row r="249" spans="2:18" ht="35.25" customHeight="1">
      <c r="B249" s="58"/>
      <c r="C249" s="59"/>
      <c r="D249" s="53"/>
      <c r="E249" s="53"/>
      <c r="F249" s="18">
        <v>19703</v>
      </c>
      <c r="G249" s="19" t="s">
        <v>206</v>
      </c>
      <c r="H249" s="134" t="s">
        <v>189</v>
      </c>
      <c r="I249" s="153" t="s">
        <v>2159</v>
      </c>
      <c r="J249" s="152"/>
      <c r="K249" s="973"/>
      <c r="L249" s="152"/>
      <c r="M249" s="973">
        <v>240000</v>
      </c>
      <c r="N249" s="136"/>
      <c r="O249" s="136"/>
      <c r="P249" s="136"/>
      <c r="Q249" s="136"/>
      <c r="R249" s="471">
        <f t="shared" si="69"/>
        <v>240000</v>
      </c>
    </row>
    <row r="250" spans="2:18" ht="31.5" hidden="1" customHeight="1">
      <c r="B250" s="58"/>
      <c r="C250" s="59"/>
      <c r="D250" s="53"/>
      <c r="E250" s="53"/>
      <c r="F250" s="51"/>
      <c r="G250" s="14"/>
      <c r="H250" s="438"/>
      <c r="I250" s="16"/>
      <c r="J250" s="23"/>
      <c r="K250" s="974"/>
      <c r="L250" s="23"/>
      <c r="M250" s="974"/>
      <c r="N250" s="23"/>
      <c r="O250" s="23"/>
      <c r="P250" s="23"/>
      <c r="Q250" s="23"/>
      <c r="R250" s="71"/>
    </row>
    <row r="251" spans="2:18" ht="31.5" hidden="1" customHeight="1">
      <c r="B251" s="58"/>
      <c r="C251" s="59"/>
      <c r="D251" s="53"/>
      <c r="E251" s="53"/>
      <c r="F251" s="51"/>
      <c r="G251" s="14"/>
      <c r="H251" s="438"/>
      <c r="I251" s="16"/>
      <c r="J251" s="23"/>
      <c r="K251" s="974"/>
      <c r="L251" s="23"/>
      <c r="M251" s="974"/>
      <c r="N251" s="23"/>
      <c r="O251" s="23"/>
      <c r="P251" s="23"/>
      <c r="Q251" s="23"/>
      <c r="R251" s="71"/>
    </row>
    <row r="252" spans="2:18" ht="31.5" hidden="1" customHeight="1">
      <c r="B252" s="58"/>
      <c r="C252" s="59"/>
      <c r="D252" s="53"/>
      <c r="E252" s="53"/>
      <c r="F252" s="51"/>
      <c r="G252" s="14"/>
      <c r="H252" s="438"/>
      <c r="I252" s="16"/>
      <c r="J252" s="23"/>
      <c r="K252" s="974"/>
      <c r="L252" s="23"/>
      <c r="M252" s="974"/>
      <c r="N252" s="23"/>
      <c r="O252" s="23"/>
      <c r="P252" s="23"/>
      <c r="Q252" s="23"/>
      <c r="R252" s="71"/>
    </row>
    <row r="253" spans="2:18" ht="32.25" hidden="1" customHeight="1">
      <c r="B253" s="58"/>
      <c r="C253" s="59"/>
      <c r="D253" s="53"/>
      <c r="E253" s="53"/>
      <c r="F253" s="51"/>
      <c r="G253" s="14"/>
      <c r="H253" s="438"/>
      <c r="I253" s="16"/>
      <c r="J253" s="23"/>
      <c r="K253" s="974"/>
      <c r="L253" s="23"/>
      <c r="M253" s="974"/>
      <c r="N253" s="23"/>
      <c r="O253" s="23"/>
      <c r="P253" s="23"/>
      <c r="Q253" s="23"/>
      <c r="R253" s="71"/>
    </row>
    <row r="254" spans="2:18" ht="34.5" hidden="1" customHeight="1">
      <c r="B254" s="58"/>
      <c r="C254" s="59"/>
      <c r="D254" s="53"/>
      <c r="E254" s="53"/>
      <c r="F254" s="51"/>
      <c r="G254" s="14"/>
      <c r="H254" s="438"/>
      <c r="I254" s="123"/>
      <c r="J254" s="23"/>
      <c r="K254" s="974"/>
      <c r="L254" s="23"/>
      <c r="M254" s="974"/>
      <c r="N254" s="23"/>
      <c r="O254" s="23"/>
      <c r="P254" s="23"/>
      <c r="Q254" s="23"/>
      <c r="R254" s="71"/>
    </row>
    <row r="255" spans="2:18" ht="36" hidden="1" customHeight="1">
      <c r="B255" s="76"/>
      <c r="C255" s="77"/>
      <c r="D255" s="77"/>
      <c r="E255" s="77"/>
      <c r="F255" s="51"/>
      <c r="G255" s="14"/>
      <c r="H255" s="438"/>
      <c r="I255" s="16"/>
      <c r="J255" s="23"/>
      <c r="K255" s="974"/>
      <c r="L255" s="23"/>
      <c r="M255" s="974"/>
      <c r="N255" s="15"/>
      <c r="O255" s="15"/>
      <c r="P255" s="15"/>
      <c r="Q255" s="15"/>
      <c r="R255" s="71"/>
    </row>
    <row r="256" spans="2:18" ht="36.75" hidden="1" customHeight="1">
      <c r="B256" s="24"/>
      <c r="C256" s="108"/>
      <c r="D256" s="52"/>
      <c r="E256" s="52"/>
      <c r="F256" s="51"/>
      <c r="G256" s="14"/>
      <c r="H256" s="434"/>
      <c r="I256" s="16"/>
      <c r="J256" s="23"/>
      <c r="K256" s="23"/>
      <c r="L256" s="23"/>
      <c r="M256" s="23"/>
      <c r="N256" s="23"/>
      <c r="O256" s="23"/>
      <c r="P256" s="23"/>
      <c r="Q256" s="23"/>
      <c r="R256" s="71"/>
    </row>
    <row r="257" spans="2:18" ht="33.75" hidden="1" customHeight="1">
      <c r="B257" s="109"/>
      <c r="C257" s="108"/>
      <c r="D257" s="52"/>
      <c r="E257" s="52"/>
      <c r="F257" s="51"/>
      <c r="G257" s="14"/>
      <c r="H257" s="431"/>
      <c r="I257" s="16"/>
      <c r="J257" s="23"/>
      <c r="K257" s="974"/>
      <c r="L257" s="23"/>
      <c r="M257" s="974"/>
      <c r="N257" s="23"/>
      <c r="O257" s="23"/>
      <c r="P257" s="23"/>
      <c r="Q257" s="23"/>
      <c r="R257" s="71"/>
    </row>
    <row r="258" spans="2:18" ht="34.5" hidden="1" customHeight="1">
      <c r="B258" s="109"/>
      <c r="C258" s="108"/>
      <c r="D258" s="52"/>
      <c r="E258" s="52"/>
      <c r="F258" s="51"/>
      <c r="G258" s="14"/>
      <c r="H258" s="439"/>
      <c r="I258" s="16"/>
      <c r="J258" s="15"/>
      <c r="K258" s="183"/>
      <c r="L258" s="15"/>
      <c r="M258" s="183"/>
      <c r="N258" s="23"/>
      <c r="O258" s="23"/>
      <c r="P258" s="23"/>
      <c r="Q258" s="23"/>
      <c r="R258" s="71"/>
    </row>
    <row r="259" spans="2:18" hidden="1"/>
    <row r="260" spans="2:18" ht="9" customHeight="1"/>
    <row r="261" spans="2:18" s="37" customFormat="1" ht="18.75" customHeight="1">
      <c r="B261" s="1539" t="s">
        <v>1660</v>
      </c>
      <c r="C261" s="1539"/>
      <c r="D261" s="1539"/>
      <c r="E261" s="1539"/>
      <c r="F261" s="1539"/>
      <c r="G261" s="1539"/>
      <c r="H261" s="481"/>
      <c r="I261" s="5"/>
      <c r="J261" s="4"/>
      <c r="K261" s="482"/>
      <c r="L261" s="482"/>
      <c r="M261" s="482"/>
      <c r="N261" s="482"/>
      <c r="O261" s="482"/>
      <c r="P261" s="482"/>
      <c r="Q261" s="482"/>
      <c r="R261" s="483"/>
    </row>
    <row r="262" spans="2:18" ht="35.25" customHeight="1">
      <c r="B262" s="1540" t="s">
        <v>1732</v>
      </c>
      <c r="C262" s="1540"/>
      <c r="D262" s="1540"/>
      <c r="E262" s="1540"/>
      <c r="F262" s="1522" t="s">
        <v>1661</v>
      </c>
      <c r="G262" s="1522"/>
      <c r="H262" s="1523"/>
      <c r="I262" s="1532" t="s">
        <v>9</v>
      </c>
      <c r="J262" s="1533"/>
      <c r="K262" s="1534"/>
      <c r="L262" s="1532" t="s">
        <v>1662</v>
      </c>
      <c r="M262" s="1533"/>
      <c r="N262" s="1534"/>
      <c r="O262" s="505"/>
      <c r="P262" s="1529" t="s">
        <v>1663</v>
      </c>
      <c r="Q262" s="1530"/>
      <c r="R262" s="1531"/>
    </row>
    <row r="263" spans="2:18">
      <c r="B263" s="1541" t="s">
        <v>2433</v>
      </c>
      <c r="C263" s="1542"/>
      <c r="D263" s="1542"/>
      <c r="E263" s="1543"/>
      <c r="F263" s="1524" t="s">
        <v>1664</v>
      </c>
      <c r="G263" s="1525"/>
      <c r="H263" s="481"/>
      <c r="I263" s="1535">
        <f>SUM(I264:K266)</f>
        <v>549400</v>
      </c>
      <c r="J263" s="1536"/>
      <c r="K263" s="1537"/>
      <c r="L263" s="1548"/>
      <c r="M263" s="1549"/>
      <c r="N263" s="1550"/>
      <c r="O263" s="484"/>
      <c r="P263" s="1541"/>
      <c r="Q263" s="1542"/>
      <c r="R263" s="1543"/>
    </row>
    <row r="264" spans="2:18" ht="18.75" customHeight="1">
      <c r="B264" s="24"/>
      <c r="F264" s="24"/>
      <c r="G264" s="333" t="s">
        <v>1665</v>
      </c>
      <c r="H264" s="333"/>
      <c r="I264" s="1526">
        <f>K9</f>
        <v>94000</v>
      </c>
      <c r="J264" s="1527"/>
      <c r="K264" s="1528"/>
      <c r="L264" s="1526"/>
      <c r="M264" s="1527"/>
      <c r="N264" s="1528"/>
      <c r="O264" s="484"/>
      <c r="P264" s="1544"/>
      <c r="Q264" s="1545"/>
      <c r="R264" s="1546"/>
    </row>
    <row r="265" spans="2:18" ht="18.75" customHeight="1">
      <c r="B265" s="24"/>
      <c r="F265" s="24"/>
      <c r="G265" s="333" t="s">
        <v>1666</v>
      </c>
      <c r="H265" s="333"/>
      <c r="I265" s="1526">
        <f>L9</f>
        <v>111600</v>
      </c>
      <c r="J265" s="1527"/>
      <c r="K265" s="1528"/>
      <c r="L265" s="1526"/>
      <c r="M265" s="1527"/>
      <c r="N265" s="1528"/>
      <c r="O265" s="484"/>
      <c r="P265" s="1544"/>
      <c r="Q265" s="1545"/>
      <c r="R265" s="1546"/>
    </row>
    <row r="266" spans="2:18" ht="18.75" customHeight="1">
      <c r="B266" s="24"/>
      <c r="F266" s="24"/>
      <c r="G266" s="333" t="s">
        <v>1667</v>
      </c>
      <c r="H266" s="333"/>
      <c r="I266" s="1526">
        <f>M9</f>
        <v>343800</v>
      </c>
      <c r="J266" s="1527"/>
      <c r="K266" s="1528"/>
      <c r="L266" s="1526"/>
      <c r="M266" s="1527"/>
      <c r="N266" s="1528"/>
      <c r="O266" s="484"/>
      <c r="P266" s="1544"/>
      <c r="Q266" s="1545"/>
      <c r="R266" s="1546"/>
    </row>
    <row r="267" spans="2:18" ht="20.25" customHeight="1">
      <c r="B267" s="24"/>
      <c r="F267" s="485" t="s">
        <v>1668</v>
      </c>
      <c r="G267" s="333"/>
      <c r="H267" s="333"/>
      <c r="I267" s="1551">
        <f>SUM(I268)</f>
        <v>1096000</v>
      </c>
      <c r="J267" s="1552"/>
      <c r="K267" s="1553"/>
      <c r="L267" s="1526"/>
      <c r="M267" s="1527"/>
      <c r="N267" s="1528"/>
      <c r="O267" s="484"/>
      <c r="P267" s="1544"/>
      <c r="Q267" s="1545"/>
      <c r="R267" s="1546"/>
    </row>
    <row r="268" spans="2:18" ht="18" customHeight="1">
      <c r="B268" s="24"/>
      <c r="F268" s="24"/>
      <c r="G268" s="1555" t="s">
        <v>1708</v>
      </c>
      <c r="H268" s="1556"/>
      <c r="I268" s="1526">
        <f>SUM(Q9)</f>
        <v>1096000</v>
      </c>
      <c r="J268" s="1527"/>
      <c r="K268" s="1528"/>
      <c r="L268" s="1526"/>
      <c r="M268" s="1527"/>
      <c r="N268" s="1528"/>
      <c r="O268" s="484"/>
      <c r="P268" s="1544"/>
      <c r="Q268" s="1545"/>
      <c r="R268" s="1546"/>
    </row>
    <row r="269" spans="2:18" ht="21.75" customHeight="1">
      <c r="B269" s="489"/>
      <c r="C269" s="490"/>
      <c r="D269" s="490"/>
      <c r="E269" s="490"/>
      <c r="F269" s="1411" t="s">
        <v>1669</v>
      </c>
      <c r="G269" s="1430"/>
      <c r="H269" s="1412"/>
      <c r="I269" s="1547">
        <f>SUM(L269:R269)</f>
        <v>1645400</v>
      </c>
      <c r="J269" s="1547"/>
      <c r="K269" s="1547"/>
      <c r="L269" s="1547">
        <v>987000</v>
      </c>
      <c r="M269" s="1547"/>
      <c r="N269" s="1547"/>
      <c r="O269" s="491"/>
      <c r="P269" s="1538">
        <v>658400</v>
      </c>
      <c r="Q269" s="1538"/>
      <c r="R269" s="1538"/>
    </row>
    <row r="270" spans="2:18" ht="8.25" customHeight="1">
      <c r="F270" s="486"/>
      <c r="H270" s="21"/>
      <c r="J270" s="459"/>
      <c r="K270" s="487"/>
      <c r="L270" s="487"/>
      <c r="M270" s="487"/>
      <c r="N270" s="487"/>
      <c r="O270" s="487"/>
      <c r="P270" s="487"/>
      <c r="Q270" s="487"/>
      <c r="R270" s="487"/>
    </row>
    <row r="271" spans="2:18" s="37" customFormat="1">
      <c r="B271" s="462" t="s">
        <v>1670</v>
      </c>
      <c r="C271" s="49"/>
      <c r="D271" s="49"/>
      <c r="F271" s="486" t="s">
        <v>2653</v>
      </c>
      <c r="G271" s="49"/>
      <c r="H271" s="462"/>
      <c r="I271" s="3"/>
      <c r="J271" s="488"/>
      <c r="K271" s="482"/>
      <c r="L271" s="482"/>
      <c r="M271" s="482"/>
      <c r="N271" s="482"/>
      <c r="O271" s="482"/>
      <c r="P271" s="482"/>
      <c r="Q271" s="482"/>
      <c r="R271" s="482"/>
    </row>
  </sheetData>
  <mergeCells count="86">
    <mergeCell ref="I266:K266"/>
    <mergeCell ref="L266:N266"/>
    <mergeCell ref="P266:R266"/>
    <mergeCell ref="F269:H269"/>
    <mergeCell ref="I269:K269"/>
    <mergeCell ref="L269:N269"/>
    <mergeCell ref="P269:R269"/>
    <mergeCell ref="I267:K267"/>
    <mergeCell ref="L267:N267"/>
    <mergeCell ref="P267:R267"/>
    <mergeCell ref="G268:H268"/>
    <mergeCell ref="I268:K268"/>
    <mergeCell ref="L268:N268"/>
    <mergeCell ref="P268:R268"/>
    <mergeCell ref="I264:K264"/>
    <mergeCell ref="L264:N264"/>
    <mergeCell ref="P264:R264"/>
    <mergeCell ref="I265:K265"/>
    <mergeCell ref="L265:N265"/>
    <mergeCell ref="P265:R265"/>
    <mergeCell ref="P262:R262"/>
    <mergeCell ref="B263:E263"/>
    <mergeCell ref="F263:G263"/>
    <mergeCell ref="I263:K263"/>
    <mergeCell ref="L263:N263"/>
    <mergeCell ref="P263:R263"/>
    <mergeCell ref="B261:G261"/>
    <mergeCell ref="B262:E262"/>
    <mergeCell ref="F262:H262"/>
    <mergeCell ref="I262:K262"/>
    <mergeCell ref="L262:N262"/>
    <mergeCell ref="C33:I33"/>
    <mergeCell ref="B1:R1"/>
    <mergeCell ref="B8:G8"/>
    <mergeCell ref="B10:I10"/>
    <mergeCell ref="B11:I11"/>
    <mergeCell ref="C12:I12"/>
    <mergeCell ref="D13:I13"/>
    <mergeCell ref="E14:I14"/>
    <mergeCell ref="D18:I18"/>
    <mergeCell ref="E19:I19"/>
    <mergeCell ref="P3:R3"/>
    <mergeCell ref="E75:I75"/>
    <mergeCell ref="D34:I34"/>
    <mergeCell ref="E35:I35"/>
    <mergeCell ref="D47:I47"/>
    <mergeCell ref="E48:I48"/>
    <mergeCell ref="D65:I65"/>
    <mergeCell ref="E66:I66"/>
    <mergeCell ref="D67:I67"/>
    <mergeCell ref="E68:I68"/>
    <mergeCell ref="E106:I106"/>
    <mergeCell ref="B80:I80"/>
    <mergeCell ref="C81:I81"/>
    <mergeCell ref="D82:I82"/>
    <mergeCell ref="D89:I89"/>
    <mergeCell ref="E90:I90"/>
    <mergeCell ref="B97:I97"/>
    <mergeCell ref="B98:I98"/>
    <mergeCell ref="C99:I99"/>
    <mergeCell ref="D100:I100"/>
    <mergeCell ref="E101:I101"/>
    <mergeCell ref="D105:I105"/>
    <mergeCell ref="D110:I110"/>
    <mergeCell ref="E111:I111"/>
    <mergeCell ref="B115:I115"/>
    <mergeCell ref="B116:I116"/>
    <mergeCell ref="C117:I117"/>
    <mergeCell ref="D176:I176"/>
    <mergeCell ref="E177:I177"/>
    <mergeCell ref="E181:I181"/>
    <mergeCell ref="D118:I118"/>
    <mergeCell ref="E119:I119"/>
    <mergeCell ref="E123:I123"/>
    <mergeCell ref="D127:I127"/>
    <mergeCell ref="E128:I128"/>
    <mergeCell ref="D135:I135"/>
    <mergeCell ref="E136:I136"/>
    <mergeCell ref="B173:I173"/>
    <mergeCell ref="B174:I174"/>
    <mergeCell ref="C175:I175"/>
    <mergeCell ref="E229:I229"/>
    <mergeCell ref="E233:I233"/>
    <mergeCell ref="D193:I193"/>
    <mergeCell ref="D209:I209"/>
    <mergeCell ref="E189:I189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C20:H21"/>
  <sheetViews>
    <sheetView workbookViewId="0">
      <selection activeCell="K32" sqref="K32"/>
    </sheetView>
  </sheetViews>
  <sheetFormatPr defaultRowHeight="15"/>
  <sheetData>
    <row r="20" spans="3:8" ht="41.25">
      <c r="C20" s="1425" t="s">
        <v>1635</v>
      </c>
      <c r="D20" s="1425"/>
      <c r="E20" s="1425"/>
      <c r="F20" s="1425"/>
      <c r="G20" s="1425"/>
    </row>
    <row r="21" spans="3:8" ht="41.25">
      <c r="C21" s="1425" t="s">
        <v>1636</v>
      </c>
      <c r="D21" s="1425"/>
      <c r="E21" s="1425"/>
      <c r="F21" s="1425"/>
      <c r="G21" s="1425"/>
      <c r="H21" s="393"/>
    </row>
  </sheetData>
  <mergeCells count="2">
    <mergeCell ref="C20:G20"/>
    <mergeCell ref="C21:G2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9" tint="-0.499984740745262"/>
  </sheetPr>
  <dimension ref="B1:U261"/>
  <sheetViews>
    <sheetView zoomScaleNormal="100" workbookViewId="0">
      <pane ySplit="8" topLeftCell="A208" activePane="bottomLeft" state="frozen"/>
      <selection activeCell="M25" sqref="M25"/>
      <selection pane="bottomLeft" activeCell="V209" sqref="V209"/>
    </sheetView>
  </sheetViews>
  <sheetFormatPr defaultColWidth="9" defaultRowHeight="21.75"/>
  <cols>
    <col min="1" max="1" width="0.85546875" style="7" customWidth="1"/>
    <col min="2" max="2" width="1.28515625" style="20" customWidth="1"/>
    <col min="3" max="3" width="1.42578125" style="20" customWidth="1"/>
    <col min="4" max="4" width="1.5703125" style="20" customWidth="1"/>
    <col min="5" max="5" width="3.42578125" style="20" customWidth="1"/>
    <col min="6" max="6" width="5.42578125" style="49" customWidth="1"/>
    <col min="7" max="7" width="30.5703125" style="21" customWidth="1"/>
    <col min="8" max="8" width="9.5703125" style="6" hidden="1" customWidth="1"/>
    <col min="9" max="9" width="15.285156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21" s="1" customFormat="1" ht="24.75" thickBot="1">
      <c r="B1" s="1407" t="s">
        <v>2227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1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2387</v>
      </c>
      <c r="Q2" s="1514"/>
      <c r="R2" s="1515"/>
    </row>
    <row r="3" spans="2:21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1" s="465" customFormat="1" ht="16.5" customHeight="1">
      <c r="B4" s="462" t="s">
        <v>1731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1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  <c r="U5" s="532"/>
    </row>
    <row r="6" spans="2:21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1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1" s="37" customFormat="1" ht="24" customHeight="1">
      <c r="B8" s="400" t="s">
        <v>2484</v>
      </c>
      <c r="C8" s="401"/>
      <c r="D8" s="401"/>
      <c r="E8" s="401"/>
      <c r="F8" s="401"/>
      <c r="G8" s="402"/>
      <c r="H8" s="89"/>
      <c r="I8" s="90"/>
      <c r="J8" s="44">
        <f t="shared" ref="J8:R8" si="0">SUM(J31:J242)</f>
        <v>0</v>
      </c>
      <c r="K8" s="44">
        <f t="shared" si="0"/>
        <v>35000</v>
      </c>
      <c r="L8" s="44">
        <f t="shared" si="0"/>
        <v>407000</v>
      </c>
      <c r="M8" s="44">
        <f t="shared" si="0"/>
        <v>988000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1430000</v>
      </c>
      <c r="T8" s="529"/>
    </row>
    <row r="9" spans="2:21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1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1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1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1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21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1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1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100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100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20.25" customHeight="1">
      <c r="B30" s="397" t="s">
        <v>80</v>
      </c>
      <c r="C30" s="398"/>
      <c r="D30" s="398"/>
      <c r="E30" s="398"/>
      <c r="F30" s="398"/>
      <c r="G30" s="398"/>
      <c r="H30" s="398"/>
      <c r="I30" s="398"/>
      <c r="J30" s="450"/>
      <c r="K30" s="450"/>
      <c r="L30" s="450"/>
      <c r="M30" s="450"/>
      <c r="N30" s="450"/>
      <c r="O30" s="450"/>
      <c r="P30" s="450"/>
      <c r="Q30" s="450"/>
      <c r="R30" s="449"/>
    </row>
    <row r="31" spans="2:18" s="12" customFormat="1" ht="18.75" customHeight="1">
      <c r="B31" s="188" t="s">
        <v>111</v>
      </c>
      <c r="C31" s="189"/>
      <c r="D31" s="189"/>
      <c r="E31" s="189"/>
      <c r="F31" s="189"/>
      <c r="G31" s="189"/>
      <c r="H31" s="189"/>
      <c r="I31" s="189"/>
      <c r="J31" s="448"/>
      <c r="K31" s="448"/>
      <c r="L31" s="448"/>
      <c r="M31" s="448"/>
      <c r="N31" s="448"/>
      <c r="O31" s="448"/>
      <c r="P31" s="448"/>
      <c r="Q31" s="448"/>
      <c r="R31" s="445"/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443"/>
      <c r="K32" s="443"/>
      <c r="L32" s="443"/>
      <c r="M32" s="443"/>
      <c r="N32" s="443"/>
      <c r="O32" s="443"/>
      <c r="P32" s="443"/>
      <c r="Q32" s="443"/>
      <c r="R32" s="186"/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443"/>
      <c r="K33" s="443"/>
      <c r="L33" s="443"/>
      <c r="M33" s="443"/>
      <c r="N33" s="443"/>
      <c r="O33" s="443"/>
      <c r="P33" s="443"/>
      <c r="Q33" s="443"/>
      <c r="R33" s="186"/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443"/>
      <c r="K34" s="443"/>
      <c r="L34" s="443"/>
      <c r="M34" s="443"/>
      <c r="N34" s="443"/>
      <c r="O34" s="443"/>
      <c r="P34" s="443"/>
      <c r="Q34" s="443"/>
      <c r="R34" s="186"/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203"/>
      <c r="K35" s="203"/>
      <c r="L35" s="203"/>
      <c r="M35" s="203"/>
      <c r="N35" s="203"/>
      <c r="O35" s="203"/>
      <c r="P35" s="203"/>
      <c r="Q35" s="203"/>
      <c r="R35" s="522"/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447"/>
      <c r="K36" s="447"/>
      <c r="L36" s="447"/>
      <c r="M36" s="447"/>
      <c r="N36" s="447"/>
      <c r="O36" s="447"/>
      <c r="P36" s="447"/>
      <c r="Q36" s="447"/>
      <c r="R36" s="522"/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447"/>
      <c r="K37" s="447"/>
      <c r="L37" s="447"/>
      <c r="M37" s="447"/>
      <c r="N37" s="447"/>
      <c r="O37" s="447"/>
      <c r="P37" s="447"/>
      <c r="Q37" s="447"/>
      <c r="R37" s="522"/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100"/>
      <c r="J38" s="443"/>
      <c r="K38" s="443"/>
      <c r="L38" s="443"/>
      <c r="M38" s="443"/>
      <c r="N38" s="443"/>
      <c r="O38" s="443"/>
      <c r="P38" s="443"/>
      <c r="Q38" s="443"/>
      <c r="R38" s="186"/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203"/>
      <c r="K39" s="203"/>
      <c r="L39" s="203"/>
      <c r="M39" s="203"/>
      <c r="N39" s="203"/>
      <c r="O39" s="203"/>
      <c r="P39" s="203"/>
      <c r="Q39" s="203"/>
      <c r="R39" s="522"/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447"/>
      <c r="K40" s="447"/>
      <c r="L40" s="447"/>
      <c r="M40" s="447"/>
      <c r="N40" s="447"/>
      <c r="O40" s="447"/>
      <c r="P40" s="447"/>
      <c r="Q40" s="447"/>
      <c r="R40" s="522"/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447"/>
      <c r="K41" s="447"/>
      <c r="L41" s="447"/>
      <c r="M41" s="447"/>
      <c r="N41" s="447"/>
      <c r="O41" s="447"/>
      <c r="P41" s="447"/>
      <c r="Q41" s="447"/>
      <c r="R41" s="522"/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100"/>
      <c r="J42" s="443"/>
      <c r="K42" s="443"/>
      <c r="L42" s="443"/>
      <c r="M42" s="443"/>
      <c r="N42" s="443"/>
      <c r="O42" s="443"/>
      <c r="P42" s="443"/>
      <c r="Q42" s="443"/>
      <c r="R42" s="186"/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203"/>
      <c r="K43" s="203"/>
      <c r="L43" s="203"/>
      <c r="M43" s="203"/>
      <c r="N43" s="203"/>
      <c r="O43" s="203"/>
      <c r="P43" s="203"/>
      <c r="Q43" s="203"/>
      <c r="R43" s="522"/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447"/>
      <c r="K44" s="447"/>
      <c r="L44" s="447"/>
      <c r="M44" s="447"/>
      <c r="N44" s="447"/>
      <c r="O44" s="447"/>
      <c r="P44" s="447"/>
      <c r="Q44" s="447"/>
      <c r="R44" s="522"/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447"/>
      <c r="K45" s="447"/>
      <c r="L45" s="447"/>
      <c r="M45" s="447"/>
      <c r="N45" s="447"/>
      <c r="O45" s="447"/>
      <c r="P45" s="447"/>
      <c r="Q45" s="447"/>
      <c r="R45" s="522"/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512"/>
      <c r="K46" s="512"/>
      <c r="L46" s="512"/>
      <c r="M46" s="512"/>
      <c r="N46" s="512"/>
      <c r="O46" s="512"/>
      <c r="P46" s="512"/>
      <c r="Q46" s="512"/>
      <c r="R46" s="509"/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443"/>
      <c r="K47" s="443"/>
      <c r="L47" s="443"/>
      <c r="M47" s="443"/>
      <c r="N47" s="443"/>
      <c r="O47" s="443"/>
      <c r="P47" s="443"/>
      <c r="Q47" s="443"/>
      <c r="R47" s="186"/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203"/>
      <c r="K48" s="203"/>
      <c r="L48" s="203"/>
      <c r="M48" s="203"/>
      <c r="N48" s="203"/>
      <c r="O48" s="203"/>
      <c r="P48" s="203"/>
      <c r="Q48" s="203"/>
      <c r="R48" s="522"/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447"/>
      <c r="K49" s="447"/>
      <c r="L49" s="447"/>
      <c r="M49" s="447"/>
      <c r="N49" s="447"/>
      <c r="O49" s="447"/>
      <c r="P49" s="447"/>
      <c r="Q49" s="447"/>
      <c r="R49" s="522"/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447"/>
      <c r="K50" s="447"/>
      <c r="L50" s="447"/>
      <c r="M50" s="447"/>
      <c r="N50" s="447"/>
      <c r="O50" s="447"/>
      <c r="P50" s="447"/>
      <c r="Q50" s="447"/>
      <c r="R50" s="522"/>
    </row>
    <row r="51" spans="2:18" ht="18" customHeight="1">
      <c r="B51" s="29"/>
      <c r="C51" s="189" t="s">
        <v>24</v>
      </c>
      <c r="D51" s="189"/>
      <c r="E51" s="189"/>
      <c r="F51" s="189"/>
      <c r="G51" s="189"/>
      <c r="H51" s="189"/>
      <c r="I51" s="189"/>
      <c r="J51" s="443"/>
      <c r="K51" s="443"/>
      <c r="L51" s="443"/>
      <c r="M51" s="443"/>
      <c r="N51" s="443"/>
      <c r="O51" s="443"/>
      <c r="P51" s="443"/>
      <c r="Q51" s="443"/>
      <c r="R51" s="186"/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443"/>
      <c r="K52" s="443"/>
      <c r="L52" s="443"/>
      <c r="M52" s="443"/>
      <c r="N52" s="443"/>
      <c r="O52" s="443"/>
      <c r="P52" s="443"/>
      <c r="Q52" s="443"/>
      <c r="R52" s="186"/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443"/>
      <c r="K53" s="443"/>
      <c r="L53" s="443"/>
      <c r="M53" s="443"/>
      <c r="N53" s="443"/>
      <c r="O53" s="443"/>
      <c r="P53" s="443"/>
      <c r="Q53" s="443"/>
      <c r="R53" s="186"/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17"/>
      <c r="K54" s="117"/>
      <c r="L54" s="117"/>
      <c r="M54" s="117"/>
      <c r="N54" s="117"/>
      <c r="O54" s="117"/>
      <c r="P54" s="117"/>
      <c r="Q54" s="117"/>
      <c r="R54" s="453"/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452"/>
      <c r="K55" s="452"/>
      <c r="L55" s="452"/>
      <c r="M55" s="452"/>
      <c r="N55" s="452"/>
      <c r="O55" s="452"/>
      <c r="P55" s="452"/>
      <c r="Q55" s="452"/>
      <c r="R55" s="453"/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452"/>
      <c r="K56" s="452"/>
      <c r="L56" s="452"/>
      <c r="M56" s="452"/>
      <c r="N56" s="452"/>
      <c r="O56" s="452"/>
      <c r="P56" s="452"/>
      <c r="Q56" s="452"/>
      <c r="R56" s="453"/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443"/>
      <c r="K57" s="443"/>
      <c r="L57" s="443"/>
      <c r="M57" s="443"/>
      <c r="N57" s="443"/>
      <c r="O57" s="443"/>
      <c r="P57" s="443"/>
      <c r="Q57" s="443"/>
      <c r="R57" s="186"/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443"/>
      <c r="K58" s="443"/>
      <c r="L58" s="443"/>
      <c r="M58" s="443"/>
      <c r="N58" s="443"/>
      <c r="O58" s="443"/>
      <c r="P58" s="443"/>
      <c r="Q58" s="443"/>
      <c r="R58" s="186"/>
    </row>
    <row r="59" spans="2:18" ht="63.75" hidden="1" customHeight="1">
      <c r="B59" s="32"/>
      <c r="C59" s="33"/>
      <c r="D59" s="33"/>
      <c r="E59" s="77"/>
      <c r="F59" s="51"/>
      <c r="G59" s="14"/>
      <c r="H59" s="430"/>
      <c r="I59" s="16"/>
      <c r="J59" s="531"/>
      <c r="K59" s="531"/>
      <c r="L59" s="531"/>
      <c r="M59" s="531"/>
      <c r="N59" s="117"/>
      <c r="O59" s="117"/>
      <c r="P59" s="117"/>
      <c r="Q59" s="117"/>
      <c r="R59" s="453"/>
    </row>
    <row r="60" spans="2:18" ht="18" customHeight="1">
      <c r="B60" s="29"/>
      <c r="C60" s="31"/>
      <c r="D60" s="189" t="s">
        <v>28</v>
      </c>
      <c r="E60" s="189"/>
      <c r="F60" s="189"/>
      <c r="G60" s="189"/>
      <c r="H60" s="189"/>
      <c r="I60" s="189"/>
      <c r="J60" s="443"/>
      <c r="K60" s="443"/>
      <c r="L60" s="443"/>
      <c r="M60" s="443"/>
      <c r="N60" s="443"/>
      <c r="O60" s="443"/>
      <c r="P60" s="443"/>
      <c r="Q60" s="443"/>
      <c r="R60" s="186"/>
    </row>
    <row r="61" spans="2:18" ht="18.75" customHeight="1">
      <c r="B61" s="29"/>
      <c r="C61" s="31"/>
      <c r="D61" s="31"/>
      <c r="E61" s="189" t="s">
        <v>29</v>
      </c>
      <c r="F61" s="189"/>
      <c r="G61" s="189"/>
      <c r="H61" s="189"/>
      <c r="I61" s="189"/>
      <c r="J61" s="443"/>
      <c r="K61" s="443"/>
      <c r="L61" s="443"/>
      <c r="M61" s="443"/>
      <c r="N61" s="443"/>
      <c r="O61" s="443"/>
      <c r="P61" s="443"/>
      <c r="Q61" s="443"/>
      <c r="R61" s="186"/>
    </row>
    <row r="62" spans="2:18" s="464" customFormat="1" ht="18" customHeight="1">
      <c r="B62" s="466"/>
      <c r="C62" s="463"/>
      <c r="D62" s="463"/>
      <c r="E62" s="467">
        <v>129</v>
      </c>
      <c r="F62" s="467" t="s">
        <v>1703</v>
      </c>
      <c r="G62" s="468"/>
      <c r="H62" s="467"/>
      <c r="I62" s="467"/>
      <c r="J62" s="458"/>
      <c r="K62" s="458"/>
      <c r="L62" s="458"/>
      <c r="M62" s="458"/>
      <c r="N62" s="458"/>
      <c r="O62" s="458"/>
      <c r="P62" s="458"/>
      <c r="Q62" s="458"/>
      <c r="R62" s="457"/>
    </row>
    <row r="63" spans="2:18" ht="33" customHeight="1">
      <c r="B63" s="771"/>
      <c r="C63" s="752"/>
      <c r="D63" s="752"/>
      <c r="E63" s="752"/>
      <c r="F63" s="752">
        <v>12901</v>
      </c>
      <c r="G63" s="754" t="s">
        <v>190</v>
      </c>
      <c r="H63" s="754" t="s">
        <v>191</v>
      </c>
      <c r="I63" s="757" t="s">
        <v>2159</v>
      </c>
      <c r="J63" s="757"/>
      <c r="K63" s="972"/>
      <c r="L63" s="757"/>
      <c r="M63" s="972">
        <v>30000</v>
      </c>
      <c r="N63" s="757"/>
      <c r="O63" s="757"/>
      <c r="P63" s="757"/>
      <c r="Q63" s="757"/>
      <c r="R63" s="759">
        <f t="shared" ref="R63:R65" si="10">SUM(J63:Q63)</f>
        <v>30000</v>
      </c>
    </row>
    <row r="64" spans="2:18" s="369" customFormat="1" ht="33" hidden="1" customHeight="1">
      <c r="B64" s="1078"/>
      <c r="C64" s="1079"/>
      <c r="D64" s="1079"/>
      <c r="E64" s="1079"/>
      <c r="F64" s="1079">
        <v>12902</v>
      </c>
      <c r="G64" s="1080" t="s">
        <v>2226</v>
      </c>
      <c r="H64" s="1080"/>
      <c r="I64" s="1081" t="s">
        <v>2159</v>
      </c>
      <c r="J64" s="1081"/>
      <c r="K64" s="1082"/>
      <c r="L64" s="1081"/>
      <c r="M64" s="1082"/>
      <c r="N64" s="1081"/>
      <c r="O64" s="1081"/>
      <c r="P64" s="1081"/>
      <c r="Q64" s="1081"/>
      <c r="R64" s="1083">
        <f t="shared" si="10"/>
        <v>0</v>
      </c>
    </row>
    <row r="65" spans="2:18" ht="20.25" customHeight="1">
      <c r="B65" s="17"/>
      <c r="C65" s="18"/>
      <c r="D65" s="18"/>
      <c r="E65" s="18"/>
      <c r="F65" s="18">
        <v>12902</v>
      </c>
      <c r="G65" s="19" t="s">
        <v>217</v>
      </c>
      <c r="H65" s="152" t="s">
        <v>191</v>
      </c>
      <c r="I65" s="153" t="s">
        <v>2223</v>
      </c>
      <c r="J65" s="136"/>
      <c r="K65" s="978"/>
      <c r="L65" s="136"/>
      <c r="M65" s="978">
        <v>50000</v>
      </c>
      <c r="N65" s="152"/>
      <c r="O65" s="152"/>
      <c r="P65" s="152"/>
      <c r="Q65" s="152"/>
      <c r="R65" s="471">
        <f t="shared" si="10"/>
        <v>50000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11">SUM(J68:J70)</f>
        <v>0</v>
      </c>
      <c r="K67" s="73">
        <f t="shared" si="11"/>
        <v>0</v>
      </c>
      <c r="L67" s="73">
        <f t="shared" si="11"/>
        <v>0</v>
      </c>
      <c r="M67" s="73">
        <f t="shared" si="11"/>
        <v>0</v>
      </c>
      <c r="N67" s="73">
        <f t="shared" si="11"/>
        <v>0</v>
      </c>
      <c r="O67" s="73">
        <f t="shared" si="11"/>
        <v>0</v>
      </c>
      <c r="P67" s="73">
        <f t="shared" si="11"/>
        <v>0</v>
      </c>
      <c r="Q67" s="73">
        <f t="shared" si="11"/>
        <v>0</v>
      </c>
      <c r="R67" s="73">
        <f t="shared" si="11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12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12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13">SUM(K72)</f>
        <v>0</v>
      </c>
      <c r="L71" s="35">
        <f t="shared" si="13"/>
        <v>0</v>
      </c>
      <c r="M71" s="35">
        <f t="shared" si="13"/>
        <v>0</v>
      </c>
      <c r="N71" s="35">
        <f t="shared" si="13"/>
        <v>0</v>
      </c>
      <c r="O71" s="35">
        <f t="shared" si="13"/>
        <v>0</v>
      </c>
      <c r="P71" s="35">
        <f t="shared" si="13"/>
        <v>0</v>
      </c>
      <c r="Q71" s="35">
        <f t="shared" si="13"/>
        <v>0</v>
      </c>
      <c r="R71" s="35">
        <f t="shared" si="13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13"/>
        <v>0</v>
      </c>
      <c r="L72" s="22">
        <f t="shared" si="13"/>
        <v>0</v>
      </c>
      <c r="M72" s="22">
        <f t="shared" si="13"/>
        <v>0</v>
      </c>
      <c r="N72" s="22">
        <f t="shared" si="13"/>
        <v>0</v>
      </c>
      <c r="O72" s="22">
        <f t="shared" si="13"/>
        <v>0</v>
      </c>
      <c r="P72" s="22">
        <f t="shared" si="13"/>
        <v>0</v>
      </c>
      <c r="Q72" s="22">
        <f t="shared" si="13"/>
        <v>0</v>
      </c>
      <c r="R72" s="22">
        <f t="shared" si="13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14">SUM(J74+J81)</f>
        <v>0</v>
      </c>
      <c r="K73" s="73">
        <f t="shared" si="14"/>
        <v>0</v>
      </c>
      <c r="L73" s="73">
        <f t="shared" si="14"/>
        <v>0</v>
      </c>
      <c r="M73" s="73">
        <f t="shared" si="14"/>
        <v>0</v>
      </c>
      <c r="N73" s="73">
        <f t="shared" si="14"/>
        <v>0</v>
      </c>
      <c r="O73" s="73">
        <f t="shared" si="14"/>
        <v>0</v>
      </c>
      <c r="P73" s="73">
        <f t="shared" si="14"/>
        <v>0</v>
      </c>
      <c r="Q73" s="73">
        <f t="shared" si="14"/>
        <v>0</v>
      </c>
      <c r="R73" s="73">
        <f t="shared" si="14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15">SUM(K75)</f>
        <v>0</v>
      </c>
      <c r="L74" s="73">
        <f t="shared" si="15"/>
        <v>0</v>
      </c>
      <c r="M74" s="73">
        <f t="shared" si="15"/>
        <v>0</v>
      </c>
      <c r="N74" s="73">
        <f t="shared" si="15"/>
        <v>0</v>
      </c>
      <c r="O74" s="73">
        <f t="shared" si="15"/>
        <v>0</v>
      </c>
      <c r="P74" s="73">
        <f t="shared" si="15"/>
        <v>0</v>
      </c>
      <c r="Q74" s="73">
        <f t="shared" si="15"/>
        <v>0</v>
      </c>
      <c r="R74" s="73">
        <f t="shared" si="15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100"/>
      <c r="J75" s="73">
        <f>SUM(J76:J80)</f>
        <v>0</v>
      </c>
      <c r="K75" s="73">
        <f t="shared" ref="K75:R75" si="16">SUM(K76:K80)</f>
        <v>0</v>
      </c>
      <c r="L75" s="73">
        <f t="shared" si="16"/>
        <v>0</v>
      </c>
      <c r="M75" s="73">
        <f t="shared" si="16"/>
        <v>0</v>
      </c>
      <c r="N75" s="73">
        <f t="shared" si="16"/>
        <v>0</v>
      </c>
      <c r="O75" s="73">
        <f t="shared" si="16"/>
        <v>0</v>
      </c>
      <c r="P75" s="73">
        <f t="shared" si="16"/>
        <v>0</v>
      </c>
      <c r="Q75" s="73">
        <f t="shared" si="16"/>
        <v>0</v>
      </c>
      <c r="R75" s="73">
        <f t="shared" si="16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17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18">SUM(K82)</f>
        <v>0</v>
      </c>
      <c r="L81" s="73">
        <f t="shared" si="18"/>
        <v>0</v>
      </c>
      <c r="M81" s="73">
        <f t="shared" si="18"/>
        <v>0</v>
      </c>
      <c r="N81" s="73">
        <f t="shared" si="18"/>
        <v>0</v>
      </c>
      <c r="O81" s="73">
        <f t="shared" si="18"/>
        <v>0</v>
      </c>
      <c r="P81" s="73">
        <f t="shared" si="18"/>
        <v>0</v>
      </c>
      <c r="Q81" s="73">
        <f t="shared" si="18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19">SUM(K83:K88)</f>
        <v>0</v>
      </c>
      <c r="L82" s="73">
        <f t="shared" si="19"/>
        <v>0</v>
      </c>
      <c r="M82" s="73">
        <f t="shared" si="19"/>
        <v>0</v>
      </c>
      <c r="N82" s="73">
        <f t="shared" si="19"/>
        <v>0</v>
      </c>
      <c r="O82" s="73">
        <f t="shared" si="19"/>
        <v>0</v>
      </c>
      <c r="P82" s="73">
        <f t="shared" si="19"/>
        <v>0</v>
      </c>
      <c r="Q82" s="73">
        <f t="shared" si="19"/>
        <v>0</v>
      </c>
      <c r="R82" s="73">
        <f t="shared" si="19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20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20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20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20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20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21">SUM(K90)</f>
        <v>0</v>
      </c>
      <c r="L89" s="35">
        <f t="shared" si="21"/>
        <v>0</v>
      </c>
      <c r="M89" s="35">
        <f t="shared" si="21"/>
        <v>0</v>
      </c>
      <c r="N89" s="35">
        <f t="shared" si="21"/>
        <v>0</v>
      </c>
      <c r="O89" s="35">
        <f t="shared" si="21"/>
        <v>0</v>
      </c>
      <c r="P89" s="35">
        <f t="shared" si="21"/>
        <v>0</v>
      </c>
      <c r="Q89" s="35">
        <f t="shared" si="21"/>
        <v>0</v>
      </c>
      <c r="R89" s="35">
        <f t="shared" si="21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21"/>
        <v>0</v>
      </c>
      <c r="L90" s="22">
        <f t="shared" si="21"/>
        <v>0</v>
      </c>
      <c r="M90" s="22">
        <f t="shared" si="21"/>
        <v>0</v>
      </c>
      <c r="N90" s="22">
        <f t="shared" si="21"/>
        <v>0</v>
      </c>
      <c r="O90" s="22">
        <f t="shared" si="21"/>
        <v>0</v>
      </c>
      <c r="P90" s="22">
        <f t="shared" si="21"/>
        <v>0</v>
      </c>
      <c r="Q90" s="22">
        <f t="shared" si="21"/>
        <v>0</v>
      </c>
      <c r="R90" s="22">
        <f t="shared" si="21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22">SUM(K92+K97+K102)</f>
        <v>0</v>
      </c>
      <c r="L91" s="73">
        <f t="shared" si="22"/>
        <v>0</v>
      </c>
      <c r="M91" s="73">
        <f t="shared" si="22"/>
        <v>0</v>
      </c>
      <c r="N91" s="73">
        <f t="shared" si="22"/>
        <v>0</v>
      </c>
      <c r="O91" s="73">
        <f t="shared" si="22"/>
        <v>0</v>
      </c>
      <c r="P91" s="73">
        <f t="shared" si="22"/>
        <v>0</v>
      </c>
      <c r="Q91" s="73">
        <f t="shared" si="22"/>
        <v>0</v>
      </c>
      <c r="R91" s="73">
        <f t="shared" si="22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23">SUM(K93)</f>
        <v>0</v>
      </c>
      <c r="L92" s="73">
        <f t="shared" si="23"/>
        <v>0</v>
      </c>
      <c r="M92" s="73">
        <f t="shared" si="23"/>
        <v>0</v>
      </c>
      <c r="N92" s="73">
        <f t="shared" si="23"/>
        <v>0</v>
      </c>
      <c r="O92" s="73">
        <f t="shared" si="23"/>
        <v>0</v>
      </c>
      <c r="P92" s="73">
        <f t="shared" si="23"/>
        <v>0</v>
      </c>
      <c r="Q92" s="73">
        <f t="shared" si="23"/>
        <v>0</v>
      </c>
      <c r="R92" s="73">
        <f t="shared" si="23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24">SUM(K94:K96)</f>
        <v>0</v>
      </c>
      <c r="L93" s="73">
        <f t="shared" si="24"/>
        <v>0</v>
      </c>
      <c r="M93" s="73">
        <f t="shared" si="24"/>
        <v>0</v>
      </c>
      <c r="N93" s="73">
        <f t="shared" si="24"/>
        <v>0</v>
      </c>
      <c r="O93" s="73">
        <f t="shared" si="24"/>
        <v>0</v>
      </c>
      <c r="P93" s="73">
        <f t="shared" si="24"/>
        <v>0</v>
      </c>
      <c r="Q93" s="73">
        <f t="shared" si="24"/>
        <v>0</v>
      </c>
      <c r="R93" s="73">
        <f t="shared" si="24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25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26">SUM(K98)</f>
        <v>0</v>
      </c>
      <c r="L97" s="73">
        <f t="shared" si="26"/>
        <v>0</v>
      </c>
      <c r="M97" s="73">
        <f t="shared" si="26"/>
        <v>0</v>
      </c>
      <c r="N97" s="73">
        <f t="shared" si="26"/>
        <v>0</v>
      </c>
      <c r="O97" s="73">
        <f t="shared" si="26"/>
        <v>0</v>
      </c>
      <c r="P97" s="73">
        <f t="shared" si="26"/>
        <v>0</v>
      </c>
      <c r="Q97" s="73">
        <f t="shared" si="26"/>
        <v>0</v>
      </c>
      <c r="R97" s="73">
        <f t="shared" si="26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27">SUM(K99:K101)</f>
        <v>0</v>
      </c>
      <c r="L98" s="73">
        <f t="shared" si="27"/>
        <v>0</v>
      </c>
      <c r="M98" s="73">
        <f t="shared" si="27"/>
        <v>0</v>
      </c>
      <c r="N98" s="73">
        <f t="shared" si="27"/>
        <v>0</v>
      </c>
      <c r="O98" s="73">
        <f t="shared" si="27"/>
        <v>0</v>
      </c>
      <c r="P98" s="73">
        <f t="shared" si="27"/>
        <v>0</v>
      </c>
      <c r="Q98" s="73">
        <f t="shared" si="27"/>
        <v>0</v>
      </c>
      <c r="R98" s="73">
        <f t="shared" si="27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28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28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29">SUM(K103)</f>
        <v>0</v>
      </c>
      <c r="L102" s="73">
        <f t="shared" si="29"/>
        <v>0</v>
      </c>
      <c r="M102" s="73">
        <f t="shared" si="29"/>
        <v>0</v>
      </c>
      <c r="N102" s="73">
        <f t="shared" si="29"/>
        <v>0</v>
      </c>
      <c r="O102" s="73">
        <f t="shared" si="29"/>
        <v>0</v>
      </c>
      <c r="P102" s="73">
        <f t="shared" si="29"/>
        <v>0</v>
      </c>
      <c r="Q102" s="73">
        <f t="shared" si="29"/>
        <v>0</v>
      </c>
      <c r="R102" s="73">
        <f t="shared" si="29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30">SUM(K104:K106)</f>
        <v>0</v>
      </c>
      <c r="L103" s="73">
        <f t="shared" si="30"/>
        <v>0</v>
      </c>
      <c r="M103" s="73">
        <f t="shared" si="30"/>
        <v>0</v>
      </c>
      <c r="N103" s="73">
        <f t="shared" si="30"/>
        <v>0</v>
      </c>
      <c r="O103" s="73">
        <f t="shared" si="30"/>
        <v>0</v>
      </c>
      <c r="P103" s="73">
        <f t="shared" si="30"/>
        <v>0</v>
      </c>
      <c r="Q103" s="73">
        <f t="shared" si="30"/>
        <v>0</v>
      </c>
      <c r="R103" s="73">
        <f t="shared" si="30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31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31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32">SUM(K108)</f>
        <v>0</v>
      </c>
      <c r="L107" s="35">
        <f t="shared" si="32"/>
        <v>0</v>
      </c>
      <c r="M107" s="35">
        <f t="shared" si="32"/>
        <v>0</v>
      </c>
      <c r="N107" s="35">
        <f t="shared" si="32"/>
        <v>0</v>
      </c>
      <c r="O107" s="35">
        <f t="shared" si="32"/>
        <v>0</v>
      </c>
      <c r="P107" s="35">
        <f t="shared" si="32"/>
        <v>0</v>
      </c>
      <c r="Q107" s="35">
        <f t="shared" si="32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32"/>
        <v>0</v>
      </c>
      <c r="M108" s="22">
        <f t="shared" si="32"/>
        <v>0</v>
      </c>
      <c r="N108" s="22">
        <f t="shared" si="32"/>
        <v>0</v>
      </c>
      <c r="O108" s="22">
        <f t="shared" si="32"/>
        <v>0</v>
      </c>
      <c r="P108" s="22">
        <f t="shared" si="32"/>
        <v>0</v>
      </c>
      <c r="Q108" s="22">
        <f t="shared" si="32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33">SUM(K110+K119)</f>
        <v>0</v>
      </c>
      <c r="L109" s="73">
        <f>SUM(L110+L119)</f>
        <v>0</v>
      </c>
      <c r="M109" s="73">
        <f t="shared" si="33"/>
        <v>0</v>
      </c>
      <c r="N109" s="73">
        <f>SUM(N110+N119)</f>
        <v>0</v>
      </c>
      <c r="O109" s="73">
        <f t="shared" si="33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34">SUM(K111+K115)</f>
        <v>0</v>
      </c>
      <c r="L110" s="73">
        <f t="shared" si="34"/>
        <v>0</v>
      </c>
      <c r="M110" s="73">
        <f t="shared" si="34"/>
        <v>0</v>
      </c>
      <c r="N110" s="73">
        <f t="shared" si="34"/>
        <v>0</v>
      </c>
      <c r="O110" s="73">
        <f t="shared" si="34"/>
        <v>0</v>
      </c>
      <c r="P110" s="73">
        <f t="shared" si="34"/>
        <v>0</v>
      </c>
      <c r="Q110" s="73">
        <f t="shared" si="34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35">SUM(K112:K114)</f>
        <v>0</v>
      </c>
      <c r="L111" s="73">
        <f t="shared" si="35"/>
        <v>0</v>
      </c>
      <c r="M111" s="73">
        <f t="shared" si="35"/>
        <v>0</v>
      </c>
      <c r="N111" s="73">
        <f t="shared" si="35"/>
        <v>0</v>
      </c>
      <c r="O111" s="73">
        <f t="shared" si="35"/>
        <v>0</v>
      </c>
      <c r="P111" s="73">
        <f t="shared" si="35"/>
        <v>0</v>
      </c>
      <c r="Q111" s="73">
        <f t="shared" si="35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36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36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37">SUM(K116:K118)</f>
        <v>0</v>
      </c>
      <c r="L115" s="73">
        <f t="shared" si="37"/>
        <v>0</v>
      </c>
      <c r="M115" s="73">
        <f t="shared" si="37"/>
        <v>0</v>
      </c>
      <c r="N115" s="73">
        <f t="shared" si="37"/>
        <v>0</v>
      </c>
      <c r="O115" s="73">
        <f t="shared" si="37"/>
        <v>0</v>
      </c>
      <c r="P115" s="73">
        <f t="shared" si="37"/>
        <v>0</v>
      </c>
      <c r="Q115" s="73">
        <f t="shared" si="37"/>
        <v>0</v>
      </c>
      <c r="R115" s="73">
        <f t="shared" si="37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38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38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39">SUM(K120)</f>
        <v>0</v>
      </c>
      <c r="L119" s="73">
        <f t="shared" si="39"/>
        <v>0</v>
      </c>
      <c r="M119" s="73">
        <f t="shared" si="39"/>
        <v>0</v>
      </c>
      <c r="N119" s="73">
        <f t="shared" si="39"/>
        <v>0</v>
      </c>
      <c r="O119" s="73">
        <f t="shared" si="39"/>
        <v>0</v>
      </c>
      <c r="P119" s="73">
        <f t="shared" si="39"/>
        <v>0</v>
      </c>
      <c r="Q119" s="73">
        <f t="shared" si="39"/>
        <v>0</v>
      </c>
      <c r="R119" s="73">
        <f t="shared" si="39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40">SUM(K121:K123)</f>
        <v>0</v>
      </c>
      <c r="L120" s="73">
        <f t="shared" si="40"/>
        <v>0</v>
      </c>
      <c r="M120" s="73">
        <f t="shared" si="40"/>
        <v>0</v>
      </c>
      <c r="N120" s="73">
        <f t="shared" si="40"/>
        <v>0</v>
      </c>
      <c r="O120" s="73">
        <f t="shared" si="40"/>
        <v>0</v>
      </c>
      <c r="P120" s="73">
        <f t="shared" si="40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41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41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42">SUM(K125)</f>
        <v>0</v>
      </c>
      <c r="L124" s="35">
        <f t="shared" si="42"/>
        <v>0</v>
      </c>
      <c r="M124" s="35">
        <f t="shared" si="42"/>
        <v>0</v>
      </c>
      <c r="N124" s="35">
        <f t="shared" si="42"/>
        <v>0</v>
      </c>
      <c r="O124" s="35">
        <f t="shared" si="42"/>
        <v>0</v>
      </c>
      <c r="P124" s="35">
        <f t="shared" si="42"/>
        <v>0</v>
      </c>
      <c r="Q124" s="35">
        <f t="shared" si="42"/>
        <v>0</v>
      </c>
      <c r="R124" s="35">
        <f t="shared" si="42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>SUM(K126)</f>
        <v>0</v>
      </c>
      <c r="L125" s="22">
        <f t="shared" si="42"/>
        <v>0</v>
      </c>
      <c r="M125" s="22">
        <f t="shared" si="42"/>
        <v>0</v>
      </c>
      <c r="N125" s="22">
        <f t="shared" si="42"/>
        <v>0</v>
      </c>
      <c r="O125" s="22">
        <f t="shared" si="42"/>
        <v>0</v>
      </c>
      <c r="P125" s="22">
        <f t="shared" si="42"/>
        <v>0</v>
      </c>
      <c r="Q125" s="22">
        <f t="shared" si="42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SUM(J127+J143)</f>
        <v>0</v>
      </c>
      <c r="K126" s="73">
        <f>SUM(K127+K143)</f>
        <v>0</v>
      </c>
      <c r="L126" s="73">
        <f t="shared" ref="L126:R126" si="43">SUM(L127+L143)</f>
        <v>0</v>
      </c>
      <c r="M126" s="73">
        <f t="shared" si="43"/>
        <v>0</v>
      </c>
      <c r="N126" s="73">
        <f t="shared" si="43"/>
        <v>0</v>
      </c>
      <c r="O126" s="73">
        <f t="shared" si="43"/>
        <v>0</v>
      </c>
      <c r="P126" s="73">
        <f t="shared" si="43"/>
        <v>0</v>
      </c>
      <c r="Q126" s="73">
        <f t="shared" si="43"/>
        <v>0</v>
      </c>
      <c r="R126" s="73">
        <f t="shared" si="43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44">SUM(K128)</f>
        <v>0</v>
      </c>
      <c r="L127" s="73">
        <f t="shared" si="44"/>
        <v>0</v>
      </c>
      <c r="M127" s="73">
        <f t="shared" si="44"/>
        <v>0</v>
      </c>
      <c r="N127" s="73">
        <f t="shared" si="44"/>
        <v>0</v>
      </c>
      <c r="O127" s="73">
        <f t="shared" si="44"/>
        <v>0</v>
      </c>
      <c r="P127" s="73">
        <f t="shared" si="44"/>
        <v>0</v>
      </c>
      <c r="Q127" s="73">
        <f t="shared" si="44"/>
        <v>0</v>
      </c>
      <c r="R127" s="73">
        <f t="shared" si="44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SUM(J129:J142)</f>
        <v>0</v>
      </c>
      <c r="K128" s="73">
        <f t="shared" ref="K128:R128" si="45">SUM(K129:K142)</f>
        <v>0</v>
      </c>
      <c r="L128" s="73">
        <f t="shared" si="45"/>
        <v>0</v>
      </c>
      <c r="M128" s="73">
        <f t="shared" si="45"/>
        <v>0</v>
      </c>
      <c r="N128" s="73">
        <f t="shared" si="45"/>
        <v>0</v>
      </c>
      <c r="O128" s="73">
        <f t="shared" si="45"/>
        <v>0</v>
      </c>
      <c r="P128" s="73">
        <f t="shared" si="45"/>
        <v>0</v>
      </c>
      <c r="Q128" s="73">
        <f t="shared" si="45"/>
        <v>0</v>
      </c>
      <c r="R128" s="73">
        <f t="shared" si="45"/>
        <v>0</v>
      </c>
    </row>
    <row r="129" spans="2:18" ht="48.75" hidden="1" customHeight="1">
      <c r="B129" s="32"/>
      <c r="C129" s="33"/>
      <c r="D129" s="33"/>
      <c r="E129" s="33"/>
      <c r="F129" s="51"/>
      <c r="G129" s="14"/>
      <c r="H129" s="477"/>
      <c r="I129" s="120"/>
      <c r="J129" s="15"/>
      <c r="K129" s="183"/>
      <c r="L129" s="15"/>
      <c r="M129" s="183"/>
      <c r="N129" s="15"/>
      <c r="O129" s="15"/>
      <c r="P129" s="15"/>
      <c r="Q129" s="15"/>
      <c r="R129" s="71"/>
    </row>
    <row r="130" spans="2:18" ht="22.5" hidden="1" customHeight="1">
      <c r="B130" s="48"/>
      <c r="C130" s="49"/>
      <c r="D130" s="49"/>
      <c r="E130" s="50"/>
      <c r="F130" s="25"/>
      <c r="G130" s="14"/>
      <c r="H130" s="14"/>
      <c r="I130" s="52"/>
      <c r="J130" s="15"/>
      <c r="K130" s="15"/>
      <c r="L130" s="15"/>
      <c r="M130" s="15"/>
      <c r="N130" s="15"/>
      <c r="O130" s="15"/>
      <c r="P130" s="15"/>
      <c r="Q130" s="15"/>
      <c r="R130" s="71"/>
    </row>
    <row r="131" spans="2:18" ht="22.5" hidden="1" customHeight="1">
      <c r="B131" s="48"/>
      <c r="C131" s="49"/>
      <c r="D131" s="49"/>
      <c r="E131" s="50"/>
      <c r="F131" s="25"/>
      <c r="G131" s="14"/>
      <c r="H131" s="14"/>
      <c r="I131" s="52"/>
      <c r="J131" s="15"/>
      <c r="K131" s="15"/>
      <c r="L131" s="15"/>
      <c r="M131" s="15"/>
      <c r="N131" s="15"/>
      <c r="O131" s="15"/>
      <c r="P131" s="15"/>
      <c r="Q131" s="15"/>
      <c r="R131" s="71"/>
    </row>
    <row r="132" spans="2:18" ht="22.5" hidden="1" customHeight="1">
      <c r="B132" s="48"/>
      <c r="C132" s="49"/>
      <c r="D132" s="49"/>
      <c r="E132" s="50"/>
      <c r="F132" s="25"/>
      <c r="G132" s="14"/>
      <c r="H132" s="14"/>
      <c r="I132" s="52"/>
      <c r="J132" s="15"/>
      <c r="K132" s="15"/>
      <c r="L132" s="15"/>
      <c r="M132" s="15"/>
      <c r="N132" s="15"/>
      <c r="O132" s="15"/>
      <c r="P132" s="15"/>
      <c r="Q132" s="15"/>
      <c r="R132" s="71"/>
    </row>
    <row r="133" spans="2:18" ht="22.5" hidden="1" customHeight="1">
      <c r="B133" s="48"/>
      <c r="C133" s="49"/>
      <c r="D133" s="49"/>
      <c r="E133" s="50"/>
      <c r="F133" s="25"/>
      <c r="G133" s="14"/>
      <c r="H133" s="14"/>
      <c r="I133" s="52"/>
      <c r="J133" s="15"/>
      <c r="K133" s="15"/>
      <c r="L133" s="15"/>
      <c r="M133" s="15"/>
      <c r="N133" s="15"/>
      <c r="O133" s="15"/>
      <c r="P133" s="15"/>
      <c r="Q133" s="15"/>
      <c r="R133" s="71"/>
    </row>
    <row r="134" spans="2:18" ht="22.5" hidden="1" customHeight="1">
      <c r="B134" s="48"/>
      <c r="C134" s="49"/>
      <c r="D134" s="49"/>
      <c r="E134" s="50"/>
      <c r="F134" s="25"/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/>
    </row>
    <row r="135" spans="2:18" ht="22.5" hidden="1" customHeight="1">
      <c r="B135" s="48"/>
      <c r="C135" s="49"/>
      <c r="D135" s="49"/>
      <c r="E135" s="50"/>
      <c r="F135" s="25"/>
      <c r="G135" s="14"/>
      <c r="H135" s="14"/>
      <c r="I135" s="52"/>
      <c r="J135" s="15"/>
      <c r="K135" s="15"/>
      <c r="L135" s="15"/>
      <c r="M135" s="15"/>
      <c r="N135" s="15"/>
      <c r="O135" s="15"/>
      <c r="P135" s="15"/>
      <c r="Q135" s="15"/>
      <c r="R135" s="71"/>
    </row>
    <row r="136" spans="2:18" ht="22.5" hidden="1" customHeight="1">
      <c r="B136" s="48"/>
      <c r="C136" s="49"/>
      <c r="D136" s="49"/>
      <c r="E136" s="50"/>
      <c r="F136" s="25"/>
      <c r="G136" s="14"/>
      <c r="H136" s="14"/>
      <c r="I136" s="52"/>
      <c r="J136" s="15"/>
      <c r="K136" s="15"/>
      <c r="L136" s="15"/>
      <c r="M136" s="15"/>
      <c r="N136" s="15"/>
      <c r="O136" s="15"/>
      <c r="P136" s="15"/>
      <c r="Q136" s="15"/>
      <c r="R136" s="71"/>
    </row>
    <row r="137" spans="2:18" ht="22.5" hidden="1" customHeight="1">
      <c r="B137" s="48"/>
      <c r="C137" s="49"/>
      <c r="D137" s="49"/>
      <c r="E137" s="50"/>
      <c r="F137" s="25"/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/>
    </row>
    <row r="138" spans="2:18" ht="22.5" hidden="1" customHeight="1">
      <c r="B138" s="48"/>
      <c r="C138" s="49"/>
      <c r="D138" s="49"/>
      <c r="E138" s="50"/>
      <c r="F138" s="25"/>
      <c r="G138" s="14"/>
      <c r="H138" s="14"/>
      <c r="I138" s="52"/>
      <c r="J138" s="15"/>
      <c r="K138" s="15"/>
      <c r="L138" s="15"/>
      <c r="M138" s="15"/>
      <c r="N138" s="15"/>
      <c r="O138" s="15"/>
      <c r="P138" s="15"/>
      <c r="Q138" s="15"/>
      <c r="R138" s="71"/>
    </row>
    <row r="139" spans="2:18" ht="22.5" hidden="1" customHeight="1">
      <c r="B139" s="48"/>
      <c r="C139" s="49"/>
      <c r="D139" s="49"/>
      <c r="E139" s="50"/>
      <c r="F139" s="25"/>
      <c r="G139" s="14"/>
      <c r="H139" s="14"/>
      <c r="I139" s="52"/>
      <c r="J139" s="15"/>
      <c r="K139" s="15"/>
      <c r="L139" s="15"/>
      <c r="M139" s="15"/>
      <c r="N139" s="15"/>
      <c r="O139" s="15"/>
      <c r="P139" s="15"/>
      <c r="Q139" s="15"/>
      <c r="R139" s="71"/>
    </row>
    <row r="140" spans="2:18" ht="22.5" hidden="1" customHeight="1">
      <c r="B140" s="48"/>
      <c r="C140" s="49"/>
      <c r="D140" s="49"/>
      <c r="E140" s="50"/>
      <c r="F140" s="25"/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/>
    </row>
    <row r="141" spans="2:18" ht="22.5" hidden="1" customHeight="1">
      <c r="B141" s="24"/>
      <c r="D141" s="21"/>
      <c r="E141" s="26"/>
      <c r="F141" s="25">
        <v>67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ref="R141" si="46">SUM(J141:Q141)</f>
        <v>0</v>
      </c>
    </row>
    <row r="142" spans="2:18" ht="33.75" hidden="1" customHeight="1">
      <c r="B142" s="58"/>
      <c r="C142" s="59"/>
      <c r="D142" s="53"/>
      <c r="E142" s="19"/>
      <c r="F142" s="25">
        <v>68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>SUM(J142:Q142)</f>
        <v>0</v>
      </c>
    </row>
    <row r="143" spans="2:18" ht="46.5" hidden="1" customHeight="1">
      <c r="B143" s="29"/>
      <c r="C143" s="31"/>
      <c r="D143" s="1418" t="s">
        <v>52</v>
      </c>
      <c r="E143" s="1418"/>
      <c r="F143" s="1418"/>
      <c r="G143" s="1418"/>
      <c r="H143" s="1418"/>
      <c r="I143" s="1418"/>
      <c r="J143" s="73">
        <f t="shared" ref="J143:R143" si="47">SUM(J144+J154+J160)</f>
        <v>0</v>
      </c>
      <c r="K143" s="73">
        <f>SUM(K144+K154+K160)</f>
        <v>0</v>
      </c>
      <c r="L143" s="73">
        <f t="shared" si="47"/>
        <v>0</v>
      </c>
      <c r="M143" s="73">
        <f t="shared" si="47"/>
        <v>0</v>
      </c>
      <c r="N143" s="73">
        <f t="shared" si="47"/>
        <v>0</v>
      </c>
      <c r="O143" s="73">
        <f t="shared" si="47"/>
        <v>0</v>
      </c>
      <c r="P143" s="73">
        <f t="shared" si="47"/>
        <v>0</v>
      </c>
      <c r="Q143" s="73">
        <f t="shared" si="47"/>
        <v>0</v>
      </c>
      <c r="R143" s="73">
        <f t="shared" si="47"/>
        <v>0</v>
      </c>
    </row>
    <row r="144" spans="2:18" hidden="1">
      <c r="B144" s="29"/>
      <c r="C144" s="31"/>
      <c r="D144" s="31"/>
      <c r="E144" s="30" t="s">
        <v>53</v>
      </c>
      <c r="F144" s="27"/>
      <c r="G144" s="27"/>
      <c r="H144" s="13"/>
      <c r="I144" s="100"/>
      <c r="J144" s="73">
        <f>SUM(J145:J152)</f>
        <v>0</v>
      </c>
      <c r="K144" s="73">
        <f>SUM(K145:K153)</f>
        <v>0</v>
      </c>
      <c r="L144" s="73">
        <f t="shared" ref="L144:R144" si="48">SUM(L145:L153)</f>
        <v>0</v>
      </c>
      <c r="M144" s="73">
        <f t="shared" si="48"/>
        <v>0</v>
      </c>
      <c r="N144" s="73">
        <f t="shared" si="48"/>
        <v>0</v>
      </c>
      <c r="O144" s="73">
        <f t="shared" si="48"/>
        <v>0</v>
      </c>
      <c r="P144" s="73">
        <f t="shared" si="48"/>
        <v>0</v>
      </c>
      <c r="Q144" s="73">
        <f t="shared" si="48"/>
        <v>0</v>
      </c>
      <c r="R144" s="73">
        <f t="shared" si="48"/>
        <v>0</v>
      </c>
    </row>
    <row r="145" spans="2:18" ht="49.5" hidden="1" customHeight="1">
      <c r="B145" s="32"/>
      <c r="C145" s="33"/>
      <c r="D145" s="33"/>
      <c r="E145" s="33"/>
      <c r="F145" s="150"/>
      <c r="G145" s="151"/>
      <c r="H145" s="478"/>
      <c r="I145" s="120"/>
      <c r="J145" s="15"/>
      <c r="K145" s="183"/>
      <c r="L145" s="15"/>
      <c r="M145" s="183"/>
      <c r="N145" s="15"/>
      <c r="O145" s="15"/>
      <c r="P145" s="15"/>
      <c r="Q145" s="15"/>
      <c r="R145" s="71"/>
    </row>
    <row r="146" spans="2:18" ht="47.25" hidden="1" customHeight="1">
      <c r="B146" s="109"/>
      <c r="C146" s="108"/>
      <c r="D146" s="52"/>
      <c r="E146" s="52"/>
      <c r="F146" s="51"/>
      <c r="G146" s="14"/>
      <c r="H146" s="478"/>
      <c r="I146" s="16"/>
      <c r="J146" s="23"/>
      <c r="K146" s="974"/>
      <c r="L146" s="23"/>
      <c r="M146" s="974"/>
      <c r="N146" s="23"/>
      <c r="O146" s="23"/>
      <c r="P146" s="23"/>
      <c r="Q146" s="23"/>
      <c r="R146" s="71"/>
    </row>
    <row r="147" spans="2:18" ht="51.75" hidden="1" customHeight="1">
      <c r="B147" s="109"/>
      <c r="C147" s="108"/>
      <c r="D147" s="52"/>
      <c r="E147" s="52"/>
      <c r="F147" s="150"/>
      <c r="G147" s="14"/>
      <c r="H147" s="478"/>
      <c r="I147" s="120"/>
      <c r="J147" s="15"/>
      <c r="K147" s="183"/>
      <c r="L147" s="15"/>
      <c r="M147" s="183"/>
      <c r="N147" s="15"/>
      <c r="O147" s="23"/>
      <c r="P147" s="23"/>
      <c r="Q147" s="23"/>
      <c r="R147" s="71"/>
    </row>
    <row r="148" spans="2:18" ht="48" hidden="1" customHeight="1">
      <c r="B148" s="17"/>
      <c r="C148" s="18"/>
      <c r="D148" s="18"/>
      <c r="E148" s="18"/>
      <c r="F148" s="51"/>
      <c r="G148" s="14"/>
      <c r="H148" s="478"/>
      <c r="I148" s="117"/>
      <c r="J148" s="15"/>
      <c r="K148" s="183"/>
      <c r="L148" s="15"/>
      <c r="M148" s="183"/>
      <c r="N148" s="15"/>
      <c r="O148" s="15"/>
      <c r="P148" s="15"/>
      <c r="Q148" s="15"/>
      <c r="R148" s="71"/>
    </row>
    <row r="149" spans="2:18" ht="48" hidden="1" customHeight="1">
      <c r="B149" s="48"/>
      <c r="C149" s="49"/>
      <c r="D149" s="49"/>
      <c r="E149" s="49"/>
      <c r="F149" s="150"/>
      <c r="G149" s="26"/>
      <c r="H149" s="478"/>
      <c r="I149" s="120"/>
      <c r="J149" s="15"/>
      <c r="K149" s="183"/>
      <c r="L149" s="15"/>
      <c r="M149" s="183"/>
      <c r="N149" s="15"/>
      <c r="O149" s="23"/>
      <c r="P149" s="23"/>
      <c r="Q149" s="23"/>
      <c r="R149" s="71"/>
    </row>
    <row r="150" spans="2:18" ht="35.25" hidden="1" customHeight="1">
      <c r="B150" s="76"/>
      <c r="C150" s="77"/>
      <c r="D150" s="77"/>
      <c r="E150" s="77"/>
      <c r="F150" s="51"/>
      <c r="G150" s="14"/>
      <c r="H150" s="435"/>
      <c r="I150" s="16"/>
      <c r="J150" s="15"/>
      <c r="K150" s="183"/>
      <c r="L150" s="975"/>
      <c r="M150" s="183"/>
      <c r="N150" s="15"/>
      <c r="O150" s="15"/>
      <c r="P150" s="15"/>
      <c r="Q150" s="15"/>
      <c r="R150" s="71"/>
    </row>
    <row r="151" spans="2:18" ht="67.5" hidden="1" customHeight="1">
      <c r="B151" s="76"/>
      <c r="C151" s="77"/>
      <c r="D151" s="77"/>
      <c r="E151" s="77"/>
      <c r="F151" s="51"/>
      <c r="G151" s="14"/>
      <c r="H151" s="436"/>
      <c r="I151" s="16"/>
      <c r="J151" s="145"/>
      <c r="K151" s="976"/>
      <c r="L151" s="145"/>
      <c r="M151" s="976"/>
      <c r="N151" s="15"/>
      <c r="O151" s="15"/>
      <c r="P151" s="15"/>
      <c r="Q151" s="15"/>
      <c r="R151" s="71"/>
    </row>
    <row r="152" spans="2:18" ht="48" hidden="1" customHeight="1">
      <c r="B152" s="76"/>
      <c r="C152" s="77"/>
      <c r="D152" s="77"/>
      <c r="E152" s="77"/>
      <c r="F152" s="51"/>
      <c r="G152" s="14"/>
      <c r="H152" s="436"/>
      <c r="I152" s="148"/>
      <c r="J152" s="145"/>
      <c r="K152" s="976"/>
      <c r="L152" s="145"/>
      <c r="M152" s="976"/>
      <c r="N152" s="15"/>
      <c r="O152" s="15"/>
      <c r="P152" s="15"/>
      <c r="Q152" s="15"/>
      <c r="R152" s="71"/>
    </row>
    <row r="153" spans="2:18" ht="33" hidden="1" customHeight="1">
      <c r="B153" s="24"/>
      <c r="D153" s="21"/>
      <c r="E153" s="53"/>
      <c r="F153" s="150"/>
      <c r="G153" s="19"/>
      <c r="H153" s="437"/>
      <c r="I153" s="16"/>
      <c r="J153" s="23"/>
      <c r="K153" s="974"/>
      <c r="L153" s="23"/>
      <c r="M153" s="974"/>
      <c r="N153" s="143"/>
      <c r="O153" s="143"/>
      <c r="P153" s="143"/>
      <c r="Q153" s="143"/>
      <c r="R153" s="71"/>
    </row>
    <row r="154" spans="2:18" hidden="1">
      <c r="B154" s="29"/>
      <c r="C154" s="31"/>
      <c r="D154" s="31"/>
      <c r="E154" s="30" t="s">
        <v>54</v>
      </c>
      <c r="F154" s="27"/>
      <c r="G154" s="27"/>
      <c r="H154" s="13"/>
      <c r="I154" s="100"/>
      <c r="J154" s="73">
        <f>SUM(J155:J159)</f>
        <v>0</v>
      </c>
      <c r="K154" s="73">
        <f t="shared" ref="K154:R154" si="49">SUM(K155:K159)</f>
        <v>0</v>
      </c>
      <c r="L154" s="73">
        <f t="shared" si="49"/>
        <v>0</v>
      </c>
      <c r="M154" s="73">
        <f t="shared" si="49"/>
        <v>0</v>
      </c>
      <c r="N154" s="73">
        <f t="shared" si="49"/>
        <v>0</v>
      </c>
      <c r="O154" s="73">
        <f t="shared" si="49"/>
        <v>0</v>
      </c>
      <c r="P154" s="73">
        <f t="shared" si="49"/>
        <v>0</v>
      </c>
      <c r="Q154" s="73">
        <f t="shared" si="49"/>
        <v>0</v>
      </c>
      <c r="R154" s="73">
        <f t="shared" si="49"/>
        <v>0</v>
      </c>
    </row>
    <row r="155" spans="2:18" ht="22.5" hidden="1" customHeight="1">
      <c r="B155" s="32"/>
      <c r="C155" s="33"/>
      <c r="D155" s="33"/>
      <c r="E155" s="34"/>
      <c r="F155" s="25">
        <v>74</v>
      </c>
      <c r="G155" s="14"/>
      <c r="H155" s="14"/>
      <c r="I155" s="52"/>
      <c r="J155" s="15"/>
      <c r="K155" s="15"/>
      <c r="L155" s="15"/>
      <c r="M155" s="15"/>
      <c r="N155" s="15"/>
      <c r="O155" s="15"/>
      <c r="P155" s="15"/>
      <c r="Q155" s="15"/>
      <c r="R155" s="71">
        <f t="shared" ref="R155:R158" si="50">SUM(J155:Q155)</f>
        <v>0</v>
      </c>
    </row>
    <row r="156" spans="2:18" ht="22.5" hidden="1" customHeight="1">
      <c r="B156" s="24"/>
      <c r="D156" s="21"/>
      <c r="E156" s="26"/>
      <c r="F156" s="25">
        <v>75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1">
        <f t="shared" si="50"/>
        <v>0</v>
      </c>
    </row>
    <row r="157" spans="2:18" ht="22.5" hidden="1" customHeight="1">
      <c r="B157" s="24"/>
      <c r="D157" s="21"/>
      <c r="E157" s="26"/>
      <c r="F157" s="25">
        <v>76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50"/>
        <v>0</v>
      </c>
    </row>
    <row r="158" spans="2:18" ht="22.5" hidden="1" customHeight="1">
      <c r="B158" s="48"/>
      <c r="C158" s="49"/>
      <c r="D158" s="49"/>
      <c r="E158" s="50"/>
      <c r="F158" s="25">
        <v>77</v>
      </c>
      <c r="G158" s="14"/>
      <c r="H158" s="14"/>
      <c r="I158" s="52"/>
      <c r="J158" s="15"/>
      <c r="K158" s="15"/>
      <c r="L158" s="15"/>
      <c r="M158" s="15"/>
      <c r="N158" s="15"/>
      <c r="O158" s="15"/>
      <c r="P158" s="15"/>
      <c r="Q158" s="15"/>
      <c r="R158" s="71">
        <f t="shared" si="50"/>
        <v>0</v>
      </c>
    </row>
    <row r="159" spans="2:18" ht="22.5" hidden="1" customHeight="1">
      <c r="B159" s="24"/>
      <c r="D159" s="21"/>
      <c r="E159" s="26"/>
      <c r="F159" s="25">
        <v>78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>
        <f>SUM(J159:Q159)</f>
        <v>0</v>
      </c>
    </row>
    <row r="160" spans="2:18" ht="35.25" hidden="1" customHeight="1">
      <c r="B160" s="29"/>
      <c r="C160" s="31"/>
      <c r="D160" s="31"/>
      <c r="E160" s="1401" t="s">
        <v>89</v>
      </c>
      <c r="F160" s="1401"/>
      <c r="G160" s="1401"/>
      <c r="H160" s="1401"/>
      <c r="I160" s="1401"/>
      <c r="J160" s="73">
        <f t="shared" ref="J160:R160" si="51">SUM(J161:J165)</f>
        <v>0</v>
      </c>
      <c r="K160" s="73">
        <f t="shared" si="51"/>
        <v>0</v>
      </c>
      <c r="L160" s="73">
        <f t="shared" si="51"/>
        <v>0</v>
      </c>
      <c r="M160" s="73">
        <f t="shared" si="51"/>
        <v>0</v>
      </c>
      <c r="N160" s="73">
        <f t="shared" si="51"/>
        <v>0</v>
      </c>
      <c r="O160" s="73">
        <f t="shared" si="51"/>
        <v>0</v>
      </c>
      <c r="P160" s="73">
        <f t="shared" si="51"/>
        <v>0</v>
      </c>
      <c r="Q160" s="73">
        <f t="shared" si="51"/>
        <v>0</v>
      </c>
      <c r="R160" s="73">
        <f t="shared" si="51"/>
        <v>0</v>
      </c>
    </row>
    <row r="161" spans="2:18" ht="35.25" hidden="1" customHeight="1">
      <c r="B161" s="76"/>
      <c r="C161" s="77"/>
      <c r="D161" s="77"/>
      <c r="E161" s="77"/>
      <c r="F161" s="51"/>
      <c r="G161" s="14"/>
      <c r="H161" s="435"/>
      <c r="I161" s="16"/>
      <c r="J161" s="15"/>
      <c r="K161" s="183"/>
      <c r="L161" s="980"/>
      <c r="M161" s="183"/>
      <c r="N161" s="15"/>
      <c r="O161" s="15"/>
      <c r="P161" s="15"/>
      <c r="Q161" s="15"/>
      <c r="R161" s="71"/>
    </row>
    <row r="162" spans="2:18" ht="34.5" hidden="1" customHeight="1">
      <c r="B162" s="24"/>
      <c r="D162" s="21"/>
      <c r="E162" s="21"/>
      <c r="F162" s="110"/>
      <c r="G162" s="14"/>
      <c r="H162" s="431"/>
      <c r="I162" s="16"/>
      <c r="J162" s="23"/>
      <c r="K162" s="974"/>
      <c r="L162" s="23"/>
      <c r="M162" s="974"/>
      <c r="N162" s="23"/>
      <c r="O162" s="23"/>
      <c r="P162" s="23"/>
      <c r="Q162" s="23"/>
      <c r="R162" s="71"/>
    </row>
    <row r="163" spans="2:18" ht="22.5" hidden="1" customHeight="1">
      <c r="B163" s="24"/>
      <c r="D163" s="21"/>
      <c r="E163" s="21"/>
      <c r="F163" s="51">
        <v>81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 t="shared" ref="R163:R164" si="52">SUM(J163:Q163)</f>
        <v>0</v>
      </c>
    </row>
    <row r="164" spans="2:18" ht="22.5" hidden="1" customHeight="1">
      <c r="B164" s="48"/>
      <c r="C164" s="49"/>
      <c r="D164" s="49"/>
      <c r="E164" s="49"/>
      <c r="F164" s="51">
        <v>82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si="52"/>
        <v>0</v>
      </c>
    </row>
    <row r="165" spans="2:18" ht="22.5" hidden="1" customHeight="1">
      <c r="B165" s="58"/>
      <c r="C165" s="59"/>
      <c r="D165" s="53"/>
      <c r="E165" s="53"/>
      <c r="F165" s="51">
        <v>83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>SUM(J165:Q165)</f>
        <v>0</v>
      </c>
    </row>
    <row r="166" spans="2:18" s="12" customFormat="1" ht="33.75" hidden="1" customHeight="1">
      <c r="B166" s="1404" t="s">
        <v>92</v>
      </c>
      <c r="C166" s="1405"/>
      <c r="D166" s="1405"/>
      <c r="E166" s="1405"/>
      <c r="F166" s="1405"/>
      <c r="G166" s="1405"/>
      <c r="H166" s="1405"/>
      <c r="I166" s="1405"/>
      <c r="J166" s="35">
        <f>SUM(J167)</f>
        <v>0</v>
      </c>
      <c r="K166" s="35">
        <f t="shared" ref="K166:R167" si="53">SUM(K167)</f>
        <v>0</v>
      </c>
      <c r="L166" s="35">
        <f t="shared" si="53"/>
        <v>0</v>
      </c>
      <c r="M166" s="35">
        <f t="shared" si="53"/>
        <v>0</v>
      </c>
      <c r="N166" s="35">
        <f t="shared" si="53"/>
        <v>0</v>
      </c>
      <c r="O166" s="35">
        <f t="shared" si="53"/>
        <v>0</v>
      </c>
      <c r="P166" s="35">
        <f t="shared" si="53"/>
        <v>0</v>
      </c>
      <c r="Q166" s="35">
        <f t="shared" si="53"/>
        <v>0</v>
      </c>
      <c r="R166" s="35">
        <f t="shared" si="53"/>
        <v>0</v>
      </c>
    </row>
    <row r="167" spans="2:18" s="12" customFormat="1" ht="48.75" hidden="1" customHeight="1">
      <c r="B167" s="1520" t="s">
        <v>116</v>
      </c>
      <c r="C167" s="1521"/>
      <c r="D167" s="1521"/>
      <c r="E167" s="1521"/>
      <c r="F167" s="1521"/>
      <c r="G167" s="1521"/>
      <c r="H167" s="1521"/>
      <c r="I167" s="1521"/>
      <c r="J167" s="22">
        <f>SUM(J168)</f>
        <v>0</v>
      </c>
      <c r="K167" s="22">
        <f t="shared" si="53"/>
        <v>0</v>
      </c>
      <c r="L167" s="22">
        <f t="shared" si="53"/>
        <v>0</v>
      </c>
      <c r="M167" s="22">
        <f t="shared" si="53"/>
        <v>0</v>
      </c>
      <c r="N167" s="22">
        <f t="shared" si="53"/>
        <v>0</v>
      </c>
      <c r="O167" s="22">
        <f t="shared" si="53"/>
        <v>0</v>
      </c>
      <c r="P167" s="22">
        <f t="shared" si="53"/>
        <v>0</v>
      </c>
      <c r="Q167" s="22">
        <f t="shared" si="53"/>
        <v>0</v>
      </c>
      <c r="R167" s="22">
        <f>SUM(R168)</f>
        <v>0</v>
      </c>
    </row>
    <row r="168" spans="2:18" ht="32.25" hidden="1" customHeight="1">
      <c r="B168" s="29"/>
      <c r="C168" s="1401" t="s">
        <v>55</v>
      </c>
      <c r="D168" s="1401"/>
      <c r="E168" s="1401"/>
      <c r="F168" s="1401"/>
      <c r="G168" s="1401"/>
      <c r="H168" s="1401"/>
      <c r="I168" s="1401"/>
      <c r="J168" s="73">
        <f>SUM(J169+J186)</f>
        <v>0</v>
      </c>
      <c r="K168" s="73">
        <f t="shared" ref="K168:Q168" si="54">SUM(K169+K186)</f>
        <v>0</v>
      </c>
      <c r="L168" s="73">
        <f t="shared" si="54"/>
        <v>0</v>
      </c>
      <c r="M168" s="73">
        <f t="shared" si="54"/>
        <v>0</v>
      </c>
      <c r="N168" s="73">
        <f t="shared" si="54"/>
        <v>0</v>
      </c>
      <c r="O168" s="73">
        <f t="shared" si="54"/>
        <v>0</v>
      </c>
      <c r="P168" s="73">
        <f t="shared" si="54"/>
        <v>0</v>
      </c>
      <c r="Q168" s="73">
        <f t="shared" si="54"/>
        <v>0</v>
      </c>
      <c r="R168" s="73">
        <f>SUM(R169+R186)</f>
        <v>0</v>
      </c>
    </row>
    <row r="169" spans="2:18" ht="50.25" hidden="1" customHeight="1">
      <c r="B169" s="29"/>
      <c r="C169" s="31"/>
      <c r="D169" s="1401" t="s">
        <v>77</v>
      </c>
      <c r="E169" s="1401"/>
      <c r="F169" s="1401"/>
      <c r="G169" s="1401"/>
      <c r="H169" s="1401"/>
      <c r="I169" s="1401"/>
      <c r="J169" s="73">
        <f>SUM(J170+J174+J178+J182)</f>
        <v>0</v>
      </c>
      <c r="K169" s="73">
        <f t="shared" ref="K169:R169" si="55">SUM(K170+K174+K178+K182)</f>
        <v>0</v>
      </c>
      <c r="L169" s="73">
        <f t="shared" si="55"/>
        <v>0</v>
      </c>
      <c r="M169" s="73">
        <f t="shared" si="55"/>
        <v>0</v>
      </c>
      <c r="N169" s="73">
        <f t="shared" si="55"/>
        <v>0</v>
      </c>
      <c r="O169" s="73">
        <f t="shared" si="55"/>
        <v>0</v>
      </c>
      <c r="P169" s="73">
        <f t="shared" si="55"/>
        <v>0</v>
      </c>
      <c r="Q169" s="73">
        <f t="shared" si="55"/>
        <v>0</v>
      </c>
      <c r="R169" s="73">
        <f t="shared" si="55"/>
        <v>0</v>
      </c>
    </row>
    <row r="170" spans="2:18" ht="32.25" hidden="1" customHeight="1">
      <c r="B170" s="29"/>
      <c r="C170" s="31"/>
      <c r="D170" s="31"/>
      <c r="E170" s="1401" t="s">
        <v>56</v>
      </c>
      <c r="F170" s="1401"/>
      <c r="G170" s="1401"/>
      <c r="H170" s="1401"/>
      <c r="I170" s="1401"/>
      <c r="J170" s="73">
        <f>SUM(J171:J173)</f>
        <v>0</v>
      </c>
      <c r="K170" s="73">
        <f t="shared" ref="K170:R170" si="56">SUM(K171:K173)</f>
        <v>0</v>
      </c>
      <c r="L170" s="73">
        <f t="shared" si="56"/>
        <v>0</v>
      </c>
      <c r="M170" s="73">
        <f t="shared" si="56"/>
        <v>0</v>
      </c>
      <c r="N170" s="73">
        <f t="shared" si="56"/>
        <v>0</v>
      </c>
      <c r="O170" s="73">
        <f t="shared" si="56"/>
        <v>0</v>
      </c>
      <c r="P170" s="73">
        <f t="shared" si="56"/>
        <v>0</v>
      </c>
      <c r="Q170" s="73">
        <f t="shared" si="56"/>
        <v>0</v>
      </c>
      <c r="R170" s="73">
        <f t="shared" si="56"/>
        <v>0</v>
      </c>
    </row>
    <row r="171" spans="2:18" ht="20.25" hidden="1" customHeight="1">
      <c r="B171" s="32"/>
      <c r="C171" s="33"/>
      <c r="D171" s="33"/>
      <c r="E171" s="34"/>
      <c r="F171" s="25">
        <v>84</v>
      </c>
      <c r="G171" s="14"/>
      <c r="H171" s="14"/>
      <c r="I171" s="52"/>
      <c r="J171" s="15"/>
      <c r="K171" s="15"/>
      <c r="L171" s="15"/>
      <c r="M171" s="15"/>
      <c r="N171" s="15"/>
      <c r="O171" s="15"/>
      <c r="P171" s="15"/>
      <c r="Q171" s="15"/>
      <c r="R171" s="71">
        <f t="shared" ref="R171:R172" si="57">SUM(J171:Q171)</f>
        <v>0</v>
      </c>
    </row>
    <row r="172" spans="2:18" ht="20.25" hidden="1" customHeight="1">
      <c r="B172" s="24"/>
      <c r="D172" s="21"/>
      <c r="E172" s="26"/>
      <c r="F172" s="25">
        <v>85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 t="shared" si="57"/>
        <v>0</v>
      </c>
    </row>
    <row r="173" spans="2:18" ht="20.25" hidden="1" customHeight="1">
      <c r="B173" s="24"/>
      <c r="D173" s="21"/>
      <c r="E173" s="26"/>
      <c r="F173" s="25">
        <v>86</v>
      </c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1">
        <f>SUM(J173:Q173)</f>
        <v>0</v>
      </c>
    </row>
    <row r="174" spans="2:18" ht="33.75" hidden="1" customHeight="1">
      <c r="B174" s="29"/>
      <c r="C174" s="31"/>
      <c r="D174" s="31"/>
      <c r="E174" s="1401" t="s">
        <v>57</v>
      </c>
      <c r="F174" s="1401"/>
      <c r="G174" s="1401"/>
      <c r="H174" s="1401"/>
      <c r="I174" s="1401"/>
      <c r="J174" s="73">
        <f>SUM(J175:J177)</f>
        <v>0</v>
      </c>
      <c r="K174" s="73">
        <f t="shared" ref="K174:R174" si="58">SUM(K175:K177)</f>
        <v>0</v>
      </c>
      <c r="L174" s="73">
        <f t="shared" si="58"/>
        <v>0</v>
      </c>
      <c r="M174" s="73">
        <f t="shared" si="58"/>
        <v>0</v>
      </c>
      <c r="N174" s="73">
        <f t="shared" si="58"/>
        <v>0</v>
      </c>
      <c r="O174" s="73">
        <f t="shared" si="58"/>
        <v>0</v>
      </c>
      <c r="P174" s="73">
        <f t="shared" si="58"/>
        <v>0</v>
      </c>
      <c r="Q174" s="73">
        <f t="shared" si="58"/>
        <v>0</v>
      </c>
      <c r="R174" s="73">
        <f t="shared" si="58"/>
        <v>0</v>
      </c>
    </row>
    <row r="175" spans="2:18" ht="21" hidden="1" customHeight="1">
      <c r="B175" s="32"/>
      <c r="C175" s="33"/>
      <c r="D175" s="33"/>
      <c r="E175" s="34"/>
      <c r="F175" s="25">
        <v>87</v>
      </c>
      <c r="G175" s="14"/>
      <c r="H175" s="14"/>
      <c r="I175" s="52"/>
      <c r="J175" s="15"/>
      <c r="K175" s="15"/>
      <c r="L175" s="15"/>
      <c r="M175" s="15"/>
      <c r="N175" s="15"/>
      <c r="O175" s="15"/>
      <c r="P175" s="15"/>
      <c r="Q175" s="15"/>
      <c r="R175" s="71">
        <f t="shared" ref="R175:R176" si="59">SUM(J175:Q175)</f>
        <v>0</v>
      </c>
    </row>
    <row r="176" spans="2:18" ht="21" hidden="1" customHeight="1">
      <c r="B176" s="24"/>
      <c r="D176" s="21"/>
      <c r="E176" s="26"/>
      <c r="F176" s="25">
        <v>88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 t="shared" si="59"/>
        <v>0</v>
      </c>
    </row>
    <row r="177" spans="2:18" ht="21" hidden="1" customHeight="1">
      <c r="B177" s="24"/>
      <c r="D177" s="21"/>
      <c r="E177" s="26"/>
      <c r="F177" s="25">
        <v>89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1">
        <f>SUM(J177:Q177)</f>
        <v>0</v>
      </c>
    </row>
    <row r="178" spans="2:18" hidden="1">
      <c r="B178" s="29"/>
      <c r="C178" s="31"/>
      <c r="D178" s="31"/>
      <c r="E178" s="30" t="s">
        <v>58</v>
      </c>
      <c r="F178" s="27"/>
      <c r="G178" s="27"/>
      <c r="H178" s="13"/>
      <c r="I178" s="100"/>
      <c r="J178" s="73">
        <f>SUM(J179:J181)</f>
        <v>0</v>
      </c>
      <c r="K178" s="73">
        <f t="shared" ref="K178:R178" si="60">SUM(K179:K181)</f>
        <v>0</v>
      </c>
      <c r="L178" s="73">
        <f t="shared" si="60"/>
        <v>0</v>
      </c>
      <c r="M178" s="73">
        <f t="shared" si="60"/>
        <v>0</v>
      </c>
      <c r="N178" s="73">
        <f t="shared" si="60"/>
        <v>0</v>
      </c>
      <c r="O178" s="73">
        <f t="shared" si="60"/>
        <v>0</v>
      </c>
      <c r="P178" s="73">
        <f t="shared" si="60"/>
        <v>0</v>
      </c>
      <c r="Q178" s="73">
        <f t="shared" si="60"/>
        <v>0</v>
      </c>
      <c r="R178" s="73">
        <f t="shared" si="60"/>
        <v>0</v>
      </c>
    </row>
    <row r="179" spans="2:18" ht="24.75" hidden="1" customHeight="1">
      <c r="B179" s="32"/>
      <c r="C179" s="33"/>
      <c r="D179" s="33"/>
      <c r="E179" s="34"/>
      <c r="F179" s="25">
        <v>90</v>
      </c>
      <c r="G179" s="14"/>
      <c r="H179" s="14"/>
      <c r="I179" s="52"/>
      <c r="J179" s="15"/>
      <c r="K179" s="15"/>
      <c r="L179" s="15"/>
      <c r="M179" s="15"/>
      <c r="N179" s="15"/>
      <c r="O179" s="15"/>
      <c r="P179" s="15"/>
      <c r="Q179" s="15"/>
      <c r="R179" s="71">
        <f t="shared" ref="R179:R180" si="61">SUM(J179:Q179)</f>
        <v>0</v>
      </c>
    </row>
    <row r="180" spans="2:18" ht="24.75" hidden="1" customHeight="1">
      <c r="B180" s="24"/>
      <c r="D180" s="21"/>
      <c r="E180" s="26"/>
      <c r="F180" s="25">
        <v>91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1">
        <f t="shared" si="61"/>
        <v>0</v>
      </c>
    </row>
    <row r="181" spans="2:18" ht="24.75" hidden="1" customHeight="1">
      <c r="B181" s="58"/>
      <c r="C181" s="59"/>
      <c r="D181" s="53"/>
      <c r="E181" s="19"/>
      <c r="F181" s="25">
        <v>92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1">
        <f>SUM(J181:Q181)</f>
        <v>0</v>
      </c>
    </row>
    <row r="182" spans="2:18" ht="30.75" hidden="1" customHeight="1">
      <c r="B182" s="29"/>
      <c r="C182" s="31"/>
      <c r="D182" s="31"/>
      <c r="E182" s="1418" t="s">
        <v>59</v>
      </c>
      <c r="F182" s="1418"/>
      <c r="G182" s="1418"/>
      <c r="H182" s="1418"/>
      <c r="I182" s="1418"/>
      <c r="J182" s="73">
        <f>SUM(J183:J185)</f>
        <v>0</v>
      </c>
      <c r="K182" s="73">
        <f t="shared" ref="K182:R182" si="62">SUM(K183:K185)</f>
        <v>0</v>
      </c>
      <c r="L182" s="73">
        <f t="shared" si="62"/>
        <v>0</v>
      </c>
      <c r="M182" s="73">
        <f t="shared" si="62"/>
        <v>0</v>
      </c>
      <c r="N182" s="73">
        <f t="shared" si="62"/>
        <v>0</v>
      </c>
      <c r="O182" s="73">
        <f t="shared" si="62"/>
        <v>0</v>
      </c>
      <c r="P182" s="73">
        <f t="shared" si="62"/>
        <v>0</v>
      </c>
      <c r="Q182" s="73">
        <f t="shared" si="62"/>
        <v>0</v>
      </c>
      <c r="R182" s="73">
        <f t="shared" si="62"/>
        <v>0</v>
      </c>
    </row>
    <row r="183" spans="2:18" ht="22.5" hidden="1" customHeight="1">
      <c r="B183" s="32"/>
      <c r="C183" s="33"/>
      <c r="D183" s="33"/>
      <c r="E183" s="34"/>
      <c r="F183" s="25">
        <v>93</v>
      </c>
      <c r="G183" s="14"/>
      <c r="H183" s="14"/>
      <c r="I183" s="52"/>
      <c r="J183" s="15"/>
      <c r="K183" s="15"/>
      <c r="L183" s="15"/>
      <c r="M183" s="15"/>
      <c r="N183" s="15"/>
      <c r="O183" s="15"/>
      <c r="P183" s="15"/>
      <c r="Q183" s="15"/>
      <c r="R183" s="71">
        <f t="shared" ref="R183:R184" si="63">SUM(J183:Q183)</f>
        <v>0</v>
      </c>
    </row>
    <row r="184" spans="2:18" ht="22.5" hidden="1" customHeight="1">
      <c r="B184" s="24"/>
      <c r="D184" s="21"/>
      <c r="E184" s="26"/>
      <c r="F184" s="25">
        <v>94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 t="shared" si="63"/>
        <v>0</v>
      </c>
    </row>
    <row r="185" spans="2:18" ht="22.5" hidden="1" customHeight="1">
      <c r="B185" s="24"/>
      <c r="D185" s="21"/>
      <c r="E185" s="26"/>
      <c r="F185" s="25">
        <v>95</v>
      </c>
      <c r="G185" s="14"/>
      <c r="H185" s="15"/>
      <c r="I185" s="16"/>
      <c r="J185" s="23"/>
      <c r="K185" s="23"/>
      <c r="L185" s="23"/>
      <c r="M185" s="23"/>
      <c r="N185" s="23"/>
      <c r="O185" s="23"/>
      <c r="P185" s="23"/>
      <c r="Q185" s="23"/>
      <c r="R185" s="71">
        <f>SUM(J185:Q185)</f>
        <v>0</v>
      </c>
    </row>
    <row r="186" spans="2:18" ht="33.75" hidden="1" customHeight="1">
      <c r="B186" s="29"/>
      <c r="C186" s="31"/>
      <c r="D186" s="1401" t="s">
        <v>60</v>
      </c>
      <c r="E186" s="1401"/>
      <c r="F186" s="1401"/>
      <c r="G186" s="1401"/>
      <c r="H186" s="1401"/>
      <c r="I186" s="1401"/>
      <c r="J186" s="73">
        <f>SUM(J187)</f>
        <v>0</v>
      </c>
      <c r="K186" s="73">
        <f t="shared" ref="K186:R186" si="64">SUM(K187)</f>
        <v>0</v>
      </c>
      <c r="L186" s="73">
        <f t="shared" si="64"/>
        <v>0</v>
      </c>
      <c r="M186" s="73">
        <f t="shared" si="64"/>
        <v>0</v>
      </c>
      <c r="N186" s="73">
        <f t="shared" si="64"/>
        <v>0</v>
      </c>
      <c r="O186" s="73">
        <f t="shared" si="64"/>
        <v>0</v>
      </c>
      <c r="P186" s="73">
        <f t="shared" si="64"/>
        <v>0</v>
      </c>
      <c r="Q186" s="73">
        <f t="shared" si="64"/>
        <v>0</v>
      </c>
      <c r="R186" s="73">
        <f t="shared" si="64"/>
        <v>0</v>
      </c>
    </row>
    <row r="187" spans="2:18" hidden="1">
      <c r="B187" s="29"/>
      <c r="C187" s="31"/>
      <c r="D187" s="31"/>
      <c r="E187" s="30" t="s">
        <v>61</v>
      </c>
      <c r="F187" s="27"/>
      <c r="G187" s="27"/>
      <c r="H187" s="13"/>
      <c r="I187" s="100"/>
      <c r="J187" s="73">
        <f>SUM(J188:J190)</f>
        <v>0</v>
      </c>
      <c r="K187" s="73">
        <f t="shared" ref="K187:Q187" si="65">SUM(K188:K190)</f>
        <v>0</v>
      </c>
      <c r="L187" s="73">
        <f t="shared" si="65"/>
        <v>0</v>
      </c>
      <c r="M187" s="73">
        <f t="shared" si="65"/>
        <v>0</v>
      </c>
      <c r="N187" s="73">
        <f t="shared" si="65"/>
        <v>0</v>
      </c>
      <c r="O187" s="73">
        <f t="shared" si="65"/>
        <v>0</v>
      </c>
      <c r="P187" s="73">
        <f t="shared" si="65"/>
        <v>0</v>
      </c>
      <c r="Q187" s="73">
        <f t="shared" si="65"/>
        <v>0</v>
      </c>
      <c r="R187" s="73">
        <f>SUM(R188:R190)</f>
        <v>0</v>
      </c>
    </row>
    <row r="188" spans="2:18" ht="22.5" hidden="1" customHeight="1">
      <c r="B188" s="32"/>
      <c r="C188" s="33"/>
      <c r="D188" s="33"/>
      <c r="E188" s="34"/>
      <c r="F188" s="25">
        <v>96</v>
      </c>
      <c r="G188" s="14"/>
      <c r="H188" s="14"/>
      <c r="I188" s="52"/>
      <c r="J188" s="15"/>
      <c r="K188" s="15"/>
      <c r="L188" s="15"/>
      <c r="M188" s="15"/>
      <c r="N188" s="15"/>
      <c r="O188" s="15"/>
      <c r="P188" s="15"/>
      <c r="Q188" s="15"/>
      <c r="R188" s="71">
        <f>SUM(J188:Q188)</f>
        <v>0</v>
      </c>
    </row>
    <row r="189" spans="2:18" ht="22.5" hidden="1" customHeight="1">
      <c r="B189" s="24"/>
      <c r="D189" s="21"/>
      <c r="E189" s="26"/>
      <c r="F189" s="25">
        <v>97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ht="21" hidden="1" customHeight="1">
      <c r="B190" s="24"/>
      <c r="D190" s="21"/>
      <c r="E190" s="26"/>
      <c r="F190" s="25">
        <v>98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>SUM(J190:Q190)</f>
        <v>0</v>
      </c>
    </row>
    <row r="191" spans="2:18" s="12" customFormat="1" ht="18.75" hidden="1" customHeight="1">
      <c r="B191" s="116" t="s">
        <v>94</v>
      </c>
      <c r="C191" s="38"/>
      <c r="D191" s="115"/>
      <c r="E191" s="115"/>
      <c r="F191" s="115"/>
      <c r="G191" s="115"/>
      <c r="H191" s="115"/>
      <c r="I191" s="115"/>
      <c r="J191" s="35">
        <f>SUM(J192)</f>
        <v>0</v>
      </c>
      <c r="K191" s="35">
        <f t="shared" ref="K191:R192" si="66">SUM(K192)</f>
        <v>0</v>
      </c>
      <c r="L191" s="35">
        <f t="shared" si="66"/>
        <v>0</v>
      </c>
      <c r="M191" s="35">
        <f t="shared" si="66"/>
        <v>0</v>
      </c>
      <c r="N191" s="35">
        <f t="shared" si="66"/>
        <v>0</v>
      </c>
      <c r="O191" s="35">
        <f t="shared" si="66"/>
        <v>0</v>
      </c>
      <c r="P191" s="35">
        <f t="shared" si="66"/>
        <v>0</v>
      </c>
      <c r="Q191" s="35">
        <f t="shared" si="66"/>
        <v>0</v>
      </c>
      <c r="R191" s="35">
        <f t="shared" si="66"/>
        <v>0</v>
      </c>
    </row>
    <row r="192" spans="2:18" s="12" customFormat="1" ht="46.5" hidden="1" customHeight="1">
      <c r="B192" s="1520" t="s">
        <v>117</v>
      </c>
      <c r="C192" s="1521"/>
      <c r="D192" s="1521"/>
      <c r="E192" s="1521"/>
      <c r="F192" s="1521"/>
      <c r="G192" s="1521"/>
      <c r="H192" s="1521"/>
      <c r="I192" s="1521"/>
      <c r="J192" s="22">
        <f>SUM(J193)</f>
        <v>0</v>
      </c>
      <c r="K192" s="22">
        <f t="shared" si="66"/>
        <v>0</v>
      </c>
      <c r="L192" s="22">
        <f t="shared" si="66"/>
        <v>0</v>
      </c>
      <c r="M192" s="22">
        <f t="shared" si="66"/>
        <v>0</v>
      </c>
      <c r="N192" s="22">
        <f t="shared" si="66"/>
        <v>0</v>
      </c>
      <c r="O192" s="22">
        <f t="shared" si="66"/>
        <v>0</v>
      </c>
      <c r="P192" s="22">
        <f t="shared" si="66"/>
        <v>0</v>
      </c>
      <c r="Q192" s="22">
        <f t="shared" si="66"/>
        <v>0</v>
      </c>
      <c r="R192" s="22">
        <f t="shared" si="66"/>
        <v>0</v>
      </c>
    </row>
    <row r="193" spans="2:18" ht="36" hidden="1" customHeight="1">
      <c r="B193" s="29"/>
      <c r="C193" s="1401" t="s">
        <v>62</v>
      </c>
      <c r="D193" s="1401"/>
      <c r="E193" s="1401"/>
      <c r="F193" s="1401"/>
      <c r="G193" s="1401"/>
      <c r="H193" s="1401"/>
      <c r="I193" s="1401"/>
      <c r="J193" s="73">
        <f>SUM(J194+J199)</f>
        <v>0</v>
      </c>
      <c r="K193" s="73">
        <f t="shared" ref="K193:R193" si="67">SUM(K194+K199)</f>
        <v>0</v>
      </c>
      <c r="L193" s="73">
        <f t="shared" si="67"/>
        <v>0</v>
      </c>
      <c r="M193" s="73">
        <f t="shared" si="67"/>
        <v>0</v>
      </c>
      <c r="N193" s="73">
        <f t="shared" si="67"/>
        <v>0</v>
      </c>
      <c r="O193" s="73">
        <f t="shared" si="67"/>
        <v>0</v>
      </c>
      <c r="P193" s="73">
        <f t="shared" si="67"/>
        <v>0</v>
      </c>
      <c r="Q193" s="73">
        <f t="shared" si="67"/>
        <v>0</v>
      </c>
      <c r="R193" s="73">
        <f t="shared" si="67"/>
        <v>0</v>
      </c>
    </row>
    <row r="194" spans="2:18" ht="24.75" hidden="1" customHeight="1">
      <c r="B194" s="29"/>
      <c r="C194" s="31"/>
      <c r="D194" s="30" t="s">
        <v>63</v>
      </c>
      <c r="E194" s="28"/>
      <c r="F194" s="27"/>
      <c r="G194" s="27"/>
      <c r="H194" s="13"/>
      <c r="I194" s="100"/>
      <c r="J194" s="73">
        <f>SUM(J195)</f>
        <v>0</v>
      </c>
      <c r="K194" s="73">
        <f t="shared" ref="K194:R194" si="68">SUM(K195)</f>
        <v>0</v>
      </c>
      <c r="L194" s="73">
        <f t="shared" si="68"/>
        <v>0</v>
      </c>
      <c r="M194" s="73">
        <f t="shared" si="68"/>
        <v>0</v>
      </c>
      <c r="N194" s="73">
        <f t="shared" si="68"/>
        <v>0</v>
      </c>
      <c r="O194" s="73">
        <f t="shared" si="68"/>
        <v>0</v>
      </c>
      <c r="P194" s="73">
        <f t="shared" si="68"/>
        <v>0</v>
      </c>
      <c r="Q194" s="73">
        <f t="shared" si="68"/>
        <v>0</v>
      </c>
      <c r="R194" s="73">
        <f t="shared" si="68"/>
        <v>0</v>
      </c>
    </row>
    <row r="195" spans="2:18" ht="31.5" hidden="1" customHeight="1">
      <c r="B195" s="29"/>
      <c r="C195" s="31"/>
      <c r="D195" s="31"/>
      <c r="E195" s="1418" t="s">
        <v>64</v>
      </c>
      <c r="F195" s="1418"/>
      <c r="G195" s="1418"/>
      <c r="H195" s="1418"/>
      <c r="I195" s="1418"/>
      <c r="J195" s="73">
        <f>SUM(J196:J198)</f>
        <v>0</v>
      </c>
      <c r="K195" s="73">
        <f t="shared" ref="K195:R195" si="69">SUM(K196:K198)</f>
        <v>0</v>
      </c>
      <c r="L195" s="73">
        <f t="shared" si="69"/>
        <v>0</v>
      </c>
      <c r="M195" s="73">
        <f t="shared" si="69"/>
        <v>0</v>
      </c>
      <c r="N195" s="73">
        <f t="shared" si="69"/>
        <v>0</v>
      </c>
      <c r="O195" s="73">
        <f t="shared" si="69"/>
        <v>0</v>
      </c>
      <c r="P195" s="73">
        <f t="shared" si="69"/>
        <v>0</v>
      </c>
      <c r="Q195" s="73">
        <f t="shared" si="69"/>
        <v>0</v>
      </c>
      <c r="R195" s="73">
        <f t="shared" si="69"/>
        <v>0</v>
      </c>
    </row>
    <row r="196" spans="2:18" ht="72" hidden="1" customHeight="1">
      <c r="B196" s="76"/>
      <c r="C196" s="77"/>
      <c r="D196" s="77"/>
      <c r="E196" s="77"/>
      <c r="F196" s="51"/>
      <c r="G196" s="14"/>
      <c r="H196" s="435"/>
      <c r="I196" s="15"/>
      <c r="J196" s="15"/>
      <c r="K196" s="183"/>
      <c r="L196" s="15"/>
      <c r="M196" s="183"/>
      <c r="N196" s="15"/>
      <c r="O196" s="15"/>
      <c r="P196" s="15"/>
      <c r="Q196" s="15"/>
      <c r="R196" s="71"/>
    </row>
    <row r="197" spans="2:18" ht="23.25" hidden="1" customHeight="1">
      <c r="B197" s="24"/>
      <c r="D197" s="21"/>
      <c r="E197" s="26"/>
      <c r="F197" s="126">
        <v>100</v>
      </c>
      <c r="G197" s="19"/>
      <c r="H197" s="152"/>
      <c r="I197" s="153"/>
      <c r="J197" s="23"/>
      <c r="K197" s="23"/>
      <c r="L197" s="23"/>
      <c r="M197" s="23"/>
      <c r="N197" s="23"/>
      <c r="O197" s="23"/>
      <c r="P197" s="23"/>
      <c r="Q197" s="23"/>
      <c r="R197" s="71">
        <f t="shared" ref="R197" si="70">SUM(J197:Q197)</f>
        <v>0</v>
      </c>
    </row>
    <row r="198" spans="2:18" ht="22.5" hidden="1" customHeight="1">
      <c r="B198" s="58"/>
      <c r="C198" s="59"/>
      <c r="D198" s="53"/>
      <c r="E198" s="19"/>
      <c r="F198" s="25">
        <v>101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1">
        <f>SUM(J198:Q198)</f>
        <v>0</v>
      </c>
    </row>
    <row r="199" spans="2:18" ht="36" hidden="1" customHeight="1">
      <c r="B199" s="29"/>
      <c r="C199" s="31"/>
      <c r="D199" s="1401" t="s">
        <v>65</v>
      </c>
      <c r="E199" s="1401"/>
      <c r="F199" s="1401"/>
      <c r="G199" s="1401"/>
      <c r="H199" s="1401"/>
      <c r="I199" s="1401"/>
      <c r="J199" s="73">
        <f>SUM(J200+J204)</f>
        <v>0</v>
      </c>
      <c r="K199" s="73">
        <f t="shared" ref="K199:R199" si="71">SUM(K200+K204)</f>
        <v>0</v>
      </c>
      <c r="L199" s="73">
        <f t="shared" si="71"/>
        <v>0</v>
      </c>
      <c r="M199" s="73">
        <f t="shared" si="71"/>
        <v>0</v>
      </c>
      <c r="N199" s="73">
        <f t="shared" si="71"/>
        <v>0</v>
      </c>
      <c r="O199" s="73">
        <f>SUM(O200+O204)</f>
        <v>0</v>
      </c>
      <c r="P199" s="73">
        <f t="shared" si="71"/>
        <v>0</v>
      </c>
      <c r="Q199" s="73">
        <f t="shared" si="71"/>
        <v>0</v>
      </c>
      <c r="R199" s="73">
        <f t="shared" si="71"/>
        <v>0</v>
      </c>
    </row>
    <row r="200" spans="2:18" hidden="1">
      <c r="B200" s="29"/>
      <c r="C200" s="31"/>
      <c r="D200" s="31"/>
      <c r="E200" s="30" t="s">
        <v>66</v>
      </c>
      <c r="F200" s="27"/>
      <c r="G200" s="27"/>
      <c r="H200" s="13"/>
      <c r="I200" s="100"/>
      <c r="J200" s="73">
        <f>SUM(J201:J203)</f>
        <v>0</v>
      </c>
      <c r="K200" s="73">
        <f t="shared" ref="K200:R200" si="72">SUM(K201:K203)</f>
        <v>0</v>
      </c>
      <c r="L200" s="73">
        <f t="shared" si="72"/>
        <v>0</v>
      </c>
      <c r="M200" s="73">
        <f t="shared" si="72"/>
        <v>0</v>
      </c>
      <c r="N200" s="73">
        <f t="shared" si="72"/>
        <v>0</v>
      </c>
      <c r="O200" s="73">
        <f t="shared" si="72"/>
        <v>0</v>
      </c>
      <c r="P200" s="73">
        <f t="shared" si="72"/>
        <v>0</v>
      </c>
      <c r="Q200" s="73">
        <f t="shared" si="72"/>
        <v>0</v>
      </c>
      <c r="R200" s="73">
        <f t="shared" si="72"/>
        <v>0</v>
      </c>
    </row>
    <row r="201" spans="2:18" ht="21" hidden="1" customHeight="1">
      <c r="B201" s="32"/>
      <c r="C201" s="33"/>
      <c r="D201" s="33"/>
      <c r="E201" s="34"/>
      <c r="F201" s="25">
        <v>102</v>
      </c>
      <c r="G201" s="14"/>
      <c r="H201" s="14"/>
      <c r="I201" s="52"/>
      <c r="J201" s="15"/>
      <c r="K201" s="15"/>
      <c r="L201" s="15"/>
      <c r="M201" s="15"/>
      <c r="N201" s="15"/>
      <c r="O201" s="15"/>
      <c r="P201" s="15"/>
      <c r="Q201" s="15"/>
      <c r="R201" s="71">
        <f t="shared" ref="R201:R202" si="73">SUM(J201:Q201)</f>
        <v>0</v>
      </c>
    </row>
    <row r="202" spans="2:18" ht="21" hidden="1" customHeight="1">
      <c r="B202" s="24"/>
      <c r="D202" s="21"/>
      <c r="E202" s="26"/>
      <c r="F202" s="25">
        <v>103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1">
        <f t="shared" si="73"/>
        <v>0</v>
      </c>
    </row>
    <row r="203" spans="2:18" ht="21" hidden="1" customHeight="1">
      <c r="B203" s="24"/>
      <c r="D203" s="21"/>
      <c r="E203" s="26"/>
      <c r="F203" s="25">
        <v>104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>SUM(J203:Q203)</f>
        <v>0</v>
      </c>
    </row>
    <row r="204" spans="2:18" hidden="1">
      <c r="B204" s="29"/>
      <c r="C204" s="31"/>
      <c r="D204" s="31"/>
      <c r="E204" s="30" t="s">
        <v>67</v>
      </c>
      <c r="F204" s="27"/>
      <c r="G204" s="27"/>
      <c r="H204" s="13"/>
      <c r="I204" s="100"/>
      <c r="J204" s="73">
        <f>SUM(J205:J207)</f>
        <v>0</v>
      </c>
      <c r="K204" s="73">
        <f t="shared" ref="K204:Q204" si="74">SUM(K205:K207)</f>
        <v>0</v>
      </c>
      <c r="L204" s="73">
        <f t="shared" si="74"/>
        <v>0</v>
      </c>
      <c r="M204" s="73">
        <f t="shared" si="74"/>
        <v>0</v>
      </c>
      <c r="N204" s="73">
        <f t="shared" si="74"/>
        <v>0</v>
      </c>
      <c r="O204" s="73">
        <f t="shared" si="74"/>
        <v>0</v>
      </c>
      <c r="P204" s="73">
        <f t="shared" si="74"/>
        <v>0</v>
      </c>
      <c r="Q204" s="73">
        <f t="shared" si="74"/>
        <v>0</v>
      </c>
      <c r="R204" s="73">
        <f>SUM(R205:R207)</f>
        <v>0</v>
      </c>
    </row>
    <row r="205" spans="2:18" ht="21" hidden="1" customHeight="1">
      <c r="B205" s="32"/>
      <c r="C205" s="33"/>
      <c r="D205" s="33"/>
      <c r="E205" s="34"/>
      <c r="F205" s="25">
        <v>105</v>
      </c>
      <c r="G205" s="14"/>
      <c r="H205" s="14"/>
      <c r="I205" s="52"/>
      <c r="J205" s="15"/>
      <c r="K205" s="15"/>
      <c r="L205" s="15"/>
      <c r="M205" s="15"/>
      <c r="N205" s="15"/>
      <c r="O205" s="15"/>
      <c r="P205" s="15"/>
      <c r="Q205" s="15"/>
      <c r="R205" s="71">
        <f t="shared" ref="R205:R206" si="75">SUM(J205:Q205)</f>
        <v>0</v>
      </c>
    </row>
    <row r="206" spans="2:18" ht="21" hidden="1" customHeight="1">
      <c r="B206" s="24"/>
      <c r="D206" s="21"/>
      <c r="E206" s="26"/>
      <c r="F206" s="25">
        <v>106</v>
      </c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1">
        <f t="shared" si="75"/>
        <v>0</v>
      </c>
    </row>
    <row r="207" spans="2:18" ht="21" hidden="1" customHeight="1">
      <c r="B207" s="24"/>
      <c r="D207" s="21"/>
      <c r="E207" s="26"/>
      <c r="F207" s="25">
        <v>107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>SUM(J207:Q207)</f>
        <v>0</v>
      </c>
    </row>
    <row r="208" spans="2:18" s="12" customFormat="1" ht="18.75" customHeight="1">
      <c r="B208" s="116" t="s">
        <v>96</v>
      </c>
      <c r="C208" s="38"/>
      <c r="D208" s="115"/>
      <c r="E208" s="115"/>
      <c r="F208" s="115"/>
      <c r="G208" s="115"/>
      <c r="H208" s="115"/>
      <c r="I208" s="115"/>
      <c r="J208" s="455"/>
      <c r="K208" s="455"/>
      <c r="L208" s="455"/>
      <c r="M208" s="455"/>
      <c r="N208" s="455"/>
      <c r="O208" s="455"/>
      <c r="P208" s="455"/>
      <c r="Q208" s="455"/>
      <c r="R208" s="454"/>
    </row>
    <row r="209" spans="2:18" s="12" customFormat="1" ht="19.5" customHeight="1">
      <c r="B209" s="440" t="s">
        <v>125</v>
      </c>
      <c r="C209" s="441"/>
      <c r="D209" s="441"/>
      <c r="E209" s="441"/>
      <c r="F209" s="441"/>
      <c r="G209" s="441"/>
      <c r="H209" s="441"/>
      <c r="I209" s="441"/>
      <c r="J209" s="458"/>
      <c r="K209" s="458"/>
      <c r="L209" s="458"/>
      <c r="M209" s="458"/>
      <c r="N209" s="458"/>
      <c r="O209" s="458"/>
      <c r="P209" s="458"/>
      <c r="Q209" s="458"/>
      <c r="R209" s="457"/>
    </row>
    <row r="210" spans="2:18" ht="16.5" customHeight="1">
      <c r="B210" s="29"/>
      <c r="C210" s="189" t="s">
        <v>68</v>
      </c>
      <c r="D210" s="189"/>
      <c r="E210" s="189"/>
      <c r="F210" s="189"/>
      <c r="G210" s="189"/>
      <c r="H210" s="189"/>
      <c r="I210" s="189"/>
      <c r="J210" s="443"/>
      <c r="K210" s="443"/>
      <c r="L210" s="443"/>
      <c r="M210" s="443"/>
      <c r="N210" s="443"/>
      <c r="O210" s="443"/>
      <c r="P210" s="443"/>
      <c r="Q210" s="443"/>
      <c r="R210" s="186"/>
    </row>
    <row r="211" spans="2:18" hidden="1">
      <c r="B211" s="29"/>
      <c r="C211" s="31"/>
      <c r="D211" s="30" t="s">
        <v>69</v>
      </c>
      <c r="E211" s="28"/>
      <c r="F211" s="27"/>
      <c r="G211" s="27"/>
      <c r="H211" s="13"/>
      <c r="I211" s="100"/>
      <c r="J211" s="443"/>
      <c r="K211" s="443"/>
      <c r="L211" s="443"/>
      <c r="M211" s="443"/>
      <c r="N211" s="443"/>
      <c r="O211" s="443"/>
      <c r="P211" s="443"/>
      <c r="Q211" s="443"/>
      <c r="R211" s="186"/>
    </row>
    <row r="212" spans="2:18" hidden="1">
      <c r="B212" s="29"/>
      <c r="C212" s="31"/>
      <c r="D212" s="31"/>
      <c r="E212" s="30" t="s">
        <v>70</v>
      </c>
      <c r="F212" s="60"/>
      <c r="G212" s="55"/>
      <c r="H212" s="55"/>
      <c r="I212" s="55"/>
      <c r="J212" s="443"/>
      <c r="K212" s="443"/>
      <c r="L212" s="443"/>
      <c r="M212" s="443"/>
      <c r="N212" s="443"/>
      <c r="O212" s="443"/>
      <c r="P212" s="443"/>
      <c r="Q212" s="443"/>
      <c r="R212" s="186"/>
    </row>
    <row r="213" spans="2:18" ht="24.75" hidden="1" customHeight="1">
      <c r="B213" s="32"/>
      <c r="C213" s="33"/>
      <c r="D213" s="33"/>
      <c r="E213" s="34"/>
      <c r="F213" s="25">
        <v>108</v>
      </c>
      <c r="G213" s="14"/>
      <c r="H213" s="14"/>
      <c r="I213" s="52"/>
      <c r="J213" s="117"/>
      <c r="K213" s="117"/>
      <c r="L213" s="117"/>
      <c r="M213" s="117"/>
      <c r="N213" s="117"/>
      <c r="O213" s="117"/>
      <c r="P213" s="117"/>
      <c r="Q213" s="117"/>
      <c r="R213" s="453"/>
    </row>
    <row r="214" spans="2:18" ht="24.75" hidden="1" customHeight="1">
      <c r="B214" s="24"/>
      <c r="D214" s="21"/>
      <c r="E214" s="26"/>
      <c r="F214" s="25">
        <v>109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t="25.5" hidden="1" customHeight="1">
      <c r="B215" s="24"/>
      <c r="D215" s="21"/>
      <c r="E215" s="26"/>
      <c r="F215" s="25">
        <v>110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t="24.75" hidden="1" customHeight="1">
      <c r="B216" s="24"/>
      <c r="D216" s="21"/>
      <c r="E216" s="26"/>
      <c r="F216" s="25">
        <v>111</v>
      </c>
      <c r="G216" s="14"/>
      <c r="H216" s="15"/>
      <c r="I216" s="16"/>
      <c r="J216" s="452"/>
      <c r="K216" s="452"/>
      <c r="L216" s="452"/>
      <c r="M216" s="452"/>
      <c r="N216" s="452"/>
      <c r="O216" s="452"/>
      <c r="P216" s="452"/>
      <c r="Q216" s="452"/>
      <c r="R216" s="453"/>
    </row>
    <row r="217" spans="2:18" ht="25.5" hidden="1" customHeight="1">
      <c r="B217" s="58"/>
      <c r="C217" s="59"/>
      <c r="D217" s="53"/>
      <c r="E217" s="19"/>
      <c r="F217" s="25">
        <v>112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t="33" hidden="1" customHeight="1">
      <c r="B218" s="29"/>
      <c r="C218" s="31"/>
      <c r="D218" s="1401" t="s">
        <v>71</v>
      </c>
      <c r="E218" s="1401"/>
      <c r="F218" s="1401"/>
      <c r="G218" s="1401"/>
      <c r="H218" s="1401"/>
      <c r="I218" s="1401"/>
      <c r="J218" s="443"/>
      <c r="K218" s="443"/>
      <c r="L218" s="443"/>
      <c r="M218" s="443"/>
      <c r="N218" s="443"/>
      <c r="O218" s="443"/>
      <c r="P218" s="443"/>
      <c r="Q218" s="443"/>
      <c r="R218" s="186"/>
    </row>
    <row r="219" spans="2:18" ht="30.75" hidden="1" customHeight="1">
      <c r="B219" s="29"/>
      <c r="C219" s="31"/>
      <c r="D219" s="31"/>
      <c r="E219" s="1418" t="s">
        <v>72</v>
      </c>
      <c r="F219" s="1418"/>
      <c r="G219" s="1418"/>
      <c r="H219" s="1418"/>
      <c r="I219" s="1418"/>
      <c r="J219" s="443"/>
      <c r="K219" s="443"/>
      <c r="L219" s="443"/>
      <c r="M219" s="443"/>
      <c r="N219" s="443"/>
      <c r="O219" s="443"/>
      <c r="P219" s="443"/>
      <c r="Q219" s="443"/>
      <c r="R219" s="186"/>
    </row>
    <row r="220" spans="2:18" ht="24.75" hidden="1" customHeight="1">
      <c r="B220" s="32"/>
      <c r="C220" s="33"/>
      <c r="D220" s="33"/>
      <c r="E220" s="34"/>
      <c r="F220" s="25">
        <v>113</v>
      </c>
      <c r="G220" s="14"/>
      <c r="H220" s="14"/>
      <c r="I220" s="52"/>
      <c r="J220" s="117"/>
      <c r="K220" s="117"/>
      <c r="L220" s="117"/>
      <c r="M220" s="117"/>
      <c r="N220" s="117"/>
      <c r="O220" s="117"/>
      <c r="P220" s="117"/>
      <c r="Q220" s="117"/>
      <c r="R220" s="453"/>
    </row>
    <row r="221" spans="2:18" ht="24.75" hidden="1" customHeight="1">
      <c r="B221" s="24"/>
      <c r="D221" s="21"/>
      <c r="E221" s="26"/>
      <c r="F221" s="25">
        <v>114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ht="24.75" hidden="1" customHeight="1">
      <c r="B222" s="24"/>
      <c r="D222" s="21"/>
      <c r="E222" s="26"/>
      <c r="F222" s="25">
        <v>115</v>
      </c>
      <c r="G222" s="14"/>
      <c r="H222" s="15"/>
      <c r="I222" s="16"/>
      <c r="J222" s="452"/>
      <c r="K222" s="452"/>
      <c r="L222" s="452"/>
      <c r="M222" s="452"/>
      <c r="N222" s="452"/>
      <c r="O222" s="452"/>
      <c r="P222" s="452"/>
      <c r="Q222" s="452"/>
      <c r="R222" s="453"/>
    </row>
    <row r="223" spans="2:18" hidden="1">
      <c r="B223" s="29"/>
      <c r="C223" s="31"/>
      <c r="D223" s="31"/>
      <c r="E223" s="1419" t="s">
        <v>73</v>
      </c>
      <c r="F223" s="1419"/>
      <c r="G223" s="1419"/>
      <c r="H223" s="1419"/>
      <c r="I223" s="1419"/>
      <c r="J223" s="443"/>
      <c r="K223" s="443"/>
      <c r="L223" s="443"/>
      <c r="M223" s="443"/>
      <c r="N223" s="443"/>
      <c r="O223" s="443"/>
      <c r="P223" s="443"/>
      <c r="Q223" s="443"/>
      <c r="R223" s="186"/>
    </row>
    <row r="224" spans="2:18" ht="23.25" hidden="1" customHeight="1">
      <c r="B224" s="32"/>
      <c r="C224" s="33"/>
      <c r="D224" s="33"/>
      <c r="E224" s="34"/>
      <c r="F224" s="25">
        <v>116</v>
      </c>
      <c r="G224" s="14"/>
      <c r="H224" s="14"/>
      <c r="I224" s="52"/>
      <c r="J224" s="117"/>
      <c r="K224" s="117"/>
      <c r="L224" s="117"/>
      <c r="M224" s="117"/>
      <c r="N224" s="117"/>
      <c r="O224" s="117"/>
      <c r="P224" s="117"/>
      <c r="Q224" s="117"/>
      <c r="R224" s="453"/>
    </row>
    <row r="225" spans="2:18" ht="23.25" hidden="1" customHeight="1">
      <c r="B225" s="24"/>
      <c r="D225" s="21"/>
      <c r="E225" s="26"/>
      <c r="F225" s="25">
        <v>117</v>
      </c>
      <c r="G225" s="14"/>
      <c r="H225" s="15"/>
      <c r="I225" s="16"/>
      <c r="J225" s="452"/>
      <c r="K225" s="452"/>
      <c r="L225" s="452"/>
      <c r="M225" s="452"/>
      <c r="N225" s="452"/>
      <c r="O225" s="452"/>
      <c r="P225" s="452"/>
      <c r="Q225" s="452"/>
      <c r="R225" s="453"/>
    </row>
    <row r="226" spans="2:18" ht="23.25" hidden="1" customHeight="1">
      <c r="B226" s="24"/>
      <c r="D226" s="21"/>
      <c r="E226" s="26"/>
      <c r="F226" s="25">
        <v>118</v>
      </c>
      <c r="G226" s="14"/>
      <c r="H226" s="15"/>
      <c r="I226" s="16"/>
      <c r="J226" s="452"/>
      <c r="K226" s="452"/>
      <c r="L226" s="452"/>
      <c r="M226" s="452"/>
      <c r="N226" s="452"/>
      <c r="O226" s="452"/>
      <c r="P226" s="452"/>
      <c r="Q226" s="452"/>
      <c r="R226" s="453"/>
    </row>
    <row r="227" spans="2:18" hidden="1">
      <c r="B227" s="29"/>
      <c r="C227" s="31"/>
      <c r="D227" s="31"/>
      <c r="E227" s="30" t="s">
        <v>74</v>
      </c>
      <c r="F227" s="27"/>
      <c r="G227" s="27"/>
      <c r="H227" s="13"/>
      <c r="I227" s="100"/>
      <c r="J227" s="443"/>
      <c r="K227" s="443"/>
      <c r="L227" s="443"/>
      <c r="M227" s="443"/>
      <c r="N227" s="443"/>
      <c r="O227" s="443"/>
      <c r="P227" s="443"/>
      <c r="Q227" s="443"/>
      <c r="R227" s="186"/>
    </row>
    <row r="228" spans="2:18" ht="23.25" hidden="1" customHeight="1">
      <c r="B228" s="32"/>
      <c r="C228" s="33"/>
      <c r="D228" s="33"/>
      <c r="E228" s="34"/>
      <c r="F228" s="25">
        <v>119</v>
      </c>
      <c r="G228" s="14"/>
      <c r="H228" s="14"/>
      <c r="I228" s="52"/>
      <c r="J228" s="117"/>
      <c r="K228" s="117"/>
      <c r="L228" s="117"/>
      <c r="M228" s="117"/>
      <c r="N228" s="117"/>
      <c r="O228" s="117"/>
      <c r="P228" s="117"/>
      <c r="Q228" s="117"/>
      <c r="R228" s="453"/>
    </row>
    <row r="229" spans="2:18" ht="23.25" hidden="1" customHeight="1">
      <c r="B229" s="24"/>
      <c r="D229" s="21"/>
      <c r="E229" s="26"/>
      <c r="F229" s="25">
        <v>120</v>
      </c>
      <c r="G229" s="14"/>
      <c r="H229" s="15"/>
      <c r="I229" s="16"/>
      <c r="J229" s="452"/>
      <c r="K229" s="452"/>
      <c r="L229" s="452"/>
      <c r="M229" s="452"/>
      <c r="N229" s="452"/>
      <c r="O229" s="452"/>
      <c r="P229" s="452"/>
      <c r="Q229" s="452"/>
      <c r="R229" s="453"/>
    </row>
    <row r="230" spans="2:18" ht="23.25" hidden="1" customHeight="1">
      <c r="B230" s="24"/>
      <c r="D230" s="21"/>
      <c r="E230" s="26"/>
      <c r="F230" s="25">
        <v>121</v>
      </c>
      <c r="G230" s="14"/>
      <c r="H230" s="15"/>
      <c r="I230" s="16"/>
      <c r="J230" s="452"/>
      <c r="K230" s="452"/>
      <c r="L230" s="452"/>
      <c r="M230" s="452"/>
      <c r="N230" s="452"/>
      <c r="O230" s="452"/>
      <c r="P230" s="452"/>
      <c r="Q230" s="452"/>
      <c r="R230" s="453"/>
    </row>
    <row r="231" spans="2:18" hidden="1">
      <c r="B231" s="29"/>
      <c r="C231" s="31"/>
      <c r="D231" s="31"/>
      <c r="E231" s="30" t="s">
        <v>75</v>
      </c>
      <c r="F231" s="27"/>
      <c r="G231" s="27"/>
      <c r="H231" s="13"/>
      <c r="I231" s="100"/>
      <c r="J231" s="443"/>
      <c r="K231" s="443"/>
      <c r="L231" s="443"/>
      <c r="M231" s="443"/>
      <c r="N231" s="443"/>
      <c r="O231" s="443"/>
      <c r="P231" s="443"/>
      <c r="Q231" s="443"/>
      <c r="R231" s="186"/>
    </row>
    <row r="232" spans="2:18" ht="21.75" hidden="1" customHeight="1">
      <c r="B232" s="32"/>
      <c r="C232" s="33"/>
      <c r="D232" s="33"/>
      <c r="E232" s="34"/>
      <c r="F232" s="25">
        <v>122</v>
      </c>
      <c r="G232" s="14"/>
      <c r="H232" s="14"/>
      <c r="I232" s="52"/>
      <c r="J232" s="117"/>
      <c r="K232" s="117"/>
      <c r="L232" s="117"/>
      <c r="M232" s="117"/>
      <c r="N232" s="117"/>
      <c r="O232" s="117"/>
      <c r="P232" s="117"/>
      <c r="Q232" s="117"/>
      <c r="R232" s="453"/>
    </row>
    <row r="233" spans="2:18" ht="21.75" hidden="1" customHeight="1">
      <c r="B233" s="24"/>
      <c r="D233" s="21"/>
      <c r="E233" s="26"/>
      <c r="F233" s="25">
        <v>123</v>
      </c>
      <c r="G233" s="14"/>
      <c r="H233" s="15"/>
      <c r="I233" s="16"/>
      <c r="J233" s="452"/>
      <c r="K233" s="452"/>
      <c r="L233" s="452"/>
      <c r="M233" s="452"/>
      <c r="N233" s="452"/>
      <c r="O233" s="452"/>
      <c r="P233" s="452"/>
      <c r="Q233" s="452"/>
      <c r="R233" s="453"/>
    </row>
    <row r="234" spans="2:18" ht="21.75" hidden="1" customHeight="1">
      <c r="B234" s="58"/>
      <c r="C234" s="59"/>
      <c r="D234" s="53"/>
      <c r="E234" s="19"/>
      <c r="F234" s="25">
        <v>124</v>
      </c>
      <c r="G234" s="14"/>
      <c r="H234" s="15"/>
      <c r="I234" s="16"/>
      <c r="J234" s="452"/>
      <c r="K234" s="452"/>
      <c r="L234" s="452"/>
      <c r="M234" s="452"/>
      <c r="N234" s="452"/>
      <c r="O234" s="452"/>
      <c r="P234" s="452"/>
      <c r="Q234" s="452"/>
      <c r="R234" s="453"/>
    </row>
    <row r="235" spans="2:18" s="464" customFormat="1" ht="16.5" customHeight="1">
      <c r="B235" s="466"/>
      <c r="C235" s="463"/>
      <c r="D235" s="463"/>
      <c r="E235" s="467">
        <v>197</v>
      </c>
      <c r="F235" s="467" t="s">
        <v>1658</v>
      </c>
      <c r="G235" s="468"/>
      <c r="H235" s="467"/>
      <c r="I235" s="467"/>
      <c r="J235" s="458"/>
      <c r="K235" s="458"/>
      <c r="L235" s="458"/>
      <c r="M235" s="458"/>
      <c r="N235" s="458"/>
      <c r="O235" s="458"/>
      <c r="P235" s="458"/>
      <c r="Q235" s="458"/>
      <c r="R235" s="457"/>
    </row>
    <row r="236" spans="2:18" ht="31.5" customHeight="1">
      <c r="B236" s="794"/>
      <c r="C236" s="795"/>
      <c r="D236" s="793"/>
      <c r="E236" s="793"/>
      <c r="F236" s="752">
        <v>19701</v>
      </c>
      <c r="G236" s="754" t="s">
        <v>213</v>
      </c>
      <c r="H236" s="757" t="s">
        <v>191</v>
      </c>
      <c r="I236" s="756" t="s">
        <v>2224</v>
      </c>
      <c r="J236" s="786"/>
      <c r="K236" s="981"/>
      <c r="L236" s="786"/>
      <c r="M236" s="981">
        <v>150000</v>
      </c>
      <c r="N236" s="786"/>
      <c r="O236" s="786"/>
      <c r="P236" s="786"/>
      <c r="Q236" s="786"/>
      <c r="R236" s="759">
        <f t="shared" ref="R236:R242" si="76">SUM(J236:Q236)</f>
        <v>150000</v>
      </c>
    </row>
    <row r="237" spans="2:18" ht="31.5" customHeight="1">
      <c r="B237" s="761"/>
      <c r="C237" s="762"/>
      <c r="D237" s="763"/>
      <c r="E237" s="763"/>
      <c r="F237" s="773">
        <v>19702</v>
      </c>
      <c r="G237" s="765" t="s">
        <v>215</v>
      </c>
      <c r="H237" s="774" t="s">
        <v>191</v>
      </c>
      <c r="I237" s="767" t="s">
        <v>2159</v>
      </c>
      <c r="J237" s="768"/>
      <c r="K237" s="977"/>
      <c r="L237" s="768"/>
      <c r="M237" s="977">
        <v>700000</v>
      </c>
      <c r="N237" s="768"/>
      <c r="O237" s="768"/>
      <c r="P237" s="768"/>
      <c r="Q237" s="768"/>
      <c r="R237" s="769">
        <f t="shared" si="76"/>
        <v>700000</v>
      </c>
    </row>
    <row r="238" spans="2:18" ht="31.5" customHeight="1">
      <c r="B238" s="24"/>
      <c r="C238" s="762"/>
      <c r="D238" s="763"/>
      <c r="E238" s="763"/>
      <c r="F238" s="773">
        <v>19703</v>
      </c>
      <c r="G238" s="765" t="s">
        <v>220</v>
      </c>
      <c r="H238" s="774" t="s">
        <v>191</v>
      </c>
      <c r="I238" s="767" t="s">
        <v>2159</v>
      </c>
      <c r="J238" s="768"/>
      <c r="K238" s="977"/>
      <c r="L238" s="768"/>
      <c r="M238" s="977">
        <v>30000</v>
      </c>
      <c r="N238" s="768"/>
      <c r="O238" s="768"/>
      <c r="P238" s="768"/>
      <c r="Q238" s="768"/>
      <c r="R238" s="769">
        <f t="shared" si="76"/>
        <v>30000</v>
      </c>
    </row>
    <row r="239" spans="2:18" ht="32.25" customHeight="1">
      <c r="B239" s="760"/>
      <c r="C239" s="59"/>
      <c r="D239" s="53"/>
      <c r="E239" s="53"/>
      <c r="F239" s="18">
        <v>19704</v>
      </c>
      <c r="G239" s="19" t="s">
        <v>221</v>
      </c>
      <c r="H239" s="152" t="s">
        <v>191</v>
      </c>
      <c r="I239" s="153" t="s">
        <v>2159</v>
      </c>
      <c r="J239" s="136"/>
      <c r="K239" s="978">
        <v>35000</v>
      </c>
      <c r="L239" s="136"/>
      <c r="M239" s="978">
        <v>15000</v>
      </c>
      <c r="N239" s="136"/>
      <c r="O239" s="136"/>
      <c r="P239" s="136"/>
      <c r="Q239" s="136"/>
      <c r="R239" s="471">
        <f t="shared" si="76"/>
        <v>50000</v>
      </c>
    </row>
    <row r="240" spans="2:18" ht="34.5" customHeight="1">
      <c r="B240" s="24"/>
      <c r="C240" s="814"/>
      <c r="D240" s="846"/>
      <c r="E240" s="846"/>
      <c r="F240" s="796">
        <v>19705</v>
      </c>
      <c r="G240" s="815" t="s">
        <v>212</v>
      </c>
      <c r="H240" s="817" t="s">
        <v>191</v>
      </c>
      <c r="I240" s="1084" t="s">
        <v>2225</v>
      </c>
      <c r="J240" s="818"/>
      <c r="K240" s="1085"/>
      <c r="L240" s="818">
        <v>7000</v>
      </c>
      <c r="M240" s="1085">
        <v>13000</v>
      </c>
      <c r="N240" s="818"/>
      <c r="O240" s="818"/>
      <c r="P240" s="818"/>
      <c r="Q240" s="818"/>
      <c r="R240" s="957">
        <f t="shared" si="76"/>
        <v>20000</v>
      </c>
    </row>
    <row r="241" spans="2:18" ht="31.5" customHeight="1">
      <c r="B241" s="837"/>
      <c r="C241" s="838"/>
      <c r="D241" s="838"/>
      <c r="E241" s="838"/>
      <c r="F241" s="773">
        <v>19706</v>
      </c>
      <c r="G241" s="839" t="s">
        <v>219</v>
      </c>
      <c r="H241" s="790" t="s">
        <v>191</v>
      </c>
      <c r="I241" s="840" t="s">
        <v>2159</v>
      </c>
      <c r="J241" s="841"/>
      <c r="K241" s="982"/>
      <c r="L241" s="841">
        <v>180000</v>
      </c>
      <c r="M241" s="982"/>
      <c r="N241" s="841"/>
      <c r="O241" s="841"/>
      <c r="P241" s="841"/>
      <c r="Q241" s="841"/>
      <c r="R241" s="842">
        <f>SUM(J241:Q241)</f>
        <v>180000</v>
      </c>
    </row>
    <row r="242" spans="2:18" ht="36" customHeight="1">
      <c r="B242" s="836"/>
      <c r="C242" s="831"/>
      <c r="D242" s="831"/>
      <c r="E242" s="831"/>
      <c r="F242" s="18">
        <v>19707</v>
      </c>
      <c r="G242" s="832" t="s">
        <v>194</v>
      </c>
      <c r="H242" s="781" t="s">
        <v>191</v>
      </c>
      <c r="I242" s="833" t="s">
        <v>2159</v>
      </c>
      <c r="J242" s="834"/>
      <c r="K242" s="983"/>
      <c r="L242" s="834">
        <v>220000</v>
      </c>
      <c r="M242" s="983"/>
      <c r="N242" s="781"/>
      <c r="O242" s="781"/>
      <c r="P242" s="781"/>
      <c r="Q242" s="781"/>
      <c r="R242" s="835">
        <f t="shared" si="76"/>
        <v>220000</v>
      </c>
    </row>
    <row r="243" spans="2:18" ht="36.75" hidden="1" customHeight="1">
      <c r="B243" s="24"/>
      <c r="C243" s="108"/>
      <c r="D243" s="52"/>
      <c r="E243" s="52"/>
      <c r="F243" s="51"/>
      <c r="G243" s="14"/>
      <c r="H243" s="434"/>
      <c r="I243" s="16"/>
      <c r="J243" s="23"/>
      <c r="K243" s="23"/>
      <c r="L243" s="23"/>
      <c r="M243" s="23"/>
      <c r="N243" s="23"/>
      <c r="O243" s="23"/>
      <c r="P243" s="23"/>
      <c r="Q243" s="23"/>
      <c r="R243" s="71"/>
    </row>
    <row r="244" spans="2:18" ht="33.75" hidden="1" customHeight="1">
      <c r="B244" s="109"/>
      <c r="C244" s="108"/>
      <c r="D244" s="52"/>
      <c r="E244" s="52"/>
      <c r="F244" s="51"/>
      <c r="G244" s="14"/>
      <c r="H244" s="431"/>
      <c r="I244" s="16"/>
      <c r="J244" s="23"/>
      <c r="K244" s="974"/>
      <c r="L244" s="23"/>
      <c r="M244" s="974"/>
      <c r="N244" s="23"/>
      <c r="O244" s="23"/>
      <c r="P244" s="23"/>
      <c r="Q244" s="23"/>
      <c r="R244" s="71"/>
    </row>
    <row r="245" spans="2:18" ht="34.5" hidden="1" customHeight="1">
      <c r="B245" s="109"/>
      <c r="C245" s="108"/>
      <c r="D245" s="52"/>
      <c r="E245" s="52"/>
      <c r="F245" s="51"/>
      <c r="G245" s="14"/>
      <c r="H245" s="439"/>
      <c r="I245" s="16"/>
      <c r="J245" s="15"/>
      <c r="K245" s="183"/>
      <c r="L245" s="15"/>
      <c r="M245" s="183"/>
      <c r="N245" s="23"/>
      <c r="O245" s="23"/>
      <c r="P245" s="23"/>
      <c r="Q245" s="23"/>
      <c r="R245" s="71"/>
    </row>
    <row r="246" spans="2:18" hidden="1"/>
    <row r="247" spans="2:18" hidden="1"/>
    <row r="248" spans="2:18" hidden="1"/>
    <row r="249" spans="2:18" hidden="1"/>
    <row r="250" spans="2:18" hidden="1"/>
    <row r="251" spans="2:18" hidden="1"/>
    <row r="253" spans="2:18" s="37" customFormat="1" ht="18.75" customHeight="1">
      <c r="B253" s="1539" t="s">
        <v>1660</v>
      </c>
      <c r="C253" s="1539"/>
      <c r="D253" s="1539"/>
      <c r="E253" s="1539"/>
      <c r="F253" s="1539"/>
      <c r="G253" s="1539"/>
      <c r="H253" s="481"/>
      <c r="I253" s="5"/>
      <c r="J253" s="4"/>
      <c r="K253" s="482"/>
      <c r="L253" s="482"/>
      <c r="M253" s="482"/>
      <c r="N253" s="482"/>
      <c r="O253" s="482"/>
      <c r="P253" s="482"/>
      <c r="Q253" s="482"/>
      <c r="R253" s="483"/>
    </row>
    <row r="254" spans="2:18" ht="35.25" customHeight="1">
      <c r="B254" s="1540" t="s">
        <v>1732</v>
      </c>
      <c r="C254" s="1540"/>
      <c r="D254" s="1540"/>
      <c r="E254" s="1540"/>
      <c r="F254" s="1522" t="s">
        <v>1661</v>
      </c>
      <c r="G254" s="1522"/>
      <c r="H254" s="1523"/>
      <c r="I254" s="1532" t="s">
        <v>9</v>
      </c>
      <c r="J254" s="1533"/>
      <c r="K254" s="1534"/>
      <c r="L254" s="1532" t="s">
        <v>1662</v>
      </c>
      <c r="M254" s="1533"/>
      <c r="N254" s="1534"/>
      <c r="O254" s="505"/>
      <c r="P254" s="1529" t="s">
        <v>1663</v>
      </c>
      <c r="Q254" s="1530"/>
      <c r="R254" s="1531"/>
    </row>
    <row r="255" spans="2:18">
      <c r="B255" s="1541" t="s">
        <v>2432</v>
      </c>
      <c r="C255" s="1542"/>
      <c r="D255" s="1542"/>
      <c r="E255" s="1543"/>
      <c r="F255" s="1524" t="s">
        <v>1664</v>
      </c>
      <c r="G255" s="1525"/>
      <c r="H255" s="481"/>
      <c r="I255" s="1535">
        <f>SUM(I256:K258)</f>
        <v>1430000</v>
      </c>
      <c r="J255" s="1536"/>
      <c r="K255" s="1537"/>
      <c r="L255" s="1548"/>
      <c r="M255" s="1549"/>
      <c r="N255" s="1550"/>
      <c r="O255" s="484"/>
      <c r="P255" s="1541"/>
      <c r="Q255" s="1542"/>
      <c r="R255" s="1543"/>
    </row>
    <row r="256" spans="2:18" ht="18.75" customHeight="1">
      <c r="B256" s="24"/>
      <c r="F256" s="24"/>
      <c r="G256" s="333" t="s">
        <v>1665</v>
      </c>
      <c r="H256" s="333"/>
      <c r="I256" s="1526">
        <f>K8</f>
        <v>35000</v>
      </c>
      <c r="J256" s="1527"/>
      <c r="K256" s="1528"/>
      <c r="L256" s="1526"/>
      <c r="M256" s="1527"/>
      <c r="N256" s="1528"/>
      <c r="O256" s="484"/>
      <c r="P256" s="1544"/>
      <c r="Q256" s="1545"/>
      <c r="R256" s="1546"/>
    </row>
    <row r="257" spans="2:18" ht="18.75" customHeight="1">
      <c r="B257" s="24"/>
      <c r="F257" s="24"/>
      <c r="G257" s="333" t="s">
        <v>1666</v>
      </c>
      <c r="H257" s="333"/>
      <c r="I257" s="1526">
        <f>L8</f>
        <v>407000</v>
      </c>
      <c r="J257" s="1527"/>
      <c r="K257" s="1528"/>
      <c r="L257" s="1526"/>
      <c r="M257" s="1527"/>
      <c r="N257" s="1528"/>
      <c r="O257" s="484"/>
      <c r="P257" s="1544"/>
      <c r="Q257" s="1545"/>
      <c r="R257" s="1546"/>
    </row>
    <row r="258" spans="2:18" ht="18.75" customHeight="1">
      <c r="B258" s="24"/>
      <c r="F258" s="24"/>
      <c r="G258" s="333" t="s">
        <v>1667</v>
      </c>
      <c r="H258" s="333"/>
      <c r="I258" s="1526">
        <f>M8</f>
        <v>988000</v>
      </c>
      <c r="J258" s="1527"/>
      <c r="K258" s="1528"/>
      <c r="L258" s="1526"/>
      <c r="M258" s="1527"/>
      <c r="N258" s="1528"/>
      <c r="O258" s="484"/>
      <c r="P258" s="1544"/>
      <c r="Q258" s="1545"/>
      <c r="R258" s="1546"/>
    </row>
    <row r="259" spans="2:18" ht="21.75" customHeight="1">
      <c r="B259" s="489"/>
      <c r="C259" s="490"/>
      <c r="D259" s="490"/>
      <c r="E259" s="490"/>
      <c r="F259" s="1411" t="s">
        <v>1669</v>
      </c>
      <c r="G259" s="1430"/>
      <c r="H259" s="1412"/>
      <c r="I259" s="1547">
        <f>SUM(L259:R259)</f>
        <v>1430000</v>
      </c>
      <c r="J259" s="1547"/>
      <c r="K259" s="1547"/>
      <c r="L259" s="1547">
        <v>800000</v>
      </c>
      <c r="M259" s="1547"/>
      <c r="N259" s="1547"/>
      <c r="O259" s="491"/>
      <c r="P259" s="1538">
        <v>630000</v>
      </c>
      <c r="Q259" s="1538"/>
      <c r="R259" s="1538"/>
    </row>
    <row r="260" spans="2:18" ht="8.25" customHeight="1">
      <c r="F260" s="486"/>
      <c r="H260" s="21"/>
      <c r="J260" s="459"/>
      <c r="K260" s="487"/>
      <c r="L260" s="487"/>
      <c r="M260" s="487"/>
      <c r="N260" s="487"/>
      <c r="O260" s="487"/>
      <c r="P260" s="487"/>
      <c r="Q260" s="487"/>
      <c r="R260" s="487"/>
    </row>
    <row r="261" spans="2:18">
      <c r="B261" s="462" t="s">
        <v>1670</v>
      </c>
      <c r="E261" s="7"/>
      <c r="F261" s="486" t="s">
        <v>2654</v>
      </c>
      <c r="G261" s="49"/>
      <c r="H261" s="462"/>
      <c r="I261" s="3"/>
      <c r="J261" s="488"/>
      <c r="K261" s="482"/>
      <c r="L261" s="482"/>
      <c r="M261" s="482"/>
      <c r="N261" s="482"/>
      <c r="O261" s="482"/>
      <c r="P261" s="482"/>
      <c r="Q261" s="482"/>
      <c r="R261" s="482"/>
    </row>
  </sheetData>
  <mergeCells count="88">
    <mergeCell ref="I258:K258"/>
    <mergeCell ref="L258:N258"/>
    <mergeCell ref="P258:R258"/>
    <mergeCell ref="F259:H259"/>
    <mergeCell ref="I259:K259"/>
    <mergeCell ref="L259:N259"/>
    <mergeCell ref="P259:R259"/>
    <mergeCell ref="I256:K256"/>
    <mergeCell ref="L256:N256"/>
    <mergeCell ref="P256:R256"/>
    <mergeCell ref="I257:K257"/>
    <mergeCell ref="L257:N257"/>
    <mergeCell ref="P257:R257"/>
    <mergeCell ref="P254:R254"/>
    <mergeCell ref="B255:E255"/>
    <mergeCell ref="F255:G255"/>
    <mergeCell ref="I255:K255"/>
    <mergeCell ref="L255:N255"/>
    <mergeCell ref="P255:R255"/>
    <mergeCell ref="B253:G253"/>
    <mergeCell ref="B254:E254"/>
    <mergeCell ref="F254:H254"/>
    <mergeCell ref="I254:K254"/>
    <mergeCell ref="L254:N254"/>
    <mergeCell ref="C32:I32"/>
    <mergeCell ref="B1:R1"/>
    <mergeCell ref="B7:G7"/>
    <mergeCell ref="B9:I9"/>
    <mergeCell ref="B10:I10"/>
    <mergeCell ref="C11:I11"/>
    <mergeCell ref="D12:I12"/>
    <mergeCell ref="E13:I13"/>
    <mergeCell ref="D17:I17"/>
    <mergeCell ref="E18:I18"/>
    <mergeCell ref="P2:R2"/>
    <mergeCell ref="E67:I67"/>
    <mergeCell ref="D33:I33"/>
    <mergeCell ref="E34:I34"/>
    <mergeCell ref="D46:I46"/>
    <mergeCell ref="E47:I47"/>
    <mergeCell ref="D52:I52"/>
    <mergeCell ref="E53:I53"/>
    <mergeCell ref="D57:I57"/>
    <mergeCell ref="E58:I58"/>
    <mergeCell ref="E98:I98"/>
    <mergeCell ref="B72:I72"/>
    <mergeCell ref="C73:I73"/>
    <mergeCell ref="D74:I74"/>
    <mergeCell ref="D81:I81"/>
    <mergeCell ref="E82:I82"/>
    <mergeCell ref="B89:I89"/>
    <mergeCell ref="B90:I90"/>
    <mergeCell ref="C91:I91"/>
    <mergeCell ref="D92:I92"/>
    <mergeCell ref="E93:I93"/>
    <mergeCell ref="D97:I97"/>
    <mergeCell ref="B125:I125"/>
    <mergeCell ref="D102:I102"/>
    <mergeCell ref="E103:I103"/>
    <mergeCell ref="B107:I107"/>
    <mergeCell ref="B108:I108"/>
    <mergeCell ref="C109:I109"/>
    <mergeCell ref="D110:I110"/>
    <mergeCell ref="E111:I111"/>
    <mergeCell ref="E115:I115"/>
    <mergeCell ref="D119:I119"/>
    <mergeCell ref="E120:I120"/>
    <mergeCell ref="B124:I124"/>
    <mergeCell ref="E182:I182"/>
    <mergeCell ref="C126:I126"/>
    <mergeCell ref="D127:I127"/>
    <mergeCell ref="E128:I128"/>
    <mergeCell ref="D143:I143"/>
    <mergeCell ref="E160:I160"/>
    <mergeCell ref="B166:I166"/>
    <mergeCell ref="B167:I167"/>
    <mergeCell ref="C168:I168"/>
    <mergeCell ref="D169:I169"/>
    <mergeCell ref="E170:I170"/>
    <mergeCell ref="E174:I174"/>
    <mergeCell ref="D218:I218"/>
    <mergeCell ref="E219:I219"/>
    <mergeCell ref="E223:I223"/>
    <mergeCell ref="D186:I186"/>
    <mergeCell ref="B192:I192"/>
    <mergeCell ref="C193:I193"/>
    <mergeCell ref="E195:I195"/>
    <mergeCell ref="D199:I199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9" tint="-0.499984740745262"/>
  </sheetPr>
  <dimension ref="B1:U236"/>
  <sheetViews>
    <sheetView zoomScaleNormal="100" workbookViewId="0">
      <pane ySplit="8" topLeftCell="A9" activePane="bottomLeft" state="frozen"/>
      <selection activeCell="M25" sqref="M25"/>
      <selection pane="bottomLeft" activeCell="N8" sqref="N8"/>
    </sheetView>
  </sheetViews>
  <sheetFormatPr defaultColWidth="9" defaultRowHeight="21.75"/>
  <cols>
    <col min="1" max="1" width="0.85546875" style="7" customWidth="1"/>
    <col min="2" max="2" width="2" style="20" customWidth="1"/>
    <col min="3" max="4" width="1.42578125" style="20" customWidth="1"/>
    <col min="5" max="5" width="3.42578125" style="20" customWidth="1"/>
    <col min="6" max="6" width="7.42578125" style="49" customWidth="1"/>
    <col min="7" max="7" width="35.5703125" style="21" customWidth="1"/>
    <col min="8" max="8" width="9.5703125" style="6" hidden="1" customWidth="1"/>
    <col min="9" max="9" width="14.425781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21" s="1" customFormat="1" ht="24.75" thickBot="1">
      <c r="B1" s="1407" t="s">
        <v>2692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1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2388</v>
      </c>
      <c r="Q2" s="1514"/>
      <c r="R2" s="1515"/>
    </row>
    <row r="3" spans="2:21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1" s="465" customFormat="1" ht="16.5" customHeight="1">
      <c r="B4" s="462" t="s">
        <v>1734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1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  <c r="U5" s="532"/>
    </row>
    <row r="6" spans="2:21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1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1" s="37" customFormat="1" ht="18" customHeight="1">
      <c r="B8" s="400" t="s">
        <v>2485</v>
      </c>
      <c r="C8" s="401"/>
      <c r="D8" s="401"/>
      <c r="E8" s="401"/>
      <c r="F8" s="401"/>
      <c r="G8" s="402"/>
      <c r="H8" s="89"/>
      <c r="I8" s="90"/>
      <c r="J8" s="44">
        <f t="shared" ref="J8:R8" si="0">SUM(J126:J225)</f>
        <v>0</v>
      </c>
      <c r="K8" s="44">
        <f t="shared" si="0"/>
        <v>166600</v>
      </c>
      <c r="L8" s="44">
        <f t="shared" si="0"/>
        <v>1837669</v>
      </c>
      <c r="M8" s="44">
        <f t="shared" si="0"/>
        <v>286531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2290800</v>
      </c>
    </row>
    <row r="9" spans="2:21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1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1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1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1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21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1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1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100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100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100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100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 t="shared" ref="J51:R51" si="23">SUM(J52+J57+J60)</f>
        <v>0</v>
      </c>
      <c r="K51" s="73">
        <f t="shared" si="23"/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 t="shared" ref="J58:R58" si="28">SUM(J59:J59)</f>
        <v>0</v>
      </c>
      <c r="K58" s="73">
        <f t="shared" si="28"/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63.75" hidden="1" customHeight="1">
      <c r="B59" s="32"/>
      <c r="C59" s="33"/>
      <c r="D59" s="33"/>
      <c r="E59" s="77"/>
      <c r="F59" s="51"/>
      <c r="G59" s="14"/>
      <c r="H59" s="430"/>
      <c r="I59" s="16"/>
      <c r="J59" s="79"/>
      <c r="K59" s="79"/>
      <c r="L59" s="79"/>
      <c r="M59" s="79"/>
      <c r="N59" s="15"/>
      <c r="O59" s="15"/>
      <c r="P59" s="15"/>
      <c r="Q59" s="15"/>
      <c r="R59" s="71"/>
    </row>
    <row r="60" spans="2:18" ht="33.75" hidden="1" customHeight="1">
      <c r="B60" s="29"/>
      <c r="C60" s="31"/>
      <c r="D60" s="1401" t="s">
        <v>28</v>
      </c>
      <c r="E60" s="1401"/>
      <c r="F60" s="1401"/>
      <c r="G60" s="1401"/>
      <c r="H60" s="1401"/>
      <c r="I60" s="1401"/>
      <c r="J60" s="73">
        <f>SUM(J61+J68)</f>
        <v>0</v>
      </c>
      <c r="K60" s="73">
        <f t="shared" ref="K60:R60" si="29">SUM(K61+K68)</f>
        <v>0</v>
      </c>
      <c r="L60" s="73">
        <f t="shared" si="29"/>
        <v>0</v>
      </c>
      <c r="M60" s="73">
        <f t="shared" si="29"/>
        <v>0</v>
      </c>
      <c r="N60" s="73">
        <f t="shared" si="29"/>
        <v>0</v>
      </c>
      <c r="O60" s="73">
        <f t="shared" si="29"/>
        <v>0</v>
      </c>
      <c r="P60" s="73">
        <f t="shared" si="29"/>
        <v>0</v>
      </c>
      <c r="Q60" s="73">
        <f t="shared" si="29"/>
        <v>0</v>
      </c>
      <c r="R60" s="73">
        <f t="shared" si="29"/>
        <v>0</v>
      </c>
    </row>
    <row r="61" spans="2:18" ht="33.75" hidden="1" customHeight="1">
      <c r="B61" s="29"/>
      <c r="C61" s="31"/>
      <c r="D61" s="31"/>
      <c r="E61" s="1401" t="s">
        <v>29</v>
      </c>
      <c r="F61" s="1401"/>
      <c r="G61" s="1401"/>
      <c r="H61" s="1401"/>
      <c r="I61" s="1401"/>
      <c r="J61" s="73">
        <f>SUM(J62:J67)</f>
        <v>0</v>
      </c>
      <c r="K61" s="73">
        <f t="shared" ref="K61:R61" si="30">SUM(K62:K67)</f>
        <v>0</v>
      </c>
      <c r="L61" s="73">
        <f t="shared" si="30"/>
        <v>0</v>
      </c>
      <c r="M61" s="73">
        <f t="shared" si="30"/>
        <v>0</v>
      </c>
      <c r="N61" s="73">
        <f t="shared" si="30"/>
        <v>0</v>
      </c>
      <c r="O61" s="73">
        <f t="shared" si="30"/>
        <v>0</v>
      </c>
      <c r="P61" s="73">
        <f t="shared" si="30"/>
        <v>0</v>
      </c>
      <c r="Q61" s="73">
        <f t="shared" si="30"/>
        <v>0</v>
      </c>
      <c r="R61" s="73">
        <f t="shared" si="30"/>
        <v>0</v>
      </c>
    </row>
    <row r="62" spans="2:18" ht="33" hidden="1" customHeight="1">
      <c r="B62" s="76"/>
      <c r="C62" s="77"/>
      <c r="D62" s="77"/>
      <c r="E62" s="77"/>
      <c r="F62" s="51"/>
      <c r="G62" s="14"/>
      <c r="H62" s="432"/>
      <c r="I62" s="15"/>
      <c r="J62" s="15"/>
      <c r="K62" s="183"/>
      <c r="L62" s="15"/>
      <c r="M62" s="183"/>
      <c r="N62" s="15"/>
      <c r="O62" s="15"/>
      <c r="P62" s="15"/>
      <c r="Q62" s="15"/>
      <c r="R62" s="71"/>
    </row>
    <row r="63" spans="2:18" ht="31.5" hidden="1" customHeight="1">
      <c r="B63" s="76"/>
      <c r="C63" s="77"/>
      <c r="D63" s="77"/>
      <c r="E63" s="77"/>
      <c r="F63" s="51"/>
      <c r="G63" s="14"/>
      <c r="H63" s="433"/>
      <c r="I63" s="16"/>
      <c r="J63" s="23"/>
      <c r="K63" s="974"/>
      <c r="L63" s="23"/>
      <c r="M63" s="974"/>
      <c r="N63" s="15"/>
      <c r="O63" s="15"/>
      <c r="P63" s="15"/>
      <c r="Q63" s="15"/>
      <c r="R63" s="71"/>
    </row>
    <row r="64" spans="2:18" ht="31.5" hidden="1" customHeight="1">
      <c r="B64" s="48"/>
      <c r="C64" s="49"/>
      <c r="D64" s="49"/>
      <c r="E64" s="49"/>
      <c r="F64" s="118"/>
      <c r="G64" s="26"/>
      <c r="H64" s="433"/>
      <c r="I64" s="16"/>
      <c r="J64" s="23"/>
      <c r="K64" s="974"/>
      <c r="L64" s="23"/>
      <c r="M64" s="974"/>
      <c r="N64" s="23"/>
      <c r="O64" s="23"/>
      <c r="P64" s="23"/>
      <c r="Q64" s="23"/>
      <c r="R64" s="71"/>
    </row>
    <row r="65" spans="2:18" ht="31.5" hidden="1" customHeight="1">
      <c r="B65" s="76"/>
      <c r="C65" s="77"/>
      <c r="D65" s="77"/>
      <c r="E65" s="77"/>
      <c r="F65" s="51"/>
      <c r="G65" s="14"/>
      <c r="H65" s="433"/>
      <c r="I65" s="16"/>
      <c r="J65" s="23"/>
      <c r="K65" s="974"/>
      <c r="L65" s="23"/>
      <c r="M65" s="974"/>
      <c r="N65" s="23"/>
      <c r="O65" s="23"/>
      <c r="P65" s="23"/>
      <c r="Q65" s="23"/>
      <c r="R65" s="71"/>
    </row>
    <row r="66" spans="2:18" ht="21" hidden="1" customHeight="1">
      <c r="B66" s="24"/>
      <c r="D66" s="21"/>
      <c r="E66" s="21"/>
      <c r="F66" s="110"/>
      <c r="G66" s="19"/>
      <c r="H66" s="433"/>
      <c r="I66" s="16"/>
      <c r="J66" s="23"/>
      <c r="K66" s="974"/>
      <c r="L66" s="23"/>
      <c r="M66" s="974"/>
      <c r="N66" s="23"/>
      <c r="O66" s="23"/>
      <c r="P66" s="23"/>
      <c r="Q66" s="23"/>
      <c r="R66" s="71"/>
    </row>
    <row r="67" spans="2:18" ht="21" hidden="1" customHeight="1">
      <c r="B67" s="24"/>
      <c r="D67" s="21"/>
      <c r="E67" s="26"/>
      <c r="F67" s="25">
        <v>33</v>
      </c>
      <c r="G67" s="14"/>
      <c r="H67" s="15"/>
      <c r="I67" s="16"/>
      <c r="J67" s="23"/>
      <c r="K67" s="23"/>
      <c r="L67" s="23"/>
      <c r="M67" s="23"/>
      <c r="N67" s="23"/>
      <c r="O67" s="23"/>
      <c r="P67" s="23"/>
      <c r="Q67" s="23"/>
      <c r="R67" s="71">
        <f>SUM(J67:Q67)</f>
        <v>0</v>
      </c>
    </row>
    <row r="68" spans="2:18" ht="33" hidden="1" customHeight="1">
      <c r="B68" s="29"/>
      <c r="C68" s="31"/>
      <c r="D68" s="31"/>
      <c r="E68" s="1418" t="s">
        <v>30</v>
      </c>
      <c r="F68" s="1418"/>
      <c r="G68" s="1418"/>
      <c r="H68" s="1418"/>
      <c r="I68" s="1418"/>
      <c r="J68" s="73">
        <f t="shared" ref="J68:R68" si="31">SUM(J69:J71)</f>
        <v>0</v>
      </c>
      <c r="K68" s="73">
        <f t="shared" si="31"/>
        <v>0</v>
      </c>
      <c r="L68" s="73">
        <f t="shared" si="31"/>
        <v>0</v>
      </c>
      <c r="M68" s="73">
        <f t="shared" si="31"/>
        <v>0</v>
      </c>
      <c r="N68" s="73">
        <f t="shared" si="31"/>
        <v>0</v>
      </c>
      <c r="O68" s="73">
        <f t="shared" si="31"/>
        <v>0</v>
      </c>
      <c r="P68" s="73">
        <f t="shared" si="31"/>
        <v>0</v>
      </c>
      <c r="Q68" s="73">
        <f t="shared" si="31"/>
        <v>0</v>
      </c>
      <c r="R68" s="73">
        <f t="shared" si="31"/>
        <v>0</v>
      </c>
    </row>
    <row r="69" spans="2:18" ht="23.25" hidden="1" customHeight="1">
      <c r="B69" s="32"/>
      <c r="C69" s="33"/>
      <c r="D69" s="33"/>
      <c r="E69" s="34"/>
      <c r="F69" s="25">
        <v>34</v>
      </c>
      <c r="G69" s="14"/>
      <c r="H69" s="14"/>
      <c r="I69" s="52"/>
      <c r="J69" s="23"/>
      <c r="K69" s="23"/>
      <c r="L69" s="23"/>
      <c r="M69" s="23"/>
      <c r="N69" s="23"/>
      <c r="O69" s="23"/>
      <c r="P69" s="23"/>
      <c r="Q69" s="23"/>
      <c r="R69" s="71">
        <f>SUM(J69:Q69)</f>
        <v>0</v>
      </c>
    </row>
    <row r="70" spans="2:18" ht="23.25" hidden="1" customHeight="1">
      <c r="B70" s="48"/>
      <c r="C70" s="49"/>
      <c r="D70" s="49"/>
      <c r="E70" s="50"/>
      <c r="F70" s="25">
        <v>35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ref="R70:R71" si="32">SUM(J70:Q70)</f>
        <v>0</v>
      </c>
    </row>
    <row r="71" spans="2:18" ht="23.25" hidden="1" customHeight="1">
      <c r="B71" s="17"/>
      <c r="C71" s="18"/>
      <c r="D71" s="18"/>
      <c r="E71" s="66"/>
      <c r="F71" s="25">
        <v>36</v>
      </c>
      <c r="G71" s="14"/>
      <c r="H71" s="14"/>
      <c r="I71" s="52"/>
      <c r="J71" s="15"/>
      <c r="K71" s="15"/>
      <c r="L71" s="15"/>
      <c r="M71" s="15"/>
      <c r="N71" s="15"/>
      <c r="O71" s="15"/>
      <c r="P71" s="15"/>
      <c r="Q71" s="15"/>
      <c r="R71" s="71">
        <f t="shared" si="32"/>
        <v>0</v>
      </c>
    </row>
    <row r="72" spans="2:18" s="12" customFormat="1" ht="18.75" hidden="1" customHeight="1">
      <c r="B72" s="116" t="s">
        <v>82</v>
      </c>
      <c r="C72" s="38"/>
      <c r="D72" s="115"/>
      <c r="E72" s="115"/>
      <c r="F72" s="115"/>
      <c r="G72" s="115"/>
      <c r="H72" s="115"/>
      <c r="I72" s="115"/>
      <c r="J72" s="35">
        <f>SUM(J73)</f>
        <v>0</v>
      </c>
      <c r="K72" s="35">
        <f t="shared" ref="K72:R73" si="33">SUM(K73)</f>
        <v>0</v>
      </c>
      <c r="L72" s="35">
        <f t="shared" si="33"/>
        <v>0</v>
      </c>
      <c r="M72" s="35">
        <f t="shared" si="33"/>
        <v>0</v>
      </c>
      <c r="N72" s="35">
        <f t="shared" si="33"/>
        <v>0</v>
      </c>
      <c r="O72" s="35">
        <f t="shared" si="33"/>
        <v>0</v>
      </c>
      <c r="P72" s="35">
        <f t="shared" si="33"/>
        <v>0</v>
      </c>
      <c r="Q72" s="35">
        <f t="shared" si="33"/>
        <v>0</v>
      </c>
      <c r="R72" s="35">
        <f t="shared" si="33"/>
        <v>0</v>
      </c>
    </row>
    <row r="73" spans="2:18" s="12" customFormat="1" ht="33" hidden="1" customHeight="1">
      <c r="B73" s="1512" t="s">
        <v>112</v>
      </c>
      <c r="C73" s="1401"/>
      <c r="D73" s="1401"/>
      <c r="E73" s="1401"/>
      <c r="F73" s="1401"/>
      <c r="G73" s="1401"/>
      <c r="H73" s="1401"/>
      <c r="I73" s="1401"/>
      <c r="J73" s="22">
        <f>SUM(J74)</f>
        <v>0</v>
      </c>
      <c r="K73" s="22">
        <f t="shared" si="33"/>
        <v>0</v>
      </c>
      <c r="L73" s="22">
        <f t="shared" si="33"/>
        <v>0</v>
      </c>
      <c r="M73" s="22">
        <f t="shared" si="33"/>
        <v>0</v>
      </c>
      <c r="N73" s="22">
        <f t="shared" si="33"/>
        <v>0</v>
      </c>
      <c r="O73" s="22">
        <f t="shared" si="33"/>
        <v>0</v>
      </c>
      <c r="P73" s="22">
        <f t="shared" si="33"/>
        <v>0</v>
      </c>
      <c r="Q73" s="22">
        <f t="shared" si="33"/>
        <v>0</v>
      </c>
      <c r="R73" s="22">
        <f t="shared" si="33"/>
        <v>0</v>
      </c>
    </row>
    <row r="74" spans="2:18" ht="33" hidden="1" customHeight="1">
      <c r="B74" s="29"/>
      <c r="C74" s="1401" t="s">
        <v>31</v>
      </c>
      <c r="D74" s="1401"/>
      <c r="E74" s="1401"/>
      <c r="F74" s="1401"/>
      <c r="G74" s="1401"/>
      <c r="H74" s="1401"/>
      <c r="I74" s="1401"/>
      <c r="J74" s="73">
        <f t="shared" ref="J74:R74" si="34">SUM(J75+J82)</f>
        <v>0</v>
      </c>
      <c r="K74" s="73">
        <f t="shared" si="34"/>
        <v>0</v>
      </c>
      <c r="L74" s="73">
        <f t="shared" si="34"/>
        <v>0</v>
      </c>
      <c r="M74" s="73">
        <f t="shared" si="34"/>
        <v>0</v>
      </c>
      <c r="N74" s="73">
        <f t="shared" si="34"/>
        <v>0</v>
      </c>
      <c r="O74" s="73">
        <f t="shared" si="34"/>
        <v>0</v>
      </c>
      <c r="P74" s="73">
        <f t="shared" si="34"/>
        <v>0</v>
      </c>
      <c r="Q74" s="73">
        <f t="shared" si="34"/>
        <v>0</v>
      </c>
      <c r="R74" s="73">
        <f t="shared" si="34"/>
        <v>0</v>
      </c>
    </row>
    <row r="75" spans="2:18" ht="34.5" hidden="1" customHeight="1">
      <c r="B75" s="29"/>
      <c r="C75" s="31"/>
      <c r="D75" s="1401" t="s">
        <v>32</v>
      </c>
      <c r="E75" s="1401"/>
      <c r="F75" s="1401"/>
      <c r="G75" s="1401"/>
      <c r="H75" s="1401"/>
      <c r="I75" s="1401"/>
      <c r="J75" s="73">
        <f>SUM(J76)</f>
        <v>0</v>
      </c>
      <c r="K75" s="73">
        <f t="shared" ref="K75:R75" si="35">SUM(K76)</f>
        <v>0</v>
      </c>
      <c r="L75" s="73">
        <f t="shared" si="35"/>
        <v>0</v>
      </c>
      <c r="M75" s="73">
        <f t="shared" si="35"/>
        <v>0</v>
      </c>
      <c r="N75" s="73">
        <f t="shared" si="35"/>
        <v>0</v>
      </c>
      <c r="O75" s="73">
        <f t="shared" si="35"/>
        <v>0</v>
      </c>
      <c r="P75" s="73">
        <f t="shared" si="35"/>
        <v>0</v>
      </c>
      <c r="Q75" s="73">
        <f t="shared" si="35"/>
        <v>0</v>
      </c>
      <c r="R75" s="73">
        <f t="shared" si="35"/>
        <v>0</v>
      </c>
    </row>
    <row r="76" spans="2:18" hidden="1">
      <c r="B76" s="29"/>
      <c r="C76" s="31"/>
      <c r="D76" s="31"/>
      <c r="E76" s="30" t="s">
        <v>33</v>
      </c>
      <c r="F76" s="27"/>
      <c r="G76" s="27"/>
      <c r="H76" s="13"/>
      <c r="I76" s="100"/>
      <c r="J76" s="73">
        <f>SUM(J77:J81)</f>
        <v>0</v>
      </c>
      <c r="K76" s="73">
        <f t="shared" ref="K76:R76" si="36">SUM(K77:K81)</f>
        <v>0</v>
      </c>
      <c r="L76" s="73">
        <f t="shared" si="36"/>
        <v>0</v>
      </c>
      <c r="M76" s="73">
        <f t="shared" si="36"/>
        <v>0</v>
      </c>
      <c r="N76" s="73">
        <f t="shared" si="36"/>
        <v>0</v>
      </c>
      <c r="O76" s="73">
        <f t="shared" si="36"/>
        <v>0</v>
      </c>
      <c r="P76" s="73">
        <f t="shared" si="36"/>
        <v>0</v>
      </c>
      <c r="Q76" s="73">
        <f t="shared" si="36"/>
        <v>0</v>
      </c>
      <c r="R76" s="73">
        <f t="shared" si="36"/>
        <v>0</v>
      </c>
    </row>
    <row r="77" spans="2:18" ht="25.5" hidden="1" customHeight="1">
      <c r="B77" s="32"/>
      <c r="C77" s="33"/>
      <c r="D77" s="33"/>
      <c r="E77" s="34"/>
      <c r="F77" s="25">
        <v>37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5.5" hidden="1" customHeight="1">
      <c r="B78" s="24"/>
      <c r="D78" s="21"/>
      <c r="E78" s="26"/>
      <c r="F78" s="25">
        <v>38</v>
      </c>
      <c r="G78" s="14"/>
      <c r="H78" s="15"/>
      <c r="I78" s="16"/>
      <c r="J78" s="23"/>
      <c r="K78" s="23"/>
      <c r="L78" s="23"/>
      <c r="M78" s="23"/>
      <c r="N78" s="23"/>
      <c r="O78" s="23"/>
      <c r="P78" s="23"/>
      <c r="Q78" s="23"/>
      <c r="R78" s="71">
        <f>SUM(J78:Q78)</f>
        <v>0</v>
      </c>
    </row>
    <row r="79" spans="2:18" ht="25.5" hidden="1" customHeight="1">
      <c r="B79" s="24"/>
      <c r="D79" s="21"/>
      <c r="E79" s="26"/>
      <c r="F79" s="25">
        <v>39</v>
      </c>
      <c r="G79" s="14"/>
      <c r="H79" s="15"/>
      <c r="I79" s="16"/>
      <c r="J79" s="15"/>
      <c r="K79" s="15"/>
      <c r="L79" s="15"/>
      <c r="M79" s="15"/>
      <c r="N79" s="15"/>
      <c r="O79" s="15"/>
      <c r="P79" s="15"/>
      <c r="Q79" s="15"/>
      <c r="R79" s="71">
        <f>SUM(J79:Q79)</f>
        <v>0</v>
      </c>
    </row>
    <row r="80" spans="2:18" ht="25.5" hidden="1" customHeight="1">
      <c r="B80" s="48"/>
      <c r="C80" s="49"/>
      <c r="D80" s="49"/>
      <c r="E80" s="50"/>
      <c r="F80" s="25">
        <v>40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 t="shared" ref="R80" si="37">SUM(J80:Q80)</f>
        <v>0</v>
      </c>
    </row>
    <row r="81" spans="2:18" ht="25.5" hidden="1" customHeight="1">
      <c r="B81" s="48"/>
      <c r="C81" s="49"/>
      <c r="D81" s="49"/>
      <c r="E81" s="50"/>
      <c r="F81" s="25">
        <v>41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>SUM(J81:Q81)</f>
        <v>0</v>
      </c>
    </row>
    <row r="82" spans="2:18" ht="21" hidden="1" customHeight="1">
      <c r="B82" s="29"/>
      <c r="C82" s="31"/>
      <c r="D82" s="1419" t="s">
        <v>34</v>
      </c>
      <c r="E82" s="1419"/>
      <c r="F82" s="1419"/>
      <c r="G82" s="1419"/>
      <c r="H82" s="1419"/>
      <c r="I82" s="1419"/>
      <c r="J82" s="73">
        <f>SUM(J83)</f>
        <v>0</v>
      </c>
      <c r="K82" s="73">
        <f t="shared" ref="K82:Q82" si="38">SUM(K83)</f>
        <v>0</v>
      </c>
      <c r="L82" s="73">
        <f t="shared" si="38"/>
        <v>0</v>
      </c>
      <c r="M82" s="73">
        <f t="shared" si="38"/>
        <v>0</v>
      </c>
      <c r="N82" s="73">
        <f t="shared" si="38"/>
        <v>0</v>
      </c>
      <c r="O82" s="73">
        <f t="shared" si="38"/>
        <v>0</v>
      </c>
      <c r="P82" s="73">
        <f t="shared" si="38"/>
        <v>0</v>
      </c>
      <c r="Q82" s="73">
        <f t="shared" si="38"/>
        <v>0</v>
      </c>
      <c r="R82" s="73">
        <f>SUM(R83)</f>
        <v>0</v>
      </c>
    </row>
    <row r="83" spans="2:18" ht="21" hidden="1" customHeight="1">
      <c r="B83" s="29"/>
      <c r="C83" s="31"/>
      <c r="D83" s="31"/>
      <c r="E83" s="1418" t="s">
        <v>35</v>
      </c>
      <c r="F83" s="1418"/>
      <c r="G83" s="1418"/>
      <c r="H83" s="1418"/>
      <c r="I83" s="1418"/>
      <c r="J83" s="73">
        <f>SUM(J84:J89)</f>
        <v>0</v>
      </c>
      <c r="K83" s="73">
        <f t="shared" ref="K83:R83" si="39">SUM(K84:K89)</f>
        <v>0</v>
      </c>
      <c r="L83" s="73">
        <f t="shared" si="39"/>
        <v>0</v>
      </c>
      <c r="M83" s="73">
        <f t="shared" si="39"/>
        <v>0</v>
      </c>
      <c r="N83" s="73">
        <f t="shared" si="39"/>
        <v>0</v>
      </c>
      <c r="O83" s="73">
        <f t="shared" si="39"/>
        <v>0</v>
      </c>
      <c r="P83" s="73">
        <f t="shared" si="39"/>
        <v>0</v>
      </c>
      <c r="Q83" s="73">
        <f t="shared" si="39"/>
        <v>0</v>
      </c>
      <c r="R83" s="73">
        <f t="shared" si="39"/>
        <v>0</v>
      </c>
    </row>
    <row r="84" spans="2:18" ht="25.5" hidden="1" customHeight="1">
      <c r="B84" s="32"/>
      <c r="C84" s="33"/>
      <c r="D84" s="33"/>
      <c r="E84" s="34"/>
      <c r="F84" s="25">
        <v>42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>SUM(J84:Q84)</f>
        <v>0</v>
      </c>
    </row>
    <row r="85" spans="2:18" ht="25.5" hidden="1" customHeight="1">
      <c r="B85" s="48"/>
      <c r="C85" s="49"/>
      <c r="D85" s="49"/>
      <c r="E85" s="50"/>
      <c r="F85" s="25">
        <v>43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ref="R85:R89" si="40">SUM(J85:Q85)</f>
        <v>0</v>
      </c>
    </row>
    <row r="86" spans="2:18" ht="25.5" hidden="1" customHeight="1">
      <c r="B86" s="48"/>
      <c r="C86" s="49"/>
      <c r="D86" s="49"/>
      <c r="E86" s="50"/>
      <c r="F86" s="25">
        <v>44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0"/>
        <v>0</v>
      </c>
    </row>
    <row r="87" spans="2:18" ht="25.5" hidden="1" customHeight="1">
      <c r="B87" s="48"/>
      <c r="C87" s="49"/>
      <c r="D87" s="49"/>
      <c r="E87" s="50"/>
      <c r="F87" s="25">
        <v>45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0"/>
        <v>0</v>
      </c>
    </row>
    <row r="88" spans="2:18" ht="25.5" hidden="1" customHeight="1">
      <c r="B88" s="48"/>
      <c r="C88" s="49"/>
      <c r="D88" s="49"/>
      <c r="E88" s="50"/>
      <c r="F88" s="25">
        <v>46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0"/>
        <v>0</v>
      </c>
    </row>
    <row r="89" spans="2:18" ht="25.5" hidden="1" customHeight="1">
      <c r="B89" s="17"/>
      <c r="C89" s="18"/>
      <c r="D89" s="18"/>
      <c r="E89" s="66"/>
      <c r="F89" s="25">
        <v>47</v>
      </c>
      <c r="G89" s="14"/>
      <c r="H89" s="14"/>
      <c r="I89" s="52"/>
      <c r="J89" s="15"/>
      <c r="K89" s="15"/>
      <c r="L89" s="15"/>
      <c r="M89" s="15"/>
      <c r="N89" s="15"/>
      <c r="O89" s="15"/>
      <c r="P89" s="15"/>
      <c r="Q89" s="15"/>
      <c r="R89" s="71">
        <f t="shared" si="40"/>
        <v>0</v>
      </c>
    </row>
    <row r="90" spans="2:18" s="12" customFormat="1" ht="34.5" hidden="1" customHeight="1">
      <c r="B90" s="1404" t="s">
        <v>85</v>
      </c>
      <c r="C90" s="1405"/>
      <c r="D90" s="1405"/>
      <c r="E90" s="1405"/>
      <c r="F90" s="1405"/>
      <c r="G90" s="1405"/>
      <c r="H90" s="1405"/>
      <c r="I90" s="1405"/>
      <c r="J90" s="35">
        <f>SUM(J91)</f>
        <v>0</v>
      </c>
      <c r="K90" s="35">
        <f t="shared" ref="K90:R91" si="41">SUM(K91)</f>
        <v>0</v>
      </c>
      <c r="L90" s="35">
        <f t="shared" si="41"/>
        <v>0</v>
      </c>
      <c r="M90" s="35">
        <f t="shared" si="41"/>
        <v>0</v>
      </c>
      <c r="N90" s="35">
        <f t="shared" si="41"/>
        <v>0</v>
      </c>
      <c r="O90" s="35">
        <f t="shared" si="41"/>
        <v>0</v>
      </c>
      <c r="P90" s="35">
        <f t="shared" si="41"/>
        <v>0</v>
      </c>
      <c r="Q90" s="35">
        <f t="shared" si="41"/>
        <v>0</v>
      </c>
      <c r="R90" s="35">
        <f t="shared" si="41"/>
        <v>0</v>
      </c>
    </row>
    <row r="91" spans="2:18" s="12" customFormat="1" ht="49.5" hidden="1" customHeight="1">
      <c r="B91" s="1516" t="s">
        <v>113</v>
      </c>
      <c r="C91" s="1517"/>
      <c r="D91" s="1517"/>
      <c r="E91" s="1517"/>
      <c r="F91" s="1517"/>
      <c r="G91" s="1517"/>
      <c r="H91" s="1517"/>
      <c r="I91" s="1517"/>
      <c r="J91" s="22">
        <f>SUM(J92)</f>
        <v>0</v>
      </c>
      <c r="K91" s="22">
        <f t="shared" si="41"/>
        <v>0</v>
      </c>
      <c r="L91" s="22">
        <f t="shared" si="41"/>
        <v>0</v>
      </c>
      <c r="M91" s="22">
        <f t="shared" si="41"/>
        <v>0</v>
      </c>
      <c r="N91" s="22">
        <f t="shared" si="41"/>
        <v>0</v>
      </c>
      <c r="O91" s="22">
        <f t="shared" si="41"/>
        <v>0</v>
      </c>
      <c r="P91" s="22">
        <f t="shared" si="41"/>
        <v>0</v>
      </c>
      <c r="Q91" s="22">
        <f t="shared" si="41"/>
        <v>0</v>
      </c>
      <c r="R91" s="22">
        <f t="shared" si="41"/>
        <v>0</v>
      </c>
    </row>
    <row r="92" spans="2:18" ht="36.75" hidden="1" customHeight="1">
      <c r="B92" s="29"/>
      <c r="C92" s="1401" t="s">
        <v>36</v>
      </c>
      <c r="D92" s="1401"/>
      <c r="E92" s="1401"/>
      <c r="F92" s="1401"/>
      <c r="G92" s="1401"/>
      <c r="H92" s="1401"/>
      <c r="I92" s="1401"/>
      <c r="J92" s="73">
        <f>SUM(J93+J98+J103)</f>
        <v>0</v>
      </c>
      <c r="K92" s="73">
        <f t="shared" ref="K92:R92" si="42">SUM(K93+K98+K103)</f>
        <v>0</v>
      </c>
      <c r="L92" s="73">
        <f t="shared" si="42"/>
        <v>0</v>
      </c>
      <c r="M92" s="73">
        <f t="shared" si="42"/>
        <v>0</v>
      </c>
      <c r="N92" s="73">
        <f t="shared" si="42"/>
        <v>0</v>
      </c>
      <c r="O92" s="73">
        <f t="shared" si="42"/>
        <v>0</v>
      </c>
      <c r="P92" s="73">
        <f t="shared" si="42"/>
        <v>0</v>
      </c>
      <c r="Q92" s="73">
        <f t="shared" si="42"/>
        <v>0</v>
      </c>
      <c r="R92" s="73">
        <f t="shared" si="42"/>
        <v>0</v>
      </c>
    </row>
    <row r="93" spans="2:18" ht="47.25" hidden="1" customHeight="1">
      <c r="B93" s="29"/>
      <c r="C93" s="31"/>
      <c r="D93" s="1401" t="s">
        <v>37</v>
      </c>
      <c r="E93" s="1401"/>
      <c r="F93" s="1401"/>
      <c r="G93" s="1401"/>
      <c r="H93" s="1401"/>
      <c r="I93" s="1401"/>
      <c r="J93" s="73">
        <f>SUM(J94)</f>
        <v>0</v>
      </c>
      <c r="K93" s="73">
        <f t="shared" ref="K93:R93" si="43">SUM(K94)</f>
        <v>0</v>
      </c>
      <c r="L93" s="73">
        <f t="shared" si="43"/>
        <v>0</v>
      </c>
      <c r="M93" s="73">
        <f t="shared" si="43"/>
        <v>0</v>
      </c>
      <c r="N93" s="73">
        <f t="shared" si="43"/>
        <v>0</v>
      </c>
      <c r="O93" s="73">
        <f t="shared" si="43"/>
        <v>0</v>
      </c>
      <c r="P93" s="73">
        <f t="shared" si="43"/>
        <v>0</v>
      </c>
      <c r="Q93" s="73">
        <f t="shared" si="43"/>
        <v>0</v>
      </c>
      <c r="R93" s="73">
        <f t="shared" si="43"/>
        <v>0</v>
      </c>
    </row>
    <row r="94" spans="2:18" ht="32.25" hidden="1" customHeight="1">
      <c r="B94" s="29"/>
      <c r="C94" s="31"/>
      <c r="D94" s="31"/>
      <c r="E94" s="1401" t="s">
        <v>38</v>
      </c>
      <c r="F94" s="1401"/>
      <c r="G94" s="1401"/>
      <c r="H94" s="1401"/>
      <c r="I94" s="1401"/>
      <c r="J94" s="73">
        <f>SUM(J95:J97)</f>
        <v>0</v>
      </c>
      <c r="K94" s="73">
        <f t="shared" ref="K94:R94" si="44">SUM(K95:K97)</f>
        <v>0</v>
      </c>
      <c r="L94" s="73">
        <f t="shared" si="44"/>
        <v>0</v>
      </c>
      <c r="M94" s="73">
        <f t="shared" si="44"/>
        <v>0</v>
      </c>
      <c r="N94" s="73">
        <f t="shared" si="44"/>
        <v>0</v>
      </c>
      <c r="O94" s="73">
        <f t="shared" si="44"/>
        <v>0</v>
      </c>
      <c r="P94" s="73">
        <f t="shared" si="44"/>
        <v>0</v>
      </c>
      <c r="Q94" s="73">
        <f t="shared" si="44"/>
        <v>0</v>
      </c>
      <c r="R94" s="73">
        <f t="shared" si="44"/>
        <v>0</v>
      </c>
    </row>
    <row r="95" spans="2:18" ht="22.5" hidden="1" customHeight="1">
      <c r="B95" s="32"/>
      <c r="C95" s="33"/>
      <c r="D95" s="33"/>
      <c r="E95" s="34"/>
      <c r="F95" s="25">
        <v>48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ref="R95" si="45">SUM(J95:Q95)</f>
        <v>0</v>
      </c>
    </row>
    <row r="96" spans="2:18" ht="22.5" hidden="1" customHeight="1">
      <c r="B96" s="24"/>
      <c r="D96" s="21"/>
      <c r="E96" s="26"/>
      <c r="F96" s="25">
        <v>49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22.5" hidden="1" customHeight="1">
      <c r="B97" s="24"/>
      <c r="D97" s="21"/>
      <c r="E97" s="26"/>
      <c r="F97" s="25">
        <v>50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>SUM(J97:Q97)</f>
        <v>0</v>
      </c>
    </row>
    <row r="98" spans="2:18" ht="47.25" hidden="1" customHeight="1">
      <c r="B98" s="29"/>
      <c r="C98" s="31"/>
      <c r="D98" s="1401" t="s">
        <v>39</v>
      </c>
      <c r="E98" s="1401"/>
      <c r="F98" s="1401"/>
      <c r="G98" s="1401"/>
      <c r="H98" s="1401"/>
      <c r="I98" s="1401"/>
      <c r="J98" s="73">
        <f>SUM(J99)</f>
        <v>0</v>
      </c>
      <c r="K98" s="73">
        <f t="shared" ref="K98:R98" si="46">SUM(K99)</f>
        <v>0</v>
      </c>
      <c r="L98" s="73">
        <f t="shared" si="46"/>
        <v>0</v>
      </c>
      <c r="M98" s="73">
        <f t="shared" si="46"/>
        <v>0</v>
      </c>
      <c r="N98" s="73">
        <f t="shared" si="46"/>
        <v>0</v>
      </c>
      <c r="O98" s="73">
        <f t="shared" si="46"/>
        <v>0</v>
      </c>
      <c r="P98" s="73">
        <f t="shared" si="46"/>
        <v>0</v>
      </c>
      <c r="Q98" s="73">
        <f t="shared" si="46"/>
        <v>0</v>
      </c>
      <c r="R98" s="73">
        <f t="shared" si="46"/>
        <v>0</v>
      </c>
    </row>
    <row r="99" spans="2:18" ht="34.5" hidden="1" customHeight="1">
      <c r="B99" s="29"/>
      <c r="C99" s="31"/>
      <c r="D99" s="31"/>
      <c r="E99" s="1401" t="s">
        <v>40</v>
      </c>
      <c r="F99" s="1401"/>
      <c r="G99" s="1401"/>
      <c r="H99" s="1401"/>
      <c r="I99" s="1401"/>
      <c r="J99" s="73">
        <f>SUM(J100:J102)</f>
        <v>0</v>
      </c>
      <c r="K99" s="73">
        <f t="shared" ref="K99:R99" si="47">SUM(K100:K102)</f>
        <v>0</v>
      </c>
      <c r="L99" s="73">
        <f t="shared" si="47"/>
        <v>0</v>
      </c>
      <c r="M99" s="73">
        <f t="shared" si="47"/>
        <v>0</v>
      </c>
      <c r="N99" s="73">
        <f t="shared" si="47"/>
        <v>0</v>
      </c>
      <c r="O99" s="73">
        <f t="shared" si="47"/>
        <v>0</v>
      </c>
      <c r="P99" s="73">
        <f t="shared" si="47"/>
        <v>0</v>
      </c>
      <c r="Q99" s="73">
        <f t="shared" si="47"/>
        <v>0</v>
      </c>
      <c r="R99" s="73">
        <f t="shared" si="47"/>
        <v>0</v>
      </c>
    </row>
    <row r="100" spans="2:18" ht="24.75" hidden="1" customHeight="1">
      <c r="B100" s="32"/>
      <c r="C100" s="33"/>
      <c r="D100" s="33"/>
      <c r="E100" s="34"/>
      <c r="F100" s="25">
        <v>51</v>
      </c>
      <c r="G100" s="14"/>
      <c r="H100" s="14"/>
      <c r="I100" s="52"/>
      <c r="J100" s="15"/>
      <c r="K100" s="15"/>
      <c r="L100" s="15"/>
      <c r="M100" s="15"/>
      <c r="N100" s="15"/>
      <c r="O100" s="15"/>
      <c r="P100" s="15"/>
      <c r="Q100" s="15"/>
      <c r="R100" s="71">
        <f t="shared" ref="R100:R101" si="48">SUM(J100:Q100)</f>
        <v>0</v>
      </c>
    </row>
    <row r="101" spans="2:18" ht="24.75" hidden="1" customHeight="1">
      <c r="B101" s="24"/>
      <c r="D101" s="21"/>
      <c r="E101" s="26"/>
      <c r="F101" s="25">
        <v>52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 t="shared" si="48"/>
        <v>0</v>
      </c>
    </row>
    <row r="102" spans="2:18" ht="34.5" hidden="1" customHeight="1">
      <c r="B102" s="58"/>
      <c r="C102" s="59"/>
      <c r="D102" s="53"/>
      <c r="E102" s="19"/>
      <c r="F102" s="25">
        <v>53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31.5" hidden="1" customHeight="1">
      <c r="B103" s="29"/>
      <c r="C103" s="31"/>
      <c r="D103" s="1401" t="s">
        <v>41</v>
      </c>
      <c r="E103" s="1401"/>
      <c r="F103" s="1401"/>
      <c r="G103" s="1401"/>
      <c r="H103" s="1401"/>
      <c r="I103" s="1401"/>
      <c r="J103" s="73">
        <f>SUM(J104)</f>
        <v>0</v>
      </c>
      <c r="K103" s="73">
        <f t="shared" ref="K103:R103" si="49">SUM(K104)</f>
        <v>0</v>
      </c>
      <c r="L103" s="73">
        <f t="shared" si="49"/>
        <v>0</v>
      </c>
      <c r="M103" s="73">
        <f t="shared" si="49"/>
        <v>0</v>
      </c>
      <c r="N103" s="73">
        <f t="shared" si="49"/>
        <v>0</v>
      </c>
      <c r="O103" s="73">
        <f t="shared" si="49"/>
        <v>0</v>
      </c>
      <c r="P103" s="73">
        <f t="shared" si="49"/>
        <v>0</v>
      </c>
      <c r="Q103" s="73">
        <f t="shared" si="49"/>
        <v>0</v>
      </c>
      <c r="R103" s="73">
        <f t="shared" si="49"/>
        <v>0</v>
      </c>
    </row>
    <row r="104" spans="2:18" ht="34.5" hidden="1" customHeight="1">
      <c r="B104" s="29"/>
      <c r="C104" s="31"/>
      <c r="D104" s="31"/>
      <c r="E104" s="1401" t="s">
        <v>42</v>
      </c>
      <c r="F104" s="1401"/>
      <c r="G104" s="1401"/>
      <c r="H104" s="1401"/>
      <c r="I104" s="1401"/>
      <c r="J104" s="73">
        <f>SUM(J105:J107)</f>
        <v>0</v>
      </c>
      <c r="K104" s="73">
        <f t="shared" ref="K104:R104" si="50">SUM(K105:K107)</f>
        <v>0</v>
      </c>
      <c r="L104" s="73">
        <f t="shared" si="50"/>
        <v>0</v>
      </c>
      <c r="M104" s="73">
        <f t="shared" si="50"/>
        <v>0</v>
      </c>
      <c r="N104" s="73">
        <f t="shared" si="50"/>
        <v>0</v>
      </c>
      <c r="O104" s="73">
        <f t="shared" si="50"/>
        <v>0</v>
      </c>
      <c r="P104" s="73">
        <f t="shared" si="50"/>
        <v>0</v>
      </c>
      <c r="Q104" s="73">
        <f t="shared" si="50"/>
        <v>0</v>
      </c>
      <c r="R104" s="73">
        <f t="shared" si="50"/>
        <v>0</v>
      </c>
    </row>
    <row r="105" spans="2:18" ht="20.25" hidden="1" customHeight="1">
      <c r="B105" s="32"/>
      <c r="C105" s="33"/>
      <c r="D105" s="33"/>
      <c r="E105" s="34"/>
      <c r="F105" s="25">
        <v>54</v>
      </c>
      <c r="G105" s="14"/>
      <c r="H105" s="14"/>
      <c r="I105" s="52"/>
      <c r="J105" s="15"/>
      <c r="K105" s="15"/>
      <c r="L105" s="15"/>
      <c r="M105" s="15"/>
      <c r="N105" s="15"/>
      <c r="O105" s="15"/>
      <c r="P105" s="15"/>
      <c r="Q105" s="15"/>
      <c r="R105" s="71">
        <f t="shared" ref="R105:R106" si="51">SUM(J105:Q105)</f>
        <v>0</v>
      </c>
    </row>
    <row r="106" spans="2:18" ht="20.25" hidden="1" customHeight="1">
      <c r="B106" s="24"/>
      <c r="D106" s="21"/>
      <c r="E106" s="26"/>
      <c r="F106" s="25">
        <v>55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 t="shared" si="51"/>
        <v>0</v>
      </c>
    </row>
    <row r="107" spans="2:18" ht="20.25" hidden="1" customHeight="1">
      <c r="B107" s="24"/>
      <c r="D107" s="21"/>
      <c r="E107" s="26"/>
      <c r="F107" s="25">
        <v>56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>SUM(J107:Q107)</f>
        <v>0</v>
      </c>
    </row>
    <row r="108" spans="2:18" s="12" customFormat="1" ht="33" hidden="1" customHeight="1">
      <c r="B108" s="1404" t="s">
        <v>87</v>
      </c>
      <c r="C108" s="1405"/>
      <c r="D108" s="1405"/>
      <c r="E108" s="1405"/>
      <c r="F108" s="1405"/>
      <c r="G108" s="1405"/>
      <c r="H108" s="1405"/>
      <c r="I108" s="1405"/>
      <c r="J108" s="35">
        <f>SUM(J109)</f>
        <v>0</v>
      </c>
      <c r="K108" s="35">
        <f t="shared" ref="K108:Q109" si="52">SUM(K109)</f>
        <v>0</v>
      </c>
      <c r="L108" s="35">
        <f t="shared" si="52"/>
        <v>0</v>
      </c>
      <c r="M108" s="35">
        <f t="shared" si="52"/>
        <v>0</v>
      </c>
      <c r="N108" s="35">
        <f t="shared" si="52"/>
        <v>0</v>
      </c>
      <c r="O108" s="35">
        <f t="shared" si="52"/>
        <v>0</v>
      </c>
      <c r="P108" s="35">
        <f t="shared" si="52"/>
        <v>0</v>
      </c>
      <c r="Q108" s="35">
        <f t="shared" si="52"/>
        <v>0</v>
      </c>
      <c r="R108" s="35">
        <f>SUM(R109)</f>
        <v>0</v>
      </c>
    </row>
    <row r="109" spans="2:18" s="12" customFormat="1" ht="32.25" hidden="1" customHeight="1">
      <c r="B109" s="1518" t="s">
        <v>114</v>
      </c>
      <c r="C109" s="1519"/>
      <c r="D109" s="1519"/>
      <c r="E109" s="1519"/>
      <c r="F109" s="1519"/>
      <c r="G109" s="1519"/>
      <c r="H109" s="1519"/>
      <c r="I109" s="1519"/>
      <c r="J109" s="22">
        <f>SUM(J110)</f>
        <v>0</v>
      </c>
      <c r="K109" s="22">
        <f>SUM(K110)</f>
        <v>0</v>
      </c>
      <c r="L109" s="22">
        <f t="shared" si="52"/>
        <v>0</v>
      </c>
      <c r="M109" s="22">
        <f t="shared" si="52"/>
        <v>0</v>
      </c>
      <c r="N109" s="22">
        <f t="shared" si="52"/>
        <v>0</v>
      </c>
      <c r="O109" s="22">
        <f t="shared" si="52"/>
        <v>0</v>
      </c>
      <c r="P109" s="22">
        <f t="shared" si="52"/>
        <v>0</v>
      </c>
      <c r="Q109" s="22">
        <f t="shared" si="52"/>
        <v>0</v>
      </c>
      <c r="R109" s="22">
        <f>SUM(R110)</f>
        <v>0</v>
      </c>
    </row>
    <row r="110" spans="2:18" ht="48.75" hidden="1" customHeight="1">
      <c r="B110" s="29"/>
      <c r="C110" s="1401" t="s">
        <v>43</v>
      </c>
      <c r="D110" s="1401"/>
      <c r="E110" s="1401"/>
      <c r="F110" s="1401"/>
      <c r="G110" s="1401"/>
      <c r="H110" s="1401"/>
      <c r="I110" s="1401"/>
      <c r="J110" s="73">
        <f>SUM(J111+J120)</f>
        <v>0</v>
      </c>
      <c r="K110" s="73">
        <f t="shared" ref="K110:O110" si="53">SUM(K111+K120)</f>
        <v>0</v>
      </c>
      <c r="L110" s="73">
        <f>SUM(L111+L120)</f>
        <v>0</v>
      </c>
      <c r="M110" s="73">
        <f t="shared" si="53"/>
        <v>0</v>
      </c>
      <c r="N110" s="73">
        <f>SUM(N111+N120)</f>
        <v>0</v>
      </c>
      <c r="O110" s="73">
        <f t="shared" si="53"/>
        <v>0</v>
      </c>
      <c r="P110" s="73">
        <f>SUM(P111+P120)</f>
        <v>0</v>
      </c>
      <c r="Q110" s="73">
        <f>SUM(Q111+Q120)</f>
        <v>0</v>
      </c>
      <c r="R110" s="73">
        <f>SUM(R111+R120)</f>
        <v>0</v>
      </c>
    </row>
    <row r="111" spans="2:18" ht="32.25" hidden="1" customHeight="1">
      <c r="B111" s="29"/>
      <c r="C111" s="31"/>
      <c r="D111" s="1401" t="s">
        <v>44</v>
      </c>
      <c r="E111" s="1401"/>
      <c r="F111" s="1401"/>
      <c r="G111" s="1401"/>
      <c r="H111" s="1401"/>
      <c r="I111" s="1401"/>
      <c r="J111" s="73">
        <f>SUM(J112+J116)</f>
        <v>0</v>
      </c>
      <c r="K111" s="73">
        <f t="shared" ref="K111:Q111" si="54">SUM(K112+K116)</f>
        <v>0</v>
      </c>
      <c r="L111" s="73">
        <f t="shared" si="54"/>
        <v>0</v>
      </c>
      <c r="M111" s="73">
        <f t="shared" si="54"/>
        <v>0</v>
      </c>
      <c r="N111" s="73">
        <f t="shared" si="54"/>
        <v>0</v>
      </c>
      <c r="O111" s="73">
        <f t="shared" si="54"/>
        <v>0</v>
      </c>
      <c r="P111" s="73">
        <f t="shared" si="54"/>
        <v>0</v>
      </c>
      <c r="Q111" s="73">
        <f t="shared" si="54"/>
        <v>0</v>
      </c>
      <c r="R111" s="73">
        <f>SUM(R112+R116)</f>
        <v>0</v>
      </c>
    </row>
    <row r="112" spans="2:18" ht="35.25" hidden="1" customHeight="1">
      <c r="B112" s="29"/>
      <c r="C112" s="31"/>
      <c r="D112" s="31"/>
      <c r="E112" s="1401" t="s">
        <v>45</v>
      </c>
      <c r="F112" s="1401"/>
      <c r="G112" s="1401"/>
      <c r="H112" s="1401"/>
      <c r="I112" s="1401"/>
      <c r="J112" s="73">
        <f>SUM(J113:J115)</f>
        <v>0</v>
      </c>
      <c r="K112" s="73">
        <f t="shared" ref="K112:Q112" si="55">SUM(K113:K115)</f>
        <v>0</v>
      </c>
      <c r="L112" s="73">
        <f t="shared" si="55"/>
        <v>0</v>
      </c>
      <c r="M112" s="73">
        <f t="shared" si="55"/>
        <v>0</v>
      </c>
      <c r="N112" s="73">
        <f t="shared" si="55"/>
        <v>0</v>
      </c>
      <c r="O112" s="73">
        <f t="shared" si="55"/>
        <v>0</v>
      </c>
      <c r="P112" s="73">
        <f t="shared" si="55"/>
        <v>0</v>
      </c>
      <c r="Q112" s="73">
        <f t="shared" si="55"/>
        <v>0</v>
      </c>
      <c r="R112" s="73">
        <f>SUM(R113:R115)</f>
        <v>0</v>
      </c>
    </row>
    <row r="113" spans="2:18" ht="19.5" hidden="1" customHeight="1">
      <c r="B113" s="32"/>
      <c r="C113" s="33"/>
      <c r="D113" s="33"/>
      <c r="E113" s="34"/>
      <c r="F113" s="25">
        <v>57</v>
      </c>
      <c r="G113" s="14"/>
      <c r="H113" s="14"/>
      <c r="I113" s="52"/>
      <c r="J113" s="15"/>
      <c r="K113" s="15"/>
      <c r="L113" s="15"/>
      <c r="M113" s="15"/>
      <c r="N113" s="15"/>
      <c r="O113" s="15"/>
      <c r="P113" s="15"/>
      <c r="Q113" s="15"/>
      <c r="R113" s="71">
        <f t="shared" ref="R113:R114" si="56">SUM(J113:Q113)</f>
        <v>0</v>
      </c>
    </row>
    <row r="114" spans="2:18" ht="19.5" hidden="1" customHeight="1">
      <c r="B114" s="24"/>
      <c r="D114" s="21"/>
      <c r="E114" s="26"/>
      <c r="F114" s="25">
        <v>58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 t="shared" si="56"/>
        <v>0</v>
      </c>
    </row>
    <row r="115" spans="2:18" ht="19.5" hidden="1" customHeight="1">
      <c r="B115" s="58"/>
      <c r="C115" s="59"/>
      <c r="D115" s="53"/>
      <c r="E115" s="19"/>
      <c r="F115" s="25">
        <v>59</v>
      </c>
      <c r="G115" s="14"/>
      <c r="H115" s="15"/>
      <c r="I115" s="16"/>
      <c r="J115" s="23"/>
      <c r="K115" s="23"/>
      <c r="L115" s="23"/>
      <c r="M115" s="23"/>
      <c r="N115" s="23"/>
      <c r="O115" s="23"/>
      <c r="P115" s="23"/>
      <c r="Q115" s="23"/>
      <c r="R115" s="71">
        <f>SUM(J115:Q115)</f>
        <v>0</v>
      </c>
    </row>
    <row r="116" spans="2:18" ht="34.5" hidden="1" customHeight="1">
      <c r="B116" s="29"/>
      <c r="C116" s="31"/>
      <c r="D116" s="31"/>
      <c r="E116" s="1401" t="s">
        <v>46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57">SUM(K117:K119)</f>
        <v>0</v>
      </c>
      <c r="L116" s="73">
        <f t="shared" si="57"/>
        <v>0</v>
      </c>
      <c r="M116" s="73">
        <f t="shared" si="57"/>
        <v>0</v>
      </c>
      <c r="N116" s="73">
        <f t="shared" si="57"/>
        <v>0</v>
      </c>
      <c r="O116" s="73">
        <f t="shared" si="57"/>
        <v>0</v>
      </c>
      <c r="P116" s="73">
        <f t="shared" si="57"/>
        <v>0</v>
      </c>
      <c r="Q116" s="73">
        <f t="shared" si="57"/>
        <v>0</v>
      </c>
      <c r="R116" s="73">
        <f t="shared" si="57"/>
        <v>0</v>
      </c>
    </row>
    <row r="117" spans="2:18" ht="19.5" hidden="1" customHeight="1">
      <c r="B117" s="32"/>
      <c r="C117" s="33"/>
      <c r="D117" s="33"/>
      <c r="E117" s="34"/>
      <c r="F117" s="25">
        <v>60</v>
      </c>
      <c r="G117" s="14"/>
      <c r="H117" s="14"/>
      <c r="I117" s="52"/>
      <c r="J117" s="15"/>
      <c r="K117" s="15"/>
      <c r="L117" s="15"/>
      <c r="M117" s="15"/>
      <c r="N117" s="15"/>
      <c r="O117" s="15"/>
      <c r="P117" s="15"/>
      <c r="Q117" s="15"/>
      <c r="R117" s="71">
        <f t="shared" ref="R117:R118" si="58">SUM(J117:Q117)</f>
        <v>0</v>
      </c>
    </row>
    <row r="118" spans="2:18" ht="19.5" hidden="1" customHeight="1">
      <c r="B118" s="24"/>
      <c r="D118" s="21"/>
      <c r="E118" s="26"/>
      <c r="F118" s="25">
        <v>61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58"/>
        <v>0</v>
      </c>
    </row>
    <row r="119" spans="2:18" ht="19.5" hidden="1" customHeight="1">
      <c r="B119" s="58"/>
      <c r="C119" s="59"/>
      <c r="D119" s="53"/>
      <c r="E119" s="19"/>
      <c r="F119" s="25">
        <v>62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ht="34.5" hidden="1" customHeight="1">
      <c r="B120" s="29"/>
      <c r="C120" s="31"/>
      <c r="D120" s="1418" t="s">
        <v>47</v>
      </c>
      <c r="E120" s="1418"/>
      <c r="F120" s="1418"/>
      <c r="G120" s="1418"/>
      <c r="H120" s="1418"/>
      <c r="I120" s="1418"/>
      <c r="J120" s="73">
        <f>SUM(J121)</f>
        <v>0</v>
      </c>
      <c r="K120" s="73">
        <f t="shared" ref="K120:R120" si="59">SUM(K121)</f>
        <v>0</v>
      </c>
      <c r="L120" s="73">
        <f t="shared" si="59"/>
        <v>0</v>
      </c>
      <c r="M120" s="73">
        <f t="shared" si="59"/>
        <v>0</v>
      </c>
      <c r="N120" s="73">
        <f t="shared" si="59"/>
        <v>0</v>
      </c>
      <c r="O120" s="73">
        <f t="shared" si="59"/>
        <v>0</v>
      </c>
      <c r="P120" s="73">
        <f t="shared" si="59"/>
        <v>0</v>
      </c>
      <c r="Q120" s="73">
        <f t="shared" si="59"/>
        <v>0</v>
      </c>
      <c r="R120" s="73">
        <f t="shared" si="59"/>
        <v>0</v>
      </c>
    </row>
    <row r="121" spans="2:18" ht="49.5" hidden="1" customHeight="1">
      <c r="B121" s="29"/>
      <c r="C121" s="31"/>
      <c r="D121" s="31"/>
      <c r="E121" s="1401" t="s">
        <v>48</v>
      </c>
      <c r="F121" s="1401"/>
      <c r="G121" s="1401"/>
      <c r="H121" s="1401"/>
      <c r="I121" s="1401"/>
      <c r="J121" s="73">
        <f>SUM(J122:J124)</f>
        <v>0</v>
      </c>
      <c r="K121" s="73">
        <f t="shared" ref="K121:P121" si="60">SUM(K122:K124)</f>
        <v>0</v>
      </c>
      <c r="L121" s="73">
        <f t="shared" si="60"/>
        <v>0</v>
      </c>
      <c r="M121" s="73">
        <f t="shared" si="60"/>
        <v>0</v>
      </c>
      <c r="N121" s="73">
        <f t="shared" si="60"/>
        <v>0</v>
      </c>
      <c r="O121" s="73">
        <f t="shared" si="60"/>
        <v>0</v>
      </c>
      <c r="P121" s="73">
        <f t="shared" si="60"/>
        <v>0</v>
      </c>
      <c r="Q121" s="73">
        <f>SUM(Q122:Q124)</f>
        <v>0</v>
      </c>
      <c r="R121" s="73">
        <f>SUM(R122:R124)</f>
        <v>0</v>
      </c>
    </row>
    <row r="122" spans="2:18" ht="21.75" hidden="1" customHeight="1">
      <c r="B122" s="32"/>
      <c r="C122" s="33"/>
      <c r="D122" s="33"/>
      <c r="E122" s="34"/>
      <c r="F122" s="25">
        <v>63</v>
      </c>
      <c r="G122" s="14"/>
      <c r="H122" s="14"/>
      <c r="I122" s="52"/>
      <c r="J122" s="15"/>
      <c r="K122" s="15"/>
      <c r="L122" s="15"/>
      <c r="M122" s="15"/>
      <c r="N122" s="15"/>
      <c r="O122" s="15"/>
      <c r="P122" s="15"/>
      <c r="Q122" s="15"/>
      <c r="R122" s="71">
        <f t="shared" ref="R122:R123" si="61">SUM(J122:Q122)</f>
        <v>0</v>
      </c>
    </row>
    <row r="123" spans="2:18" ht="21.75" hidden="1" customHeight="1">
      <c r="B123" s="24"/>
      <c r="D123" s="21"/>
      <c r="E123" s="26"/>
      <c r="F123" s="25">
        <v>64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si="61"/>
        <v>0</v>
      </c>
    </row>
    <row r="124" spans="2:18" ht="21.75" hidden="1" customHeight="1">
      <c r="B124" s="24"/>
      <c r="D124" s="21"/>
      <c r="E124" s="26"/>
      <c r="F124" s="25">
        <v>65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s="12" customFormat="1" ht="16.5" customHeight="1">
      <c r="B125" s="397" t="s">
        <v>90</v>
      </c>
      <c r="C125" s="398"/>
      <c r="D125" s="398"/>
      <c r="E125" s="398"/>
      <c r="F125" s="398"/>
      <c r="G125" s="398"/>
      <c r="H125" s="398"/>
      <c r="I125" s="398"/>
      <c r="J125" s="450"/>
      <c r="K125" s="450"/>
      <c r="L125" s="450"/>
      <c r="M125" s="450"/>
      <c r="N125" s="450"/>
      <c r="O125" s="450"/>
      <c r="P125" s="450"/>
      <c r="Q125" s="450"/>
      <c r="R125" s="449"/>
    </row>
    <row r="126" spans="2:18" s="12" customFormat="1" ht="16.5" customHeight="1">
      <c r="B126" s="440" t="s">
        <v>115</v>
      </c>
      <c r="C126" s="441"/>
      <c r="D126" s="441"/>
      <c r="E126" s="441"/>
      <c r="F126" s="441"/>
      <c r="G126" s="441"/>
      <c r="H126" s="441"/>
      <c r="I126" s="441"/>
      <c r="J126" s="448"/>
      <c r="K126" s="448"/>
      <c r="L126" s="448"/>
      <c r="M126" s="448"/>
      <c r="N126" s="448"/>
      <c r="O126" s="448"/>
      <c r="P126" s="448"/>
      <c r="Q126" s="448"/>
      <c r="R126" s="445"/>
    </row>
    <row r="127" spans="2:18" ht="16.5" customHeight="1">
      <c r="B127" s="29"/>
      <c r="C127" s="189" t="s">
        <v>49</v>
      </c>
      <c r="D127" s="189"/>
      <c r="E127" s="189"/>
      <c r="F127" s="189"/>
      <c r="G127" s="189"/>
      <c r="H127" s="189"/>
      <c r="I127" s="189"/>
      <c r="J127" s="443"/>
      <c r="K127" s="443"/>
      <c r="L127" s="443"/>
      <c r="M127" s="443"/>
      <c r="N127" s="443"/>
      <c r="O127" s="443"/>
      <c r="P127" s="443"/>
      <c r="Q127" s="443"/>
      <c r="R127" s="186"/>
    </row>
    <row r="128" spans="2:18" ht="16.5" customHeight="1">
      <c r="B128" s="29"/>
      <c r="C128" s="31"/>
      <c r="D128" s="189" t="s">
        <v>50</v>
      </c>
      <c r="E128" s="189"/>
      <c r="F128" s="189"/>
      <c r="G128" s="189"/>
      <c r="H128" s="189"/>
      <c r="I128" s="189"/>
      <c r="J128" s="443"/>
      <c r="K128" s="443"/>
      <c r="L128" s="443"/>
      <c r="M128" s="443"/>
      <c r="N128" s="443"/>
      <c r="O128" s="443"/>
      <c r="P128" s="443"/>
      <c r="Q128" s="443"/>
      <c r="R128" s="186"/>
    </row>
    <row r="129" spans="2:18" ht="16.5" customHeight="1">
      <c r="B129" s="29"/>
      <c r="C129" s="31"/>
      <c r="D129" s="31"/>
      <c r="E129" s="189" t="s">
        <v>51</v>
      </c>
      <c r="F129" s="189"/>
      <c r="G129" s="189"/>
      <c r="H129" s="189"/>
      <c r="I129" s="189"/>
      <c r="J129" s="443"/>
      <c r="K129" s="443"/>
      <c r="L129" s="443"/>
      <c r="M129" s="443"/>
      <c r="N129" s="443"/>
      <c r="O129" s="443"/>
      <c r="P129" s="443"/>
      <c r="Q129" s="443"/>
      <c r="R129" s="186"/>
    </row>
    <row r="130" spans="2:18" s="464" customFormat="1" ht="16.5" customHeight="1">
      <c r="B130" s="466"/>
      <c r="C130" s="463"/>
      <c r="D130" s="463"/>
      <c r="E130" s="467">
        <v>161</v>
      </c>
      <c r="F130" s="467" t="s">
        <v>1735</v>
      </c>
      <c r="G130" s="468"/>
      <c r="H130" s="984"/>
      <c r="I130" s="984"/>
      <c r="J130" s="859"/>
      <c r="K130" s="458"/>
      <c r="L130" s="458"/>
      <c r="M130" s="458"/>
      <c r="N130" s="458"/>
      <c r="O130" s="458"/>
      <c r="P130" s="458"/>
      <c r="Q130" s="458"/>
      <c r="R130" s="457"/>
    </row>
    <row r="131" spans="2:18" ht="64.5" customHeight="1">
      <c r="B131" s="771"/>
      <c r="C131" s="752"/>
      <c r="D131" s="752"/>
      <c r="E131" s="752"/>
      <c r="F131" s="752">
        <v>16101</v>
      </c>
      <c r="G131" s="754" t="s">
        <v>2231</v>
      </c>
      <c r="H131" s="766" t="s">
        <v>184</v>
      </c>
      <c r="I131" s="985" t="s">
        <v>2230</v>
      </c>
      <c r="J131" s="756"/>
      <c r="K131" s="972">
        <v>8400</v>
      </c>
      <c r="L131" s="757">
        <v>7600</v>
      </c>
      <c r="M131" s="972">
        <v>20000</v>
      </c>
      <c r="N131" s="757"/>
      <c r="O131" s="757"/>
      <c r="P131" s="757"/>
      <c r="Q131" s="757"/>
      <c r="R131" s="759">
        <f t="shared" ref="R131:R134" si="62">SUM(J131:Q131)</f>
        <v>36000</v>
      </c>
    </row>
    <row r="132" spans="2:18" s="369" customFormat="1" ht="62.25" hidden="1" customHeight="1">
      <c r="B132" s="1086"/>
      <c r="C132" s="1087"/>
      <c r="D132" s="1088"/>
      <c r="E132" s="1088"/>
      <c r="F132" s="1089">
        <v>16102</v>
      </c>
      <c r="G132" s="1080" t="s">
        <v>2232</v>
      </c>
      <c r="H132" s="1090" t="s">
        <v>184</v>
      </c>
      <c r="I132" s="1091" t="s">
        <v>2230</v>
      </c>
      <c r="J132" s="1092"/>
      <c r="K132" s="1093"/>
      <c r="L132" s="1077"/>
      <c r="M132" s="1093"/>
      <c r="N132" s="1077"/>
      <c r="O132" s="1077"/>
      <c r="P132" s="1077"/>
      <c r="Q132" s="1077"/>
      <c r="R132" s="1083">
        <f t="shared" si="62"/>
        <v>0</v>
      </c>
    </row>
    <row r="133" spans="2:18" ht="49.5" customHeight="1">
      <c r="B133" s="761"/>
      <c r="C133" s="762"/>
      <c r="D133" s="763"/>
      <c r="E133" s="763"/>
      <c r="F133" s="773">
        <v>16102</v>
      </c>
      <c r="G133" s="765" t="s">
        <v>2233</v>
      </c>
      <c r="H133" s="766" t="s">
        <v>184</v>
      </c>
      <c r="I133" s="806" t="s">
        <v>2159</v>
      </c>
      <c r="J133" s="774"/>
      <c r="K133" s="987"/>
      <c r="L133" s="775">
        <v>85000</v>
      </c>
      <c r="M133" s="987">
        <v>8931</v>
      </c>
      <c r="N133" s="774"/>
      <c r="O133" s="768"/>
      <c r="P133" s="768"/>
      <c r="Q133" s="768"/>
      <c r="R133" s="769">
        <f t="shared" si="62"/>
        <v>93931</v>
      </c>
    </row>
    <row r="134" spans="2:18" ht="48.75" customHeight="1">
      <c r="B134" s="17"/>
      <c r="C134" s="18"/>
      <c r="D134" s="18"/>
      <c r="E134" s="18"/>
      <c r="F134" s="18">
        <v>16103</v>
      </c>
      <c r="G134" s="19" t="s">
        <v>2236</v>
      </c>
      <c r="H134" s="134" t="s">
        <v>184</v>
      </c>
      <c r="I134" s="135" t="s">
        <v>2237</v>
      </c>
      <c r="J134" s="152"/>
      <c r="K134" s="973">
        <v>41400</v>
      </c>
      <c r="L134" s="152"/>
      <c r="M134" s="973">
        <v>7600</v>
      </c>
      <c r="N134" s="152"/>
      <c r="O134" s="152"/>
      <c r="P134" s="152"/>
      <c r="Q134" s="152"/>
      <c r="R134" s="471">
        <f t="shared" si="62"/>
        <v>49000</v>
      </c>
    </row>
    <row r="135" spans="2:18" ht="15.75" customHeight="1">
      <c r="B135" s="29"/>
      <c r="C135" s="31"/>
      <c r="D135" s="189" t="s">
        <v>52</v>
      </c>
      <c r="E135" s="189"/>
      <c r="F135" s="189"/>
      <c r="G135" s="189"/>
      <c r="H135" s="189"/>
      <c r="I135" s="189"/>
      <c r="J135" s="443"/>
      <c r="K135" s="443"/>
      <c r="L135" s="443"/>
      <c r="M135" s="443"/>
      <c r="N135" s="443"/>
      <c r="O135" s="443"/>
      <c r="P135" s="443"/>
      <c r="Q135" s="443"/>
      <c r="R135" s="186"/>
    </row>
    <row r="136" spans="2:18" ht="15.75" customHeight="1">
      <c r="B136" s="29"/>
      <c r="C136" s="31"/>
      <c r="D136" s="31"/>
      <c r="E136" s="30" t="s">
        <v>53</v>
      </c>
      <c r="F136" s="27"/>
      <c r="G136" s="202"/>
      <c r="H136" s="203"/>
      <c r="I136" s="203"/>
      <c r="J136" s="443"/>
      <c r="K136" s="443"/>
      <c r="L136" s="443"/>
      <c r="M136" s="443"/>
      <c r="N136" s="443"/>
      <c r="O136" s="443"/>
      <c r="P136" s="443"/>
      <c r="Q136" s="443"/>
      <c r="R136" s="186"/>
    </row>
    <row r="137" spans="2:18" s="464" customFormat="1" ht="15.75" customHeight="1">
      <c r="B137" s="466"/>
      <c r="C137" s="463"/>
      <c r="D137" s="463"/>
      <c r="E137" s="467">
        <v>162</v>
      </c>
      <c r="F137" s="467" t="s">
        <v>1730</v>
      </c>
      <c r="G137" s="463"/>
      <c r="H137" s="467"/>
      <c r="I137" s="467"/>
      <c r="J137" s="458"/>
      <c r="K137" s="458"/>
      <c r="L137" s="458"/>
      <c r="M137" s="458"/>
      <c r="N137" s="458"/>
      <c r="O137" s="458"/>
      <c r="P137" s="458"/>
      <c r="Q137" s="458"/>
      <c r="R137" s="457"/>
    </row>
    <row r="138" spans="2:18" ht="18" customHeight="1">
      <c r="B138" s="794"/>
      <c r="C138" s="795"/>
      <c r="D138" s="793"/>
      <c r="E138" s="793"/>
      <c r="F138" s="752">
        <v>16201</v>
      </c>
      <c r="G138" s="754" t="s">
        <v>211</v>
      </c>
      <c r="H138" s="757" t="s">
        <v>184</v>
      </c>
      <c r="I138" s="756" t="s">
        <v>2159</v>
      </c>
      <c r="J138" s="786"/>
      <c r="K138" s="981"/>
      <c r="L138" s="786">
        <v>1689869</v>
      </c>
      <c r="M138" s="981"/>
      <c r="N138" s="1094"/>
      <c r="O138" s="1094"/>
      <c r="P138" s="1094"/>
      <c r="Q138" s="1094"/>
      <c r="R138" s="759">
        <f t="shared" ref="R138" si="63">SUM(J138:Q138)</f>
        <v>1689869</v>
      </c>
    </row>
    <row r="139" spans="2:18" ht="62.25" customHeight="1">
      <c r="B139" s="17"/>
      <c r="C139" s="18"/>
      <c r="D139" s="18"/>
      <c r="E139" s="18"/>
      <c r="F139" s="18">
        <v>16202</v>
      </c>
      <c r="G139" s="19" t="s">
        <v>2228</v>
      </c>
      <c r="H139" s="134" t="s">
        <v>184</v>
      </c>
      <c r="I139" s="801" t="s">
        <v>2229</v>
      </c>
      <c r="J139" s="152"/>
      <c r="K139" s="973">
        <v>8400</v>
      </c>
      <c r="L139" s="372">
        <v>7600</v>
      </c>
      <c r="M139" s="973">
        <v>30000</v>
      </c>
      <c r="N139" s="152"/>
      <c r="O139" s="136"/>
      <c r="P139" s="136"/>
      <c r="Q139" s="136"/>
      <c r="R139" s="471">
        <f>SUM(J139:Q139)</f>
        <v>46000</v>
      </c>
    </row>
    <row r="140" spans="2:18" ht="51.75" customHeight="1">
      <c r="B140" s="955"/>
      <c r="C140" s="796"/>
      <c r="D140" s="796"/>
      <c r="E140" s="796"/>
      <c r="F140" s="796">
        <v>16203</v>
      </c>
      <c r="G140" s="815" t="s">
        <v>2234</v>
      </c>
      <c r="H140" s="847"/>
      <c r="I140" s="986" t="s">
        <v>2235</v>
      </c>
      <c r="J140" s="817"/>
      <c r="K140" s="979">
        <v>8400</v>
      </c>
      <c r="L140" s="956">
        <v>7600</v>
      </c>
      <c r="M140" s="979">
        <v>20000</v>
      </c>
      <c r="N140" s="817"/>
      <c r="O140" s="818"/>
      <c r="P140" s="818"/>
      <c r="Q140" s="818"/>
      <c r="R140" s="957">
        <f>SUM(J140:Q140)</f>
        <v>36000</v>
      </c>
    </row>
    <row r="141" spans="2:18" ht="67.5" customHeight="1">
      <c r="B141" s="772"/>
      <c r="C141" s="773"/>
      <c r="D141" s="773"/>
      <c r="E141" s="773"/>
      <c r="F141" s="826">
        <v>16204</v>
      </c>
      <c r="G141" s="827" t="s">
        <v>2238</v>
      </c>
      <c r="H141" s="766"/>
      <c r="I141" s="774" t="s">
        <v>2159</v>
      </c>
      <c r="J141" s="774"/>
      <c r="K141" s="987"/>
      <c r="L141" s="775">
        <v>40000</v>
      </c>
      <c r="M141" s="987"/>
      <c r="N141" s="774"/>
      <c r="O141" s="768"/>
      <c r="P141" s="768"/>
      <c r="Q141" s="768"/>
      <c r="R141" s="957">
        <f>SUM(J141:Q141)</f>
        <v>40000</v>
      </c>
    </row>
    <row r="142" spans="2:18" hidden="1">
      <c r="B142" s="29"/>
      <c r="C142" s="31"/>
      <c r="D142" s="31"/>
      <c r="E142" s="30" t="s">
        <v>54</v>
      </c>
      <c r="F142" s="27"/>
      <c r="G142" s="27"/>
      <c r="H142" s="13"/>
      <c r="I142" s="100"/>
      <c r="J142" s="73">
        <f>SUM(J143:J147)</f>
        <v>0</v>
      </c>
      <c r="K142" s="73">
        <f t="shared" ref="K142:R142" si="64">SUM(K143:K147)</f>
        <v>0</v>
      </c>
      <c r="L142" s="73">
        <f t="shared" si="64"/>
        <v>0</v>
      </c>
      <c r="M142" s="73">
        <f t="shared" si="64"/>
        <v>0</v>
      </c>
      <c r="N142" s="73">
        <f t="shared" si="64"/>
        <v>0</v>
      </c>
      <c r="O142" s="73">
        <f t="shared" si="64"/>
        <v>0</v>
      </c>
      <c r="P142" s="73">
        <f t="shared" si="64"/>
        <v>0</v>
      </c>
      <c r="Q142" s="73">
        <f t="shared" si="64"/>
        <v>0</v>
      </c>
      <c r="R142" s="73">
        <f t="shared" si="64"/>
        <v>0</v>
      </c>
    </row>
    <row r="143" spans="2:18" ht="22.5" hidden="1" customHeight="1">
      <c r="B143" s="32"/>
      <c r="C143" s="33"/>
      <c r="D143" s="33"/>
      <c r="E143" s="34"/>
      <c r="F143" s="25">
        <v>74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ref="R143:R146" si="65">SUM(J143:Q143)</f>
        <v>0</v>
      </c>
    </row>
    <row r="144" spans="2:18" ht="22.5" hidden="1" customHeight="1">
      <c r="B144" s="24"/>
      <c r="D144" s="21"/>
      <c r="E144" s="26"/>
      <c r="F144" s="25">
        <v>75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 t="shared" si="65"/>
        <v>0</v>
      </c>
    </row>
    <row r="145" spans="2:18" ht="22.5" hidden="1" customHeight="1">
      <c r="B145" s="24"/>
      <c r="D145" s="21"/>
      <c r="E145" s="26"/>
      <c r="F145" s="25">
        <v>76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1">
        <f t="shared" si="65"/>
        <v>0</v>
      </c>
    </row>
    <row r="146" spans="2:18" ht="22.5" hidden="1" customHeight="1">
      <c r="B146" s="48"/>
      <c r="C146" s="49"/>
      <c r="D146" s="49"/>
      <c r="E146" s="50"/>
      <c r="F146" s="25">
        <v>77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si="65"/>
        <v>0</v>
      </c>
    </row>
    <row r="147" spans="2:18" ht="22.5" hidden="1" customHeight="1">
      <c r="B147" s="24"/>
      <c r="D147" s="21"/>
      <c r="E147" s="26"/>
      <c r="F147" s="25">
        <v>78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>SUM(J147:Q147)</f>
        <v>0</v>
      </c>
    </row>
    <row r="148" spans="2:18" ht="35.25" hidden="1" customHeight="1">
      <c r="B148" s="29"/>
      <c r="C148" s="31"/>
      <c r="D148" s="31"/>
      <c r="E148" s="1401" t="s">
        <v>89</v>
      </c>
      <c r="F148" s="1401"/>
      <c r="G148" s="1401"/>
      <c r="H148" s="1401"/>
      <c r="I148" s="1401"/>
      <c r="J148" s="73">
        <f t="shared" ref="J148:R148" si="66">SUM(J149:J153)</f>
        <v>0</v>
      </c>
      <c r="K148" s="73">
        <f t="shared" si="66"/>
        <v>0</v>
      </c>
      <c r="L148" s="73">
        <f t="shared" si="66"/>
        <v>0</v>
      </c>
      <c r="M148" s="73">
        <f t="shared" si="66"/>
        <v>0</v>
      </c>
      <c r="N148" s="73">
        <f t="shared" si="66"/>
        <v>0</v>
      </c>
      <c r="O148" s="73">
        <f t="shared" si="66"/>
        <v>0</v>
      </c>
      <c r="P148" s="73">
        <f t="shared" si="66"/>
        <v>0</v>
      </c>
      <c r="Q148" s="73">
        <f t="shared" si="66"/>
        <v>0</v>
      </c>
      <c r="R148" s="73">
        <f t="shared" si="66"/>
        <v>0</v>
      </c>
    </row>
    <row r="149" spans="2:18" ht="35.25" hidden="1" customHeight="1">
      <c r="B149" s="76"/>
      <c r="C149" s="77"/>
      <c r="D149" s="77"/>
      <c r="E149" s="77"/>
      <c r="F149" s="51"/>
      <c r="G149" s="14"/>
      <c r="H149" s="435"/>
      <c r="I149" s="16"/>
      <c r="J149" s="15"/>
      <c r="K149" s="183"/>
      <c r="L149" s="980"/>
      <c r="M149" s="183"/>
      <c r="N149" s="15"/>
      <c r="O149" s="15"/>
      <c r="P149" s="15"/>
      <c r="Q149" s="15"/>
      <c r="R149" s="71"/>
    </row>
    <row r="150" spans="2:18" ht="34.5" hidden="1" customHeight="1">
      <c r="B150" s="24"/>
      <c r="D150" s="21"/>
      <c r="E150" s="21"/>
      <c r="F150" s="110"/>
      <c r="G150" s="14"/>
      <c r="H150" s="431"/>
      <c r="I150" s="16"/>
      <c r="J150" s="23"/>
      <c r="K150" s="974"/>
      <c r="L150" s="23"/>
      <c r="M150" s="974"/>
      <c r="N150" s="23"/>
      <c r="O150" s="23"/>
      <c r="P150" s="23"/>
      <c r="Q150" s="23"/>
      <c r="R150" s="71"/>
    </row>
    <row r="151" spans="2:18" ht="22.5" hidden="1" customHeight="1">
      <c r="B151" s="24"/>
      <c r="D151" s="21"/>
      <c r="E151" s="21"/>
      <c r="F151" s="51">
        <v>81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 t="shared" ref="R151:R152" si="67">SUM(J151:Q151)</f>
        <v>0</v>
      </c>
    </row>
    <row r="152" spans="2:18" ht="22.5" hidden="1" customHeight="1">
      <c r="B152" s="48"/>
      <c r="C152" s="49"/>
      <c r="D152" s="49"/>
      <c r="E152" s="49"/>
      <c r="F152" s="51">
        <v>82</v>
      </c>
      <c r="G152" s="14"/>
      <c r="H152" s="14"/>
      <c r="I152" s="52"/>
      <c r="J152" s="15"/>
      <c r="K152" s="15"/>
      <c r="L152" s="15"/>
      <c r="M152" s="15"/>
      <c r="N152" s="15"/>
      <c r="O152" s="15"/>
      <c r="P152" s="15"/>
      <c r="Q152" s="15"/>
      <c r="R152" s="71">
        <f t="shared" si="67"/>
        <v>0</v>
      </c>
    </row>
    <row r="153" spans="2:18" ht="22.5" hidden="1" customHeight="1">
      <c r="B153" s="58"/>
      <c r="C153" s="59"/>
      <c r="D153" s="53"/>
      <c r="E153" s="53"/>
      <c r="F153" s="51">
        <v>83</v>
      </c>
      <c r="G153" s="14"/>
      <c r="H153" s="15"/>
      <c r="I153" s="16"/>
      <c r="J153" s="23"/>
      <c r="K153" s="23"/>
      <c r="L153" s="23"/>
      <c r="M153" s="23"/>
      <c r="N153" s="23"/>
      <c r="O153" s="23"/>
      <c r="P153" s="23"/>
      <c r="Q153" s="23"/>
      <c r="R153" s="71">
        <f>SUM(J153:Q153)</f>
        <v>0</v>
      </c>
    </row>
    <row r="154" spans="2:18" s="12" customFormat="1" ht="33.75" hidden="1" customHeight="1">
      <c r="B154" s="1404" t="s">
        <v>92</v>
      </c>
      <c r="C154" s="1405"/>
      <c r="D154" s="1405"/>
      <c r="E154" s="1405"/>
      <c r="F154" s="1405"/>
      <c r="G154" s="1405"/>
      <c r="H154" s="1405"/>
      <c r="I154" s="1405"/>
      <c r="J154" s="35">
        <f>SUM(J155)</f>
        <v>0</v>
      </c>
      <c r="K154" s="35">
        <f t="shared" ref="K154:R155" si="68">SUM(K155)</f>
        <v>0</v>
      </c>
      <c r="L154" s="35">
        <f t="shared" si="68"/>
        <v>0</v>
      </c>
      <c r="M154" s="35">
        <f t="shared" si="68"/>
        <v>0</v>
      </c>
      <c r="N154" s="35">
        <f t="shared" si="68"/>
        <v>0</v>
      </c>
      <c r="O154" s="35">
        <f t="shared" si="68"/>
        <v>0</v>
      </c>
      <c r="P154" s="35">
        <f t="shared" si="68"/>
        <v>0</v>
      </c>
      <c r="Q154" s="35">
        <f t="shared" si="68"/>
        <v>0</v>
      </c>
      <c r="R154" s="35">
        <f t="shared" si="68"/>
        <v>0</v>
      </c>
    </row>
    <row r="155" spans="2:18" s="12" customFormat="1" ht="48.75" hidden="1" customHeight="1">
      <c r="B155" s="1520" t="s">
        <v>116</v>
      </c>
      <c r="C155" s="1521"/>
      <c r="D155" s="1521"/>
      <c r="E155" s="1521"/>
      <c r="F155" s="1521"/>
      <c r="G155" s="1521"/>
      <c r="H155" s="1521"/>
      <c r="I155" s="1521"/>
      <c r="J155" s="22">
        <f>SUM(J156)</f>
        <v>0</v>
      </c>
      <c r="K155" s="22">
        <f t="shared" si="68"/>
        <v>0</v>
      </c>
      <c r="L155" s="22">
        <f t="shared" si="68"/>
        <v>0</v>
      </c>
      <c r="M155" s="22">
        <f t="shared" si="68"/>
        <v>0</v>
      </c>
      <c r="N155" s="22">
        <f t="shared" si="68"/>
        <v>0</v>
      </c>
      <c r="O155" s="22">
        <f t="shared" si="68"/>
        <v>0</v>
      </c>
      <c r="P155" s="22">
        <f t="shared" si="68"/>
        <v>0</v>
      </c>
      <c r="Q155" s="22">
        <f t="shared" si="68"/>
        <v>0</v>
      </c>
      <c r="R155" s="22">
        <f>SUM(R156)</f>
        <v>0</v>
      </c>
    </row>
    <row r="156" spans="2:18" ht="32.25" hidden="1" customHeight="1">
      <c r="B156" s="29"/>
      <c r="C156" s="1401" t="s">
        <v>55</v>
      </c>
      <c r="D156" s="1401"/>
      <c r="E156" s="1401"/>
      <c r="F156" s="1401"/>
      <c r="G156" s="1401"/>
      <c r="H156" s="1401"/>
      <c r="I156" s="1401"/>
      <c r="J156" s="73">
        <f>SUM(J157+J174)</f>
        <v>0</v>
      </c>
      <c r="K156" s="73">
        <f t="shared" ref="K156:Q156" si="69">SUM(K157+K174)</f>
        <v>0</v>
      </c>
      <c r="L156" s="73">
        <f t="shared" si="69"/>
        <v>0</v>
      </c>
      <c r="M156" s="73">
        <f t="shared" si="69"/>
        <v>0</v>
      </c>
      <c r="N156" s="73">
        <f t="shared" si="69"/>
        <v>0</v>
      </c>
      <c r="O156" s="73">
        <f t="shared" si="69"/>
        <v>0</v>
      </c>
      <c r="P156" s="73">
        <f t="shared" si="69"/>
        <v>0</v>
      </c>
      <c r="Q156" s="73">
        <f t="shared" si="69"/>
        <v>0</v>
      </c>
      <c r="R156" s="73">
        <f>SUM(R157+R174)</f>
        <v>0</v>
      </c>
    </row>
    <row r="157" spans="2:18" ht="50.25" hidden="1" customHeight="1">
      <c r="B157" s="29"/>
      <c r="C157" s="31"/>
      <c r="D157" s="1401" t="s">
        <v>77</v>
      </c>
      <c r="E157" s="1401"/>
      <c r="F157" s="1401"/>
      <c r="G157" s="1401"/>
      <c r="H157" s="1401"/>
      <c r="I157" s="1401"/>
      <c r="J157" s="73">
        <f>SUM(J158+J162+J166+J170)</f>
        <v>0</v>
      </c>
      <c r="K157" s="73">
        <f t="shared" ref="K157:R157" si="70">SUM(K158+K162+K166+K170)</f>
        <v>0</v>
      </c>
      <c r="L157" s="73">
        <f t="shared" si="70"/>
        <v>0</v>
      </c>
      <c r="M157" s="73">
        <f t="shared" si="70"/>
        <v>0</v>
      </c>
      <c r="N157" s="73">
        <f t="shared" si="70"/>
        <v>0</v>
      </c>
      <c r="O157" s="73">
        <f t="shared" si="70"/>
        <v>0</v>
      </c>
      <c r="P157" s="73">
        <f t="shared" si="70"/>
        <v>0</v>
      </c>
      <c r="Q157" s="73">
        <f t="shared" si="70"/>
        <v>0</v>
      </c>
      <c r="R157" s="73">
        <f t="shared" si="70"/>
        <v>0</v>
      </c>
    </row>
    <row r="158" spans="2:18" ht="32.25" hidden="1" customHeight="1">
      <c r="B158" s="29"/>
      <c r="C158" s="31"/>
      <c r="D158" s="31"/>
      <c r="E158" s="1401" t="s">
        <v>56</v>
      </c>
      <c r="F158" s="1401"/>
      <c r="G158" s="1401"/>
      <c r="H158" s="1401"/>
      <c r="I158" s="1401"/>
      <c r="J158" s="73">
        <f>SUM(J159:J161)</f>
        <v>0</v>
      </c>
      <c r="K158" s="73">
        <f t="shared" ref="K158:R158" si="71">SUM(K159:K161)</f>
        <v>0</v>
      </c>
      <c r="L158" s="73">
        <f t="shared" si="71"/>
        <v>0</v>
      </c>
      <c r="M158" s="73">
        <f t="shared" si="71"/>
        <v>0</v>
      </c>
      <c r="N158" s="73">
        <f t="shared" si="71"/>
        <v>0</v>
      </c>
      <c r="O158" s="73">
        <f t="shared" si="71"/>
        <v>0</v>
      </c>
      <c r="P158" s="73">
        <f t="shared" si="71"/>
        <v>0</v>
      </c>
      <c r="Q158" s="73">
        <f t="shared" si="71"/>
        <v>0</v>
      </c>
      <c r="R158" s="73">
        <f t="shared" si="71"/>
        <v>0</v>
      </c>
    </row>
    <row r="159" spans="2:18" ht="20.25" hidden="1" customHeight="1">
      <c r="B159" s="32"/>
      <c r="C159" s="33"/>
      <c r="D159" s="33"/>
      <c r="E159" s="34"/>
      <c r="F159" s="25">
        <v>84</v>
      </c>
      <c r="G159" s="14"/>
      <c r="H159" s="14"/>
      <c r="I159" s="52"/>
      <c r="J159" s="15"/>
      <c r="K159" s="15"/>
      <c r="L159" s="15"/>
      <c r="M159" s="15"/>
      <c r="N159" s="15"/>
      <c r="O159" s="15"/>
      <c r="P159" s="15"/>
      <c r="Q159" s="15"/>
      <c r="R159" s="71">
        <f t="shared" ref="R159:R160" si="72">SUM(J159:Q159)</f>
        <v>0</v>
      </c>
    </row>
    <row r="160" spans="2:18" ht="20.25" hidden="1" customHeight="1">
      <c r="B160" s="24"/>
      <c r="D160" s="21"/>
      <c r="E160" s="26"/>
      <c r="F160" s="25">
        <v>85</v>
      </c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1">
        <f t="shared" si="72"/>
        <v>0</v>
      </c>
    </row>
    <row r="161" spans="2:18" ht="20.25" hidden="1" customHeight="1">
      <c r="B161" s="24"/>
      <c r="D161" s="21"/>
      <c r="E161" s="26"/>
      <c r="F161" s="25">
        <v>86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>SUM(J161:Q161)</f>
        <v>0</v>
      </c>
    </row>
    <row r="162" spans="2:18" ht="33.75" hidden="1" customHeight="1">
      <c r="B162" s="29"/>
      <c r="C162" s="31"/>
      <c r="D162" s="31"/>
      <c r="E162" s="1401" t="s">
        <v>57</v>
      </c>
      <c r="F162" s="1401"/>
      <c r="G162" s="1401"/>
      <c r="H162" s="1401"/>
      <c r="I162" s="1401"/>
      <c r="J162" s="73">
        <f>SUM(J163:J165)</f>
        <v>0</v>
      </c>
      <c r="K162" s="73">
        <f t="shared" ref="K162:R162" si="73">SUM(K163:K165)</f>
        <v>0</v>
      </c>
      <c r="L162" s="73">
        <f t="shared" si="73"/>
        <v>0</v>
      </c>
      <c r="M162" s="73">
        <f t="shared" si="73"/>
        <v>0</v>
      </c>
      <c r="N162" s="73">
        <f t="shared" si="73"/>
        <v>0</v>
      </c>
      <c r="O162" s="73">
        <f t="shared" si="73"/>
        <v>0</v>
      </c>
      <c r="P162" s="73">
        <f t="shared" si="73"/>
        <v>0</v>
      </c>
      <c r="Q162" s="73">
        <f t="shared" si="73"/>
        <v>0</v>
      </c>
      <c r="R162" s="73">
        <f t="shared" si="73"/>
        <v>0</v>
      </c>
    </row>
    <row r="163" spans="2:18" ht="21" hidden="1" customHeight="1">
      <c r="B163" s="32"/>
      <c r="C163" s="33"/>
      <c r="D163" s="33"/>
      <c r="E163" s="34"/>
      <c r="F163" s="25">
        <v>87</v>
      </c>
      <c r="G163" s="14"/>
      <c r="H163" s="14"/>
      <c r="I163" s="52"/>
      <c r="J163" s="15"/>
      <c r="K163" s="15"/>
      <c r="L163" s="15"/>
      <c r="M163" s="15"/>
      <c r="N163" s="15"/>
      <c r="O163" s="15"/>
      <c r="P163" s="15"/>
      <c r="Q163" s="15"/>
      <c r="R163" s="71">
        <f t="shared" ref="R163:R164" si="74">SUM(J163:Q163)</f>
        <v>0</v>
      </c>
    </row>
    <row r="164" spans="2:18" ht="21" hidden="1" customHeight="1">
      <c r="B164" s="24"/>
      <c r="D164" s="21"/>
      <c r="E164" s="26"/>
      <c r="F164" s="25">
        <v>88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1">
        <f t="shared" si="74"/>
        <v>0</v>
      </c>
    </row>
    <row r="165" spans="2:18" ht="21" hidden="1" customHeight="1">
      <c r="B165" s="24"/>
      <c r="D165" s="21"/>
      <c r="E165" s="26"/>
      <c r="F165" s="25">
        <v>89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>SUM(J165:Q165)</f>
        <v>0</v>
      </c>
    </row>
    <row r="166" spans="2:18" hidden="1">
      <c r="B166" s="29"/>
      <c r="C166" s="31"/>
      <c r="D166" s="31"/>
      <c r="E166" s="30" t="s">
        <v>58</v>
      </c>
      <c r="F166" s="27"/>
      <c r="G166" s="27"/>
      <c r="H166" s="13"/>
      <c r="I166" s="100"/>
      <c r="J166" s="73">
        <f>SUM(J167:J169)</f>
        <v>0</v>
      </c>
      <c r="K166" s="73">
        <f t="shared" ref="K166:R166" si="75">SUM(K167:K169)</f>
        <v>0</v>
      </c>
      <c r="L166" s="73">
        <f t="shared" si="75"/>
        <v>0</v>
      </c>
      <c r="M166" s="73">
        <f t="shared" si="75"/>
        <v>0</v>
      </c>
      <c r="N166" s="73">
        <f t="shared" si="75"/>
        <v>0</v>
      </c>
      <c r="O166" s="73">
        <f t="shared" si="75"/>
        <v>0</v>
      </c>
      <c r="P166" s="73">
        <f t="shared" si="75"/>
        <v>0</v>
      </c>
      <c r="Q166" s="73">
        <f t="shared" si="75"/>
        <v>0</v>
      </c>
      <c r="R166" s="73">
        <f t="shared" si="75"/>
        <v>0</v>
      </c>
    </row>
    <row r="167" spans="2:18" ht="24.75" hidden="1" customHeight="1">
      <c r="B167" s="32"/>
      <c r="C167" s="33"/>
      <c r="D167" s="33"/>
      <c r="E167" s="34"/>
      <c r="F167" s="25">
        <v>90</v>
      </c>
      <c r="G167" s="14"/>
      <c r="H167" s="14"/>
      <c r="I167" s="52"/>
      <c r="J167" s="15"/>
      <c r="K167" s="15"/>
      <c r="L167" s="15"/>
      <c r="M167" s="15"/>
      <c r="N167" s="15"/>
      <c r="O167" s="15"/>
      <c r="P167" s="15"/>
      <c r="Q167" s="15"/>
      <c r="R167" s="71">
        <f t="shared" ref="R167:R168" si="76">SUM(J167:Q167)</f>
        <v>0</v>
      </c>
    </row>
    <row r="168" spans="2:18" ht="24.75" hidden="1" customHeight="1">
      <c r="B168" s="24"/>
      <c r="D168" s="21"/>
      <c r="E168" s="26"/>
      <c r="F168" s="25">
        <v>91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 t="shared" si="76"/>
        <v>0</v>
      </c>
    </row>
    <row r="169" spans="2:18" ht="24.75" hidden="1" customHeight="1">
      <c r="B169" s="58"/>
      <c r="C169" s="59"/>
      <c r="D169" s="53"/>
      <c r="E169" s="19"/>
      <c r="F169" s="25">
        <v>92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>SUM(J169:Q169)</f>
        <v>0</v>
      </c>
    </row>
    <row r="170" spans="2:18" ht="30.75" hidden="1" customHeight="1">
      <c r="B170" s="29"/>
      <c r="C170" s="31"/>
      <c r="D170" s="31"/>
      <c r="E170" s="1418" t="s">
        <v>59</v>
      </c>
      <c r="F170" s="1418"/>
      <c r="G170" s="1418"/>
      <c r="H170" s="1418"/>
      <c r="I170" s="1418"/>
      <c r="J170" s="73">
        <f>SUM(J171:J173)</f>
        <v>0</v>
      </c>
      <c r="K170" s="73">
        <f t="shared" ref="K170:R170" si="77">SUM(K171:K173)</f>
        <v>0</v>
      </c>
      <c r="L170" s="73">
        <f t="shared" si="77"/>
        <v>0</v>
      </c>
      <c r="M170" s="73">
        <f t="shared" si="77"/>
        <v>0</v>
      </c>
      <c r="N170" s="73">
        <f t="shared" si="77"/>
        <v>0</v>
      </c>
      <c r="O170" s="73">
        <f t="shared" si="77"/>
        <v>0</v>
      </c>
      <c r="P170" s="73">
        <f t="shared" si="77"/>
        <v>0</v>
      </c>
      <c r="Q170" s="73">
        <f t="shared" si="77"/>
        <v>0</v>
      </c>
      <c r="R170" s="73">
        <f t="shared" si="77"/>
        <v>0</v>
      </c>
    </row>
    <row r="171" spans="2:18" ht="22.5" hidden="1" customHeight="1">
      <c r="B171" s="32"/>
      <c r="C171" s="33"/>
      <c r="D171" s="33"/>
      <c r="E171" s="34"/>
      <c r="F171" s="25">
        <v>93</v>
      </c>
      <c r="G171" s="14"/>
      <c r="H171" s="14"/>
      <c r="I171" s="52"/>
      <c r="J171" s="15"/>
      <c r="K171" s="15"/>
      <c r="L171" s="15"/>
      <c r="M171" s="15"/>
      <c r="N171" s="15"/>
      <c r="O171" s="15"/>
      <c r="P171" s="15"/>
      <c r="Q171" s="15"/>
      <c r="R171" s="71">
        <f t="shared" ref="R171:R172" si="78">SUM(J171:Q171)</f>
        <v>0</v>
      </c>
    </row>
    <row r="172" spans="2:18" ht="22.5" hidden="1" customHeight="1">
      <c r="B172" s="24"/>
      <c r="D172" s="21"/>
      <c r="E172" s="26"/>
      <c r="F172" s="25">
        <v>94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 t="shared" si="78"/>
        <v>0</v>
      </c>
    </row>
    <row r="173" spans="2:18" ht="22.5" hidden="1" customHeight="1">
      <c r="B173" s="24"/>
      <c r="D173" s="21"/>
      <c r="E173" s="26"/>
      <c r="F173" s="25">
        <v>95</v>
      </c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1">
        <f>SUM(J173:Q173)</f>
        <v>0</v>
      </c>
    </row>
    <row r="174" spans="2:18" ht="33.75" hidden="1" customHeight="1">
      <c r="B174" s="29"/>
      <c r="C174" s="31"/>
      <c r="D174" s="1401" t="s">
        <v>60</v>
      </c>
      <c r="E174" s="1401"/>
      <c r="F174" s="1401"/>
      <c r="G174" s="1401"/>
      <c r="H174" s="1401"/>
      <c r="I174" s="1401"/>
      <c r="J174" s="73">
        <f>SUM(J175)</f>
        <v>0</v>
      </c>
      <c r="K174" s="73">
        <f t="shared" ref="K174:R174" si="79">SUM(K175)</f>
        <v>0</v>
      </c>
      <c r="L174" s="73">
        <f t="shared" si="79"/>
        <v>0</v>
      </c>
      <c r="M174" s="73">
        <f t="shared" si="79"/>
        <v>0</v>
      </c>
      <c r="N174" s="73">
        <f t="shared" si="79"/>
        <v>0</v>
      </c>
      <c r="O174" s="73">
        <f t="shared" si="79"/>
        <v>0</v>
      </c>
      <c r="P174" s="73">
        <f t="shared" si="79"/>
        <v>0</v>
      </c>
      <c r="Q174" s="73">
        <f t="shared" si="79"/>
        <v>0</v>
      </c>
      <c r="R174" s="73">
        <f t="shared" si="79"/>
        <v>0</v>
      </c>
    </row>
    <row r="175" spans="2:18" hidden="1">
      <c r="B175" s="29"/>
      <c r="C175" s="31"/>
      <c r="D175" s="31"/>
      <c r="E175" s="30" t="s">
        <v>61</v>
      </c>
      <c r="F175" s="27"/>
      <c r="G175" s="27"/>
      <c r="H175" s="13"/>
      <c r="I175" s="100"/>
      <c r="J175" s="73">
        <f>SUM(J176:J178)</f>
        <v>0</v>
      </c>
      <c r="K175" s="73">
        <f t="shared" ref="K175:Q175" si="80">SUM(K176:K178)</f>
        <v>0</v>
      </c>
      <c r="L175" s="73">
        <f t="shared" si="80"/>
        <v>0</v>
      </c>
      <c r="M175" s="73">
        <f t="shared" si="80"/>
        <v>0</v>
      </c>
      <c r="N175" s="73">
        <f t="shared" si="80"/>
        <v>0</v>
      </c>
      <c r="O175" s="73">
        <f t="shared" si="80"/>
        <v>0</v>
      </c>
      <c r="P175" s="73">
        <f t="shared" si="80"/>
        <v>0</v>
      </c>
      <c r="Q175" s="73">
        <f t="shared" si="80"/>
        <v>0</v>
      </c>
      <c r="R175" s="73">
        <f>SUM(R176:R178)</f>
        <v>0</v>
      </c>
    </row>
    <row r="176" spans="2:18" ht="22.5" hidden="1" customHeight="1">
      <c r="B176" s="32"/>
      <c r="C176" s="33"/>
      <c r="D176" s="33"/>
      <c r="E176" s="34"/>
      <c r="F176" s="25">
        <v>96</v>
      </c>
      <c r="G176" s="14"/>
      <c r="H176" s="14"/>
      <c r="I176" s="52"/>
      <c r="J176" s="15"/>
      <c r="K176" s="15"/>
      <c r="L176" s="15"/>
      <c r="M176" s="15"/>
      <c r="N176" s="15"/>
      <c r="O176" s="15"/>
      <c r="P176" s="15"/>
      <c r="Q176" s="15"/>
      <c r="R176" s="71">
        <f>SUM(J176:Q176)</f>
        <v>0</v>
      </c>
    </row>
    <row r="177" spans="2:18" ht="22.5" hidden="1" customHeight="1">
      <c r="B177" s="24"/>
      <c r="D177" s="21"/>
      <c r="E177" s="26"/>
      <c r="F177" s="25">
        <v>97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1">
        <f>SUM(J177:Q177)</f>
        <v>0</v>
      </c>
    </row>
    <row r="178" spans="2:18" ht="21" hidden="1" customHeight="1">
      <c r="B178" s="24"/>
      <c r="D178" s="21"/>
      <c r="E178" s="26"/>
      <c r="F178" s="25">
        <v>98</v>
      </c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1">
        <f>SUM(J178:Q178)</f>
        <v>0</v>
      </c>
    </row>
    <row r="179" spans="2:18" s="12" customFormat="1" ht="18.75" hidden="1" customHeight="1">
      <c r="B179" s="116" t="s">
        <v>94</v>
      </c>
      <c r="C179" s="38"/>
      <c r="D179" s="115"/>
      <c r="E179" s="115"/>
      <c r="F179" s="115"/>
      <c r="G179" s="115"/>
      <c r="H179" s="115"/>
      <c r="I179" s="115"/>
      <c r="J179" s="35">
        <f>SUM(J180)</f>
        <v>0</v>
      </c>
      <c r="K179" s="35">
        <f t="shared" ref="K179:R180" si="81">SUM(K180)</f>
        <v>0</v>
      </c>
      <c r="L179" s="35">
        <f t="shared" si="81"/>
        <v>0</v>
      </c>
      <c r="M179" s="35">
        <f t="shared" si="81"/>
        <v>0</v>
      </c>
      <c r="N179" s="35">
        <f t="shared" si="81"/>
        <v>0</v>
      </c>
      <c r="O179" s="35">
        <f t="shared" si="81"/>
        <v>0</v>
      </c>
      <c r="P179" s="35">
        <f t="shared" si="81"/>
        <v>0</v>
      </c>
      <c r="Q179" s="35">
        <f t="shared" si="81"/>
        <v>0</v>
      </c>
      <c r="R179" s="35">
        <f t="shared" si="81"/>
        <v>0</v>
      </c>
    </row>
    <row r="180" spans="2:18" s="12" customFormat="1" ht="46.5" hidden="1" customHeight="1">
      <c r="B180" s="1520" t="s">
        <v>117</v>
      </c>
      <c r="C180" s="1521"/>
      <c r="D180" s="1521"/>
      <c r="E180" s="1521"/>
      <c r="F180" s="1521"/>
      <c r="G180" s="1521"/>
      <c r="H180" s="1521"/>
      <c r="I180" s="1521"/>
      <c r="J180" s="22">
        <f>SUM(J181)</f>
        <v>0</v>
      </c>
      <c r="K180" s="22">
        <f t="shared" si="81"/>
        <v>0</v>
      </c>
      <c r="L180" s="22">
        <f t="shared" si="81"/>
        <v>0</v>
      </c>
      <c r="M180" s="22">
        <f t="shared" si="81"/>
        <v>0</v>
      </c>
      <c r="N180" s="22">
        <f t="shared" si="81"/>
        <v>0</v>
      </c>
      <c r="O180" s="22">
        <f t="shared" si="81"/>
        <v>0</v>
      </c>
      <c r="P180" s="22">
        <f t="shared" si="81"/>
        <v>0</v>
      </c>
      <c r="Q180" s="22">
        <f t="shared" si="81"/>
        <v>0</v>
      </c>
      <c r="R180" s="22">
        <f t="shared" si="81"/>
        <v>0</v>
      </c>
    </row>
    <row r="181" spans="2:18" ht="36" hidden="1" customHeight="1">
      <c r="B181" s="29"/>
      <c r="C181" s="1401" t="s">
        <v>62</v>
      </c>
      <c r="D181" s="1401"/>
      <c r="E181" s="1401"/>
      <c r="F181" s="1401"/>
      <c r="G181" s="1401"/>
      <c r="H181" s="1401"/>
      <c r="I181" s="1401"/>
      <c r="J181" s="73">
        <f>SUM(J182+J187)</f>
        <v>0</v>
      </c>
      <c r="K181" s="73">
        <f t="shared" ref="K181:R181" si="82">SUM(K182+K187)</f>
        <v>0</v>
      </c>
      <c r="L181" s="73">
        <f t="shared" si="82"/>
        <v>0</v>
      </c>
      <c r="M181" s="73">
        <f t="shared" si="82"/>
        <v>0</v>
      </c>
      <c r="N181" s="73">
        <f t="shared" si="82"/>
        <v>0</v>
      </c>
      <c r="O181" s="73">
        <f t="shared" si="82"/>
        <v>0</v>
      </c>
      <c r="P181" s="73">
        <f t="shared" si="82"/>
        <v>0</v>
      </c>
      <c r="Q181" s="73">
        <f t="shared" si="82"/>
        <v>0</v>
      </c>
      <c r="R181" s="73">
        <f t="shared" si="82"/>
        <v>0</v>
      </c>
    </row>
    <row r="182" spans="2:18" ht="24.75" hidden="1" customHeight="1">
      <c r="B182" s="29"/>
      <c r="C182" s="31"/>
      <c r="D182" s="30" t="s">
        <v>63</v>
      </c>
      <c r="E182" s="28"/>
      <c r="F182" s="27"/>
      <c r="G182" s="27"/>
      <c r="H182" s="13"/>
      <c r="I182" s="100"/>
      <c r="J182" s="73">
        <f>SUM(J183)</f>
        <v>0</v>
      </c>
      <c r="K182" s="73">
        <f t="shared" ref="K182:R182" si="83">SUM(K183)</f>
        <v>0</v>
      </c>
      <c r="L182" s="73">
        <f t="shared" si="83"/>
        <v>0</v>
      </c>
      <c r="M182" s="73">
        <f t="shared" si="83"/>
        <v>0</v>
      </c>
      <c r="N182" s="73">
        <f t="shared" si="83"/>
        <v>0</v>
      </c>
      <c r="O182" s="73">
        <f t="shared" si="83"/>
        <v>0</v>
      </c>
      <c r="P182" s="73">
        <f t="shared" si="83"/>
        <v>0</v>
      </c>
      <c r="Q182" s="73">
        <f t="shared" si="83"/>
        <v>0</v>
      </c>
      <c r="R182" s="73">
        <f t="shared" si="83"/>
        <v>0</v>
      </c>
    </row>
    <row r="183" spans="2:18" ht="31.5" hidden="1" customHeight="1">
      <c r="B183" s="29"/>
      <c r="C183" s="31"/>
      <c r="D183" s="31"/>
      <c r="E183" s="1418" t="s">
        <v>64</v>
      </c>
      <c r="F183" s="1418"/>
      <c r="G183" s="1418"/>
      <c r="H183" s="1418"/>
      <c r="I183" s="1418"/>
      <c r="J183" s="73">
        <f>SUM(J184:J186)</f>
        <v>0</v>
      </c>
      <c r="K183" s="73">
        <f t="shared" ref="K183:R183" si="84">SUM(K184:K186)</f>
        <v>0</v>
      </c>
      <c r="L183" s="73">
        <f t="shared" si="84"/>
        <v>0</v>
      </c>
      <c r="M183" s="73">
        <f t="shared" si="84"/>
        <v>0</v>
      </c>
      <c r="N183" s="73">
        <f t="shared" si="84"/>
        <v>0</v>
      </c>
      <c r="O183" s="73">
        <f t="shared" si="84"/>
        <v>0</v>
      </c>
      <c r="P183" s="73">
        <f t="shared" si="84"/>
        <v>0</v>
      </c>
      <c r="Q183" s="73">
        <f t="shared" si="84"/>
        <v>0</v>
      </c>
      <c r="R183" s="73">
        <f t="shared" si="84"/>
        <v>0</v>
      </c>
    </row>
    <row r="184" spans="2:18" ht="72" hidden="1" customHeight="1">
      <c r="B184" s="76"/>
      <c r="C184" s="77"/>
      <c r="D184" s="77"/>
      <c r="E184" s="77"/>
      <c r="F184" s="51"/>
      <c r="G184" s="14"/>
      <c r="H184" s="435"/>
      <c r="I184" s="15"/>
      <c r="J184" s="15"/>
      <c r="K184" s="183"/>
      <c r="L184" s="15"/>
      <c r="M184" s="183"/>
      <c r="N184" s="15"/>
      <c r="O184" s="15"/>
      <c r="P184" s="15"/>
      <c r="Q184" s="15"/>
      <c r="R184" s="71"/>
    </row>
    <row r="185" spans="2:18" ht="23.25" hidden="1" customHeight="1">
      <c r="B185" s="24"/>
      <c r="D185" s="21"/>
      <c r="E185" s="26"/>
      <c r="F185" s="126">
        <v>100</v>
      </c>
      <c r="G185" s="19"/>
      <c r="H185" s="152"/>
      <c r="I185" s="153"/>
      <c r="J185" s="23"/>
      <c r="K185" s="23"/>
      <c r="L185" s="23"/>
      <c r="M185" s="23"/>
      <c r="N185" s="23"/>
      <c r="O185" s="23"/>
      <c r="P185" s="23"/>
      <c r="Q185" s="23"/>
      <c r="R185" s="71">
        <f t="shared" ref="R185" si="85">SUM(J185:Q185)</f>
        <v>0</v>
      </c>
    </row>
    <row r="186" spans="2:18" ht="22.5" hidden="1" customHeight="1">
      <c r="B186" s="58"/>
      <c r="C186" s="59"/>
      <c r="D186" s="53"/>
      <c r="E186" s="19"/>
      <c r="F186" s="25">
        <v>101</v>
      </c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1">
        <f>SUM(J186:Q186)</f>
        <v>0</v>
      </c>
    </row>
    <row r="187" spans="2:18" ht="36" hidden="1" customHeight="1">
      <c r="B187" s="29"/>
      <c r="C187" s="31"/>
      <c r="D187" s="1401" t="s">
        <v>65</v>
      </c>
      <c r="E187" s="1401"/>
      <c r="F187" s="1401"/>
      <c r="G187" s="1401"/>
      <c r="H187" s="1401"/>
      <c r="I187" s="1401"/>
      <c r="J187" s="73">
        <f>SUM(J188+J192)</f>
        <v>0</v>
      </c>
      <c r="K187" s="73">
        <f t="shared" ref="K187:R187" si="86">SUM(K188+K192)</f>
        <v>0</v>
      </c>
      <c r="L187" s="73">
        <f t="shared" si="86"/>
        <v>0</v>
      </c>
      <c r="M187" s="73">
        <f t="shared" si="86"/>
        <v>0</v>
      </c>
      <c r="N187" s="73">
        <f t="shared" si="86"/>
        <v>0</v>
      </c>
      <c r="O187" s="73">
        <f>SUM(O188+O192)</f>
        <v>0</v>
      </c>
      <c r="P187" s="73">
        <f t="shared" si="86"/>
        <v>0</v>
      </c>
      <c r="Q187" s="73">
        <f t="shared" si="86"/>
        <v>0</v>
      </c>
      <c r="R187" s="73">
        <f t="shared" si="86"/>
        <v>0</v>
      </c>
    </row>
    <row r="188" spans="2:18" hidden="1">
      <c r="B188" s="29"/>
      <c r="C188" s="31"/>
      <c r="D188" s="31"/>
      <c r="E188" s="30" t="s">
        <v>66</v>
      </c>
      <c r="F188" s="27"/>
      <c r="G188" s="27"/>
      <c r="H188" s="13"/>
      <c r="I188" s="100"/>
      <c r="J188" s="73">
        <f>SUM(J189:J191)</f>
        <v>0</v>
      </c>
      <c r="K188" s="73">
        <f t="shared" ref="K188:R188" si="87">SUM(K189:K191)</f>
        <v>0</v>
      </c>
      <c r="L188" s="73">
        <f t="shared" si="87"/>
        <v>0</v>
      </c>
      <c r="M188" s="73">
        <f t="shared" si="87"/>
        <v>0</v>
      </c>
      <c r="N188" s="73">
        <f t="shared" si="87"/>
        <v>0</v>
      </c>
      <c r="O188" s="73">
        <f t="shared" si="87"/>
        <v>0</v>
      </c>
      <c r="P188" s="73">
        <f t="shared" si="87"/>
        <v>0</v>
      </c>
      <c r="Q188" s="73">
        <f t="shared" si="87"/>
        <v>0</v>
      </c>
      <c r="R188" s="73">
        <f t="shared" si="87"/>
        <v>0</v>
      </c>
    </row>
    <row r="189" spans="2:18" ht="21" hidden="1" customHeight="1">
      <c r="B189" s="32"/>
      <c r="C189" s="33"/>
      <c r="D189" s="33"/>
      <c r="E189" s="34"/>
      <c r="F189" s="25">
        <v>102</v>
      </c>
      <c r="G189" s="14"/>
      <c r="H189" s="14"/>
      <c r="I189" s="52"/>
      <c r="J189" s="15"/>
      <c r="K189" s="15"/>
      <c r="L189" s="15"/>
      <c r="M189" s="15"/>
      <c r="N189" s="15"/>
      <c r="O189" s="15"/>
      <c r="P189" s="15"/>
      <c r="Q189" s="15"/>
      <c r="R189" s="71">
        <f t="shared" ref="R189:R190" si="88">SUM(J189:Q189)</f>
        <v>0</v>
      </c>
    </row>
    <row r="190" spans="2:18" ht="21" hidden="1" customHeight="1">
      <c r="B190" s="24"/>
      <c r="D190" s="21"/>
      <c r="E190" s="26"/>
      <c r="F190" s="25">
        <v>103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 t="shared" si="88"/>
        <v>0</v>
      </c>
    </row>
    <row r="191" spans="2:18" ht="21" hidden="1" customHeight="1">
      <c r="B191" s="24"/>
      <c r="D191" s="21"/>
      <c r="E191" s="26"/>
      <c r="F191" s="25">
        <v>104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>SUM(J191:Q191)</f>
        <v>0</v>
      </c>
    </row>
    <row r="192" spans="2:18" hidden="1">
      <c r="B192" s="29"/>
      <c r="C192" s="31"/>
      <c r="D192" s="31"/>
      <c r="E192" s="30" t="s">
        <v>67</v>
      </c>
      <c r="F192" s="27"/>
      <c r="G192" s="27"/>
      <c r="H192" s="13"/>
      <c r="I192" s="100"/>
      <c r="J192" s="73">
        <f>SUM(J193:J195)</f>
        <v>0</v>
      </c>
      <c r="K192" s="73">
        <f t="shared" ref="K192:Q192" si="89">SUM(K193:K195)</f>
        <v>0</v>
      </c>
      <c r="L192" s="73">
        <f t="shared" si="89"/>
        <v>0</v>
      </c>
      <c r="M192" s="73">
        <f t="shared" si="89"/>
        <v>0</v>
      </c>
      <c r="N192" s="73">
        <f t="shared" si="89"/>
        <v>0</v>
      </c>
      <c r="O192" s="73">
        <f t="shared" si="89"/>
        <v>0</v>
      </c>
      <c r="P192" s="73">
        <f t="shared" si="89"/>
        <v>0</v>
      </c>
      <c r="Q192" s="73">
        <f t="shared" si="89"/>
        <v>0</v>
      </c>
      <c r="R192" s="73">
        <f>SUM(R193:R195)</f>
        <v>0</v>
      </c>
    </row>
    <row r="193" spans="2:18" ht="21" hidden="1" customHeight="1">
      <c r="B193" s="32"/>
      <c r="C193" s="33"/>
      <c r="D193" s="33"/>
      <c r="E193" s="34"/>
      <c r="F193" s="25">
        <v>105</v>
      </c>
      <c r="G193" s="14"/>
      <c r="H193" s="14"/>
      <c r="I193" s="52"/>
      <c r="J193" s="15"/>
      <c r="K193" s="15"/>
      <c r="L193" s="15"/>
      <c r="M193" s="15"/>
      <c r="N193" s="15"/>
      <c r="O193" s="15"/>
      <c r="P193" s="15"/>
      <c r="Q193" s="15"/>
      <c r="R193" s="71">
        <f t="shared" ref="R193:R194" si="90">SUM(J193:Q193)</f>
        <v>0</v>
      </c>
    </row>
    <row r="194" spans="2:18" ht="21" hidden="1" customHeight="1">
      <c r="B194" s="24"/>
      <c r="D194" s="21"/>
      <c r="E194" s="26"/>
      <c r="F194" s="25">
        <v>106</v>
      </c>
      <c r="G194" s="14"/>
      <c r="H194" s="15"/>
      <c r="I194" s="16"/>
      <c r="J194" s="23"/>
      <c r="K194" s="23"/>
      <c r="L194" s="23"/>
      <c r="M194" s="23"/>
      <c r="N194" s="23"/>
      <c r="O194" s="23"/>
      <c r="P194" s="23"/>
      <c r="Q194" s="23"/>
      <c r="R194" s="71">
        <f t="shared" si="90"/>
        <v>0</v>
      </c>
    </row>
    <row r="195" spans="2:18" ht="21" hidden="1" customHeight="1">
      <c r="B195" s="24"/>
      <c r="D195" s="21"/>
      <c r="E195" s="26"/>
      <c r="F195" s="25">
        <v>107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1">
        <f>SUM(J195:Q195)</f>
        <v>0</v>
      </c>
    </row>
    <row r="196" spans="2:18" s="12" customFormat="1" ht="18.75" customHeight="1">
      <c r="B196" s="116" t="s">
        <v>96</v>
      </c>
      <c r="C196" s="38"/>
      <c r="D196" s="115"/>
      <c r="E196" s="115"/>
      <c r="F196" s="115"/>
      <c r="G196" s="115"/>
      <c r="H196" s="115"/>
      <c r="I196" s="115"/>
      <c r="J196" s="455"/>
      <c r="K196" s="455"/>
      <c r="L196" s="455"/>
      <c r="M196" s="455"/>
      <c r="N196" s="455"/>
      <c r="O196" s="455"/>
      <c r="P196" s="455"/>
      <c r="Q196" s="455"/>
      <c r="R196" s="454"/>
    </row>
    <row r="197" spans="2:18" s="12" customFormat="1" ht="18" customHeight="1">
      <c r="B197" s="440" t="s">
        <v>125</v>
      </c>
      <c r="C197" s="441"/>
      <c r="D197" s="441"/>
      <c r="E197" s="441"/>
      <c r="F197" s="441"/>
      <c r="G197" s="441"/>
      <c r="H197" s="441"/>
      <c r="I197" s="441"/>
      <c r="J197" s="458"/>
      <c r="K197" s="458"/>
      <c r="L197" s="458"/>
      <c r="M197" s="458"/>
      <c r="N197" s="458"/>
      <c r="O197" s="458"/>
      <c r="P197" s="458"/>
      <c r="Q197" s="458"/>
      <c r="R197" s="457"/>
    </row>
    <row r="198" spans="2:18" ht="18" customHeight="1">
      <c r="B198" s="29"/>
      <c r="C198" s="189" t="s">
        <v>68</v>
      </c>
      <c r="D198" s="189"/>
      <c r="E198" s="189"/>
      <c r="F198" s="189"/>
      <c r="G198" s="189"/>
      <c r="H198" s="189"/>
      <c r="I198" s="189"/>
      <c r="J198" s="443"/>
      <c r="K198" s="443"/>
      <c r="L198" s="443"/>
      <c r="M198" s="443"/>
      <c r="N198" s="443"/>
      <c r="O198" s="443"/>
      <c r="P198" s="443"/>
      <c r="Q198" s="443"/>
      <c r="R198" s="186"/>
    </row>
    <row r="199" spans="2:18" hidden="1">
      <c r="B199" s="29"/>
      <c r="C199" s="31"/>
      <c r="D199" s="30" t="s">
        <v>69</v>
      </c>
      <c r="E199" s="28"/>
      <c r="F199" s="27"/>
      <c r="G199" s="27"/>
      <c r="H199" s="13"/>
      <c r="I199" s="100"/>
      <c r="J199" s="443"/>
      <c r="K199" s="443"/>
      <c r="L199" s="443"/>
      <c r="M199" s="443"/>
      <c r="N199" s="443"/>
      <c r="O199" s="443"/>
      <c r="P199" s="443"/>
      <c r="Q199" s="443"/>
      <c r="R199" s="186"/>
    </row>
    <row r="200" spans="2:18" hidden="1">
      <c r="B200" s="29"/>
      <c r="C200" s="31"/>
      <c r="D200" s="31"/>
      <c r="E200" s="30" t="s">
        <v>70</v>
      </c>
      <c r="F200" s="60"/>
      <c r="G200" s="55"/>
      <c r="H200" s="55"/>
      <c r="I200" s="55"/>
      <c r="J200" s="443"/>
      <c r="K200" s="443"/>
      <c r="L200" s="443"/>
      <c r="M200" s="443"/>
      <c r="N200" s="443"/>
      <c r="O200" s="443"/>
      <c r="P200" s="443"/>
      <c r="Q200" s="443"/>
      <c r="R200" s="186"/>
    </row>
    <row r="201" spans="2:18" ht="24.75" hidden="1" customHeight="1">
      <c r="B201" s="32"/>
      <c r="C201" s="33"/>
      <c r="D201" s="33"/>
      <c r="E201" s="34"/>
      <c r="F201" s="25">
        <v>108</v>
      </c>
      <c r="G201" s="14"/>
      <c r="H201" s="14"/>
      <c r="I201" s="52"/>
      <c r="J201" s="117"/>
      <c r="K201" s="117"/>
      <c r="L201" s="117"/>
      <c r="M201" s="117"/>
      <c r="N201" s="117"/>
      <c r="O201" s="117"/>
      <c r="P201" s="117"/>
      <c r="Q201" s="117"/>
      <c r="R201" s="453"/>
    </row>
    <row r="202" spans="2:18" ht="24.75" hidden="1" customHeight="1">
      <c r="B202" s="24"/>
      <c r="D202" s="21"/>
      <c r="E202" s="26"/>
      <c r="F202" s="25">
        <v>109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25.5" hidden="1" customHeight="1">
      <c r="B203" s="24"/>
      <c r="D203" s="21"/>
      <c r="E203" s="26"/>
      <c r="F203" s="25">
        <v>110</v>
      </c>
      <c r="G203" s="14"/>
      <c r="H203" s="15"/>
      <c r="I203" s="16"/>
      <c r="J203" s="452"/>
      <c r="K203" s="452"/>
      <c r="L203" s="452"/>
      <c r="M203" s="452"/>
      <c r="N203" s="452"/>
      <c r="O203" s="452"/>
      <c r="P203" s="452"/>
      <c r="Q203" s="452"/>
      <c r="R203" s="453"/>
    </row>
    <row r="204" spans="2:18" ht="24.75" hidden="1" customHeight="1">
      <c r="B204" s="24"/>
      <c r="D204" s="21"/>
      <c r="E204" s="26"/>
      <c r="F204" s="25">
        <v>111</v>
      </c>
      <c r="G204" s="14"/>
      <c r="H204" s="15"/>
      <c r="I204" s="16"/>
      <c r="J204" s="452"/>
      <c r="K204" s="452"/>
      <c r="L204" s="452"/>
      <c r="M204" s="452"/>
      <c r="N204" s="452"/>
      <c r="O204" s="452"/>
      <c r="P204" s="452"/>
      <c r="Q204" s="452"/>
      <c r="R204" s="453"/>
    </row>
    <row r="205" spans="2:18" ht="25.5" hidden="1" customHeight="1">
      <c r="B205" s="58"/>
      <c r="C205" s="59"/>
      <c r="D205" s="53"/>
      <c r="E205" s="19"/>
      <c r="F205" s="25">
        <v>112</v>
      </c>
      <c r="G205" s="14"/>
      <c r="H205" s="15"/>
      <c r="I205" s="16"/>
      <c r="J205" s="452"/>
      <c r="K205" s="452"/>
      <c r="L205" s="452"/>
      <c r="M205" s="452"/>
      <c r="N205" s="452"/>
      <c r="O205" s="452"/>
      <c r="P205" s="452"/>
      <c r="Q205" s="452"/>
      <c r="R205" s="453"/>
    </row>
    <row r="206" spans="2:18" ht="33" hidden="1" customHeight="1">
      <c r="B206" s="29"/>
      <c r="C206" s="31"/>
      <c r="D206" s="1401" t="s">
        <v>71</v>
      </c>
      <c r="E206" s="1401"/>
      <c r="F206" s="1401"/>
      <c r="G206" s="1401"/>
      <c r="H206" s="1401"/>
      <c r="I206" s="1401"/>
      <c r="J206" s="443"/>
      <c r="K206" s="443"/>
      <c r="L206" s="443"/>
      <c r="M206" s="443"/>
      <c r="N206" s="443"/>
      <c r="O206" s="443"/>
      <c r="P206" s="443"/>
      <c r="Q206" s="443"/>
      <c r="R206" s="186"/>
    </row>
    <row r="207" spans="2:18" ht="30.75" hidden="1" customHeight="1">
      <c r="B207" s="29"/>
      <c r="C207" s="31"/>
      <c r="D207" s="31"/>
      <c r="E207" s="1418" t="s">
        <v>72</v>
      </c>
      <c r="F207" s="1418"/>
      <c r="G207" s="1418"/>
      <c r="H207" s="1418"/>
      <c r="I207" s="1418"/>
      <c r="J207" s="443"/>
      <c r="K207" s="443"/>
      <c r="L207" s="443"/>
      <c r="M207" s="443"/>
      <c r="N207" s="443"/>
      <c r="O207" s="443"/>
      <c r="P207" s="443"/>
      <c r="Q207" s="443"/>
      <c r="R207" s="186"/>
    </row>
    <row r="208" spans="2:18" ht="24.75" hidden="1" customHeight="1">
      <c r="B208" s="32"/>
      <c r="C208" s="33"/>
      <c r="D208" s="33"/>
      <c r="E208" s="34"/>
      <c r="F208" s="25">
        <v>113</v>
      </c>
      <c r="G208" s="14"/>
      <c r="H208" s="14"/>
      <c r="I208" s="52"/>
      <c r="J208" s="117"/>
      <c r="K208" s="117"/>
      <c r="L208" s="117"/>
      <c r="M208" s="117"/>
      <c r="N208" s="117"/>
      <c r="O208" s="117"/>
      <c r="P208" s="117"/>
      <c r="Q208" s="117"/>
      <c r="R208" s="453"/>
    </row>
    <row r="209" spans="2:18" ht="24.75" hidden="1" customHeight="1">
      <c r="B209" s="24"/>
      <c r="D209" s="21"/>
      <c r="E209" s="26"/>
      <c r="F209" s="25">
        <v>114</v>
      </c>
      <c r="G209" s="14"/>
      <c r="H209" s="15"/>
      <c r="I209" s="16"/>
      <c r="J209" s="452"/>
      <c r="K209" s="452"/>
      <c r="L209" s="452"/>
      <c r="M209" s="452"/>
      <c r="N209" s="452"/>
      <c r="O209" s="452"/>
      <c r="P209" s="452"/>
      <c r="Q209" s="452"/>
      <c r="R209" s="453"/>
    </row>
    <row r="210" spans="2:18" ht="24.75" hidden="1" customHeight="1">
      <c r="B210" s="24"/>
      <c r="D210" s="21"/>
      <c r="E210" s="26"/>
      <c r="F210" s="25">
        <v>115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2"/>
      <c r="R210" s="453"/>
    </row>
    <row r="211" spans="2:18" hidden="1">
      <c r="B211" s="29"/>
      <c r="C211" s="31"/>
      <c r="D211" s="31"/>
      <c r="E211" s="1419" t="s">
        <v>73</v>
      </c>
      <c r="F211" s="1419"/>
      <c r="G211" s="1419"/>
      <c r="H211" s="1419"/>
      <c r="I211" s="1419"/>
      <c r="J211" s="443"/>
      <c r="K211" s="443"/>
      <c r="L211" s="443"/>
      <c r="M211" s="443"/>
      <c r="N211" s="443"/>
      <c r="O211" s="443"/>
      <c r="P211" s="443"/>
      <c r="Q211" s="443"/>
      <c r="R211" s="186"/>
    </row>
    <row r="212" spans="2:18" ht="23.25" hidden="1" customHeight="1">
      <c r="B212" s="32"/>
      <c r="C212" s="33"/>
      <c r="D212" s="33"/>
      <c r="E212" s="34"/>
      <c r="F212" s="25">
        <v>116</v>
      </c>
      <c r="G212" s="14"/>
      <c r="H212" s="14"/>
      <c r="I212" s="52"/>
      <c r="J212" s="117"/>
      <c r="K212" s="117"/>
      <c r="L212" s="117"/>
      <c r="M212" s="117"/>
      <c r="N212" s="117"/>
      <c r="O212" s="117"/>
      <c r="P212" s="117"/>
      <c r="Q212" s="117"/>
      <c r="R212" s="453"/>
    </row>
    <row r="213" spans="2:18" ht="23.25" hidden="1" customHeight="1">
      <c r="B213" s="24"/>
      <c r="D213" s="21"/>
      <c r="E213" s="26"/>
      <c r="F213" s="25">
        <v>117</v>
      </c>
      <c r="G213" s="14"/>
      <c r="H213" s="15"/>
      <c r="I213" s="16"/>
      <c r="J213" s="452"/>
      <c r="K213" s="452"/>
      <c r="L213" s="452"/>
      <c r="M213" s="452"/>
      <c r="N213" s="452"/>
      <c r="O213" s="452"/>
      <c r="P213" s="452"/>
      <c r="Q213" s="452"/>
      <c r="R213" s="453"/>
    </row>
    <row r="214" spans="2:18" ht="23.25" hidden="1" customHeight="1">
      <c r="B214" s="24"/>
      <c r="D214" s="21"/>
      <c r="E214" s="26"/>
      <c r="F214" s="25">
        <v>118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idden="1">
      <c r="B215" s="29"/>
      <c r="C215" s="31"/>
      <c r="D215" s="31"/>
      <c r="E215" s="30" t="s">
        <v>74</v>
      </c>
      <c r="F215" s="27"/>
      <c r="G215" s="27"/>
      <c r="H215" s="13"/>
      <c r="I215" s="100"/>
      <c r="J215" s="443"/>
      <c r="K215" s="443"/>
      <c r="L215" s="443"/>
      <c r="M215" s="443"/>
      <c r="N215" s="443"/>
      <c r="O215" s="443"/>
      <c r="P215" s="443"/>
      <c r="Q215" s="443"/>
      <c r="R215" s="186"/>
    </row>
    <row r="216" spans="2:18" ht="23.25" hidden="1" customHeight="1">
      <c r="B216" s="32"/>
      <c r="C216" s="33"/>
      <c r="D216" s="33"/>
      <c r="E216" s="34"/>
      <c r="F216" s="25">
        <v>119</v>
      </c>
      <c r="G216" s="14"/>
      <c r="H216" s="14"/>
      <c r="I216" s="52"/>
      <c r="J216" s="117"/>
      <c r="K216" s="117"/>
      <c r="L216" s="117"/>
      <c r="M216" s="117"/>
      <c r="N216" s="117"/>
      <c r="O216" s="117"/>
      <c r="P216" s="117"/>
      <c r="Q216" s="117"/>
      <c r="R216" s="453"/>
    </row>
    <row r="217" spans="2:18" ht="23.25" hidden="1" customHeight="1">
      <c r="B217" s="24"/>
      <c r="D217" s="21"/>
      <c r="E217" s="26"/>
      <c r="F217" s="25">
        <v>120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t="23.25" hidden="1" customHeight="1">
      <c r="B218" s="24"/>
      <c r="D218" s="21"/>
      <c r="E218" s="26"/>
      <c r="F218" s="25">
        <v>121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idden="1">
      <c r="B219" s="29"/>
      <c r="C219" s="31"/>
      <c r="D219" s="31"/>
      <c r="E219" s="30" t="s">
        <v>75</v>
      </c>
      <c r="F219" s="27"/>
      <c r="G219" s="27"/>
      <c r="H219" s="13"/>
      <c r="I219" s="100"/>
      <c r="J219" s="443"/>
      <c r="K219" s="443"/>
      <c r="L219" s="443"/>
      <c r="M219" s="443"/>
      <c r="N219" s="443"/>
      <c r="O219" s="443"/>
      <c r="P219" s="443"/>
      <c r="Q219" s="443"/>
      <c r="R219" s="186"/>
    </row>
    <row r="220" spans="2:18" ht="21.75" hidden="1" customHeight="1">
      <c r="B220" s="32"/>
      <c r="C220" s="33"/>
      <c r="D220" s="33"/>
      <c r="E220" s="34"/>
      <c r="F220" s="25">
        <v>122</v>
      </c>
      <c r="G220" s="14"/>
      <c r="H220" s="14"/>
      <c r="I220" s="52"/>
      <c r="J220" s="117"/>
      <c r="K220" s="117"/>
      <c r="L220" s="117"/>
      <c r="M220" s="117"/>
      <c r="N220" s="117"/>
      <c r="O220" s="117"/>
      <c r="P220" s="117"/>
      <c r="Q220" s="117"/>
      <c r="R220" s="453"/>
    </row>
    <row r="221" spans="2:18" ht="21.75" hidden="1" customHeight="1">
      <c r="B221" s="24"/>
      <c r="D221" s="21"/>
      <c r="E221" s="26"/>
      <c r="F221" s="25">
        <v>123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ht="21.75" hidden="1" customHeight="1">
      <c r="B222" s="58"/>
      <c r="C222" s="59"/>
      <c r="D222" s="53"/>
      <c r="E222" s="19"/>
      <c r="F222" s="25">
        <v>124</v>
      </c>
      <c r="G222" s="14"/>
      <c r="H222" s="15"/>
      <c r="I222" s="16"/>
      <c r="J222" s="452"/>
      <c r="K222" s="452"/>
      <c r="L222" s="452"/>
      <c r="M222" s="452"/>
      <c r="N222" s="452"/>
      <c r="O222" s="452"/>
      <c r="P222" s="452"/>
      <c r="Q222" s="452"/>
      <c r="R222" s="453"/>
    </row>
    <row r="223" spans="2:18" ht="17.25" customHeight="1">
      <c r="B223" s="29"/>
      <c r="C223" s="31"/>
      <c r="D223" s="31"/>
      <c r="E223" s="40" t="s">
        <v>103</v>
      </c>
      <c r="F223" s="60"/>
      <c r="G223" s="55"/>
      <c r="H223" s="55"/>
      <c r="I223" s="55"/>
      <c r="J223" s="443"/>
      <c r="K223" s="443"/>
      <c r="L223" s="443"/>
      <c r="M223" s="443"/>
      <c r="N223" s="443"/>
      <c r="O223" s="443"/>
      <c r="P223" s="443"/>
      <c r="Q223" s="443"/>
      <c r="R223" s="186"/>
    </row>
    <row r="224" spans="2:18" s="464" customFormat="1" ht="16.5" customHeight="1">
      <c r="B224" s="466"/>
      <c r="C224" s="463"/>
      <c r="D224" s="463"/>
      <c r="E224" s="467">
        <v>197</v>
      </c>
      <c r="F224" s="467" t="s">
        <v>1658</v>
      </c>
      <c r="G224" s="468"/>
      <c r="H224" s="467"/>
      <c r="I224" s="467"/>
      <c r="J224" s="458"/>
      <c r="K224" s="458"/>
      <c r="L224" s="458"/>
      <c r="M224" s="458"/>
      <c r="N224" s="458"/>
      <c r="O224" s="458"/>
      <c r="P224" s="458"/>
      <c r="Q224" s="458"/>
      <c r="R224" s="457"/>
    </row>
    <row r="225" spans="2:20" ht="19.5" customHeight="1">
      <c r="B225" s="109"/>
      <c r="C225" s="108"/>
      <c r="D225" s="52"/>
      <c r="E225" s="52"/>
      <c r="F225" s="77">
        <v>19701</v>
      </c>
      <c r="G225" s="14" t="s">
        <v>209</v>
      </c>
      <c r="H225" s="15" t="s">
        <v>184</v>
      </c>
      <c r="I225" s="16" t="s">
        <v>2159</v>
      </c>
      <c r="J225" s="15"/>
      <c r="K225" s="183">
        <v>100000</v>
      </c>
      <c r="L225" s="15"/>
      <c r="M225" s="183">
        <v>200000</v>
      </c>
      <c r="N225" s="23"/>
      <c r="O225" s="23"/>
      <c r="P225" s="23"/>
      <c r="Q225" s="23"/>
      <c r="R225" s="71">
        <f t="shared" ref="R225" si="91">SUM(J225:Q225)</f>
        <v>300000</v>
      </c>
    </row>
    <row r="226" spans="2:20" ht="10.5" customHeight="1"/>
    <row r="227" spans="2:20" s="37" customFormat="1" ht="18.75" customHeight="1">
      <c r="B227" s="1539" t="s">
        <v>1660</v>
      </c>
      <c r="C227" s="1539"/>
      <c r="D227" s="1539"/>
      <c r="E227" s="1539"/>
      <c r="F227" s="1539"/>
      <c r="G227" s="1539"/>
      <c r="H227" s="481"/>
      <c r="I227" s="5"/>
      <c r="J227" s="4"/>
      <c r="K227" s="482"/>
      <c r="L227" s="482"/>
      <c r="M227" s="482"/>
      <c r="N227" s="482"/>
      <c r="O227" s="482"/>
      <c r="P227" s="482"/>
      <c r="Q227" s="482"/>
      <c r="R227" s="483"/>
    </row>
    <row r="228" spans="2:20" ht="35.25" customHeight="1">
      <c r="B228" s="1540" t="s">
        <v>1732</v>
      </c>
      <c r="C228" s="1540"/>
      <c r="D228" s="1540"/>
      <c r="E228" s="1540"/>
      <c r="F228" s="1522" t="s">
        <v>1661</v>
      </c>
      <c r="G228" s="1522"/>
      <c r="H228" s="1523"/>
      <c r="I228" s="1532" t="s">
        <v>9</v>
      </c>
      <c r="J228" s="1533"/>
      <c r="K228" s="1534"/>
      <c r="L228" s="1532" t="s">
        <v>1662</v>
      </c>
      <c r="M228" s="1533"/>
      <c r="N228" s="1534"/>
      <c r="O228" s="505"/>
      <c r="P228" s="1529" t="s">
        <v>1663</v>
      </c>
      <c r="Q228" s="1530"/>
      <c r="R228" s="1531"/>
    </row>
    <row r="229" spans="2:20">
      <c r="B229" s="1541" t="s">
        <v>2431</v>
      </c>
      <c r="C229" s="1542"/>
      <c r="D229" s="1542"/>
      <c r="E229" s="1543"/>
      <c r="F229" s="1524" t="s">
        <v>1664</v>
      </c>
      <c r="G229" s="1525"/>
      <c r="H229" s="481"/>
      <c r="I229" s="1535">
        <f>SUM(I230:K233)</f>
        <v>2290800</v>
      </c>
      <c r="J229" s="1536"/>
      <c r="K229" s="1537"/>
      <c r="L229" s="1548"/>
      <c r="M229" s="1549"/>
      <c r="N229" s="1550"/>
      <c r="O229" s="484"/>
      <c r="P229" s="1541"/>
      <c r="Q229" s="1542"/>
      <c r="R229" s="1543"/>
    </row>
    <row r="230" spans="2:20" ht="18.75" customHeight="1">
      <c r="B230" s="24"/>
      <c r="F230" s="24"/>
      <c r="G230" s="333" t="s">
        <v>1665</v>
      </c>
      <c r="H230" s="333"/>
      <c r="I230" s="1526">
        <f>K8</f>
        <v>166600</v>
      </c>
      <c r="J230" s="1527"/>
      <c r="K230" s="1528"/>
      <c r="L230" s="1526"/>
      <c r="M230" s="1527"/>
      <c r="N230" s="1528"/>
      <c r="O230" s="484"/>
      <c r="P230" s="1544"/>
      <c r="Q230" s="1545"/>
      <c r="R230" s="1546"/>
    </row>
    <row r="231" spans="2:20" ht="18.75" customHeight="1">
      <c r="B231" s="24"/>
      <c r="F231" s="24"/>
      <c r="G231" s="333" t="s">
        <v>1666</v>
      </c>
      <c r="H231" s="333"/>
      <c r="I231" s="1526">
        <f>SUM(L8-I232)</f>
        <v>147800</v>
      </c>
      <c r="J231" s="1527"/>
      <c r="K231" s="1528"/>
      <c r="L231" s="1526"/>
      <c r="M231" s="1527"/>
      <c r="N231" s="1528"/>
      <c r="O231" s="484"/>
      <c r="P231" s="1544"/>
      <c r="Q231" s="1545"/>
      <c r="R231" s="1546"/>
    </row>
    <row r="232" spans="2:20" ht="18.75" customHeight="1">
      <c r="B232" s="24"/>
      <c r="F232" s="24"/>
      <c r="G232" s="333" t="s">
        <v>1736</v>
      </c>
      <c r="H232" s="333"/>
      <c r="I232" s="1526">
        <f>L138</f>
        <v>1689869</v>
      </c>
      <c r="J232" s="1527"/>
      <c r="K232" s="1528"/>
      <c r="L232" s="1526"/>
      <c r="M232" s="1527"/>
      <c r="N232" s="1528"/>
      <c r="O232" s="484"/>
      <c r="P232" s="1544"/>
      <c r="Q232" s="1545"/>
      <c r="R232" s="1546"/>
      <c r="T232" s="359"/>
    </row>
    <row r="233" spans="2:20" ht="18.75" customHeight="1">
      <c r="B233" s="24"/>
      <c r="F233" s="24"/>
      <c r="G233" s="333" t="s">
        <v>1667</v>
      </c>
      <c r="H233" s="333"/>
      <c r="I233" s="1526">
        <f>M8</f>
        <v>286531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20" ht="21.75" customHeight="1">
      <c r="B234" s="489"/>
      <c r="C234" s="490"/>
      <c r="D234" s="490"/>
      <c r="E234" s="490"/>
      <c r="F234" s="1411" t="s">
        <v>1669</v>
      </c>
      <c r="G234" s="1430"/>
      <c r="H234" s="1412"/>
      <c r="I234" s="1547">
        <f>SUM(L234:R234)</f>
        <v>2290800</v>
      </c>
      <c r="J234" s="1547"/>
      <c r="K234" s="1547"/>
      <c r="L234" s="1547">
        <v>500000</v>
      </c>
      <c r="M234" s="1547"/>
      <c r="N234" s="1547"/>
      <c r="O234" s="491"/>
      <c r="P234" s="1538">
        <v>1790800</v>
      </c>
      <c r="Q234" s="1538"/>
      <c r="R234" s="1538"/>
    </row>
    <row r="235" spans="2:20" ht="8.25" customHeight="1">
      <c r="F235" s="486"/>
      <c r="H235" s="21"/>
      <c r="J235" s="459"/>
      <c r="K235" s="487"/>
      <c r="L235" s="487"/>
      <c r="M235" s="487"/>
      <c r="N235" s="487"/>
      <c r="O235" s="487"/>
      <c r="P235" s="487"/>
      <c r="Q235" s="487"/>
      <c r="R235" s="487"/>
    </row>
    <row r="236" spans="2:20">
      <c r="B236" s="462" t="s">
        <v>1670</v>
      </c>
      <c r="E236" s="7"/>
      <c r="F236" s="486" t="s">
        <v>2655</v>
      </c>
      <c r="G236" s="49"/>
      <c r="H236" s="462"/>
      <c r="I236" s="3"/>
      <c r="J236" s="488"/>
      <c r="K236" s="482"/>
      <c r="L236" s="482"/>
      <c r="M236" s="482"/>
      <c r="N236" s="482"/>
      <c r="O236" s="482"/>
      <c r="P236" s="482"/>
      <c r="Q236" s="482"/>
      <c r="R236" s="482"/>
    </row>
  </sheetData>
  <mergeCells count="90">
    <mergeCell ref="F234:H234"/>
    <mergeCell ref="I234:K234"/>
    <mergeCell ref="L234:N234"/>
    <mergeCell ref="P234:R234"/>
    <mergeCell ref="I230:K230"/>
    <mergeCell ref="L230:N230"/>
    <mergeCell ref="P230:R230"/>
    <mergeCell ref="I231:K231"/>
    <mergeCell ref="L231:N231"/>
    <mergeCell ref="P231:R231"/>
    <mergeCell ref="I232:K232"/>
    <mergeCell ref="L232:N232"/>
    <mergeCell ref="P232:R232"/>
    <mergeCell ref="I233:K233"/>
    <mergeCell ref="L233:N233"/>
    <mergeCell ref="P233:R233"/>
    <mergeCell ref="P228:R228"/>
    <mergeCell ref="B229:E229"/>
    <mergeCell ref="F229:G229"/>
    <mergeCell ref="I229:K229"/>
    <mergeCell ref="L229:N229"/>
    <mergeCell ref="P229:R229"/>
    <mergeCell ref="B227:G227"/>
    <mergeCell ref="B228:E228"/>
    <mergeCell ref="F228:H228"/>
    <mergeCell ref="I228:K228"/>
    <mergeCell ref="L228:N228"/>
    <mergeCell ref="C32:I32"/>
    <mergeCell ref="B1:R1"/>
    <mergeCell ref="B7:G7"/>
    <mergeCell ref="B9:I9"/>
    <mergeCell ref="B10:I10"/>
    <mergeCell ref="C11:I11"/>
    <mergeCell ref="D12:I12"/>
    <mergeCell ref="E13:I13"/>
    <mergeCell ref="D17:I17"/>
    <mergeCell ref="E18:I18"/>
    <mergeCell ref="B30:I30"/>
    <mergeCell ref="B31:I31"/>
    <mergeCell ref="P2:R2"/>
    <mergeCell ref="E68:I68"/>
    <mergeCell ref="D33:I33"/>
    <mergeCell ref="E34:I34"/>
    <mergeCell ref="D46:I46"/>
    <mergeCell ref="E47:I47"/>
    <mergeCell ref="C51:I51"/>
    <mergeCell ref="D52:I52"/>
    <mergeCell ref="E53:I53"/>
    <mergeCell ref="D57:I57"/>
    <mergeCell ref="E58:I58"/>
    <mergeCell ref="D60:I60"/>
    <mergeCell ref="E61:I61"/>
    <mergeCell ref="E99:I99"/>
    <mergeCell ref="B73:I73"/>
    <mergeCell ref="C74:I74"/>
    <mergeCell ref="D75:I75"/>
    <mergeCell ref="D82:I82"/>
    <mergeCell ref="E83:I83"/>
    <mergeCell ref="B90:I90"/>
    <mergeCell ref="B91:I91"/>
    <mergeCell ref="C92:I92"/>
    <mergeCell ref="D93:I93"/>
    <mergeCell ref="E94:I94"/>
    <mergeCell ref="D98:I98"/>
    <mergeCell ref="D103:I103"/>
    <mergeCell ref="E104:I104"/>
    <mergeCell ref="B108:I108"/>
    <mergeCell ref="B109:I109"/>
    <mergeCell ref="C110:I110"/>
    <mergeCell ref="D111:I111"/>
    <mergeCell ref="E112:I112"/>
    <mergeCell ref="E116:I116"/>
    <mergeCell ref="D120:I120"/>
    <mergeCell ref="E121:I121"/>
    <mergeCell ref="E170:I170"/>
    <mergeCell ref="E148:I148"/>
    <mergeCell ref="B154:I154"/>
    <mergeCell ref="B155:I155"/>
    <mergeCell ref="C156:I156"/>
    <mergeCell ref="D157:I157"/>
    <mergeCell ref="E158:I158"/>
    <mergeCell ref="E162:I162"/>
    <mergeCell ref="D206:I206"/>
    <mergeCell ref="E207:I207"/>
    <mergeCell ref="E211:I211"/>
    <mergeCell ref="D174:I174"/>
    <mergeCell ref="B180:I180"/>
    <mergeCell ref="C181:I181"/>
    <mergeCell ref="E183:I183"/>
    <mergeCell ref="D187:I18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9" tint="-0.499984740745262"/>
  </sheetPr>
  <dimension ref="B1:U259"/>
  <sheetViews>
    <sheetView zoomScaleNormal="100" workbookViewId="0">
      <pane ySplit="8" topLeftCell="A9" activePane="bottomLeft" state="frozen"/>
      <selection activeCell="M25" sqref="M25"/>
      <selection pane="bottomLeft" activeCell="N7" sqref="N7"/>
    </sheetView>
  </sheetViews>
  <sheetFormatPr defaultColWidth="9" defaultRowHeight="21.75"/>
  <cols>
    <col min="1" max="1" width="0.85546875" style="7" customWidth="1"/>
    <col min="2" max="2" width="1.5703125" style="20" customWidth="1"/>
    <col min="3" max="4" width="1.42578125" style="20" customWidth="1"/>
    <col min="5" max="5" width="4" style="20" customWidth="1"/>
    <col min="6" max="6" width="5" style="49" customWidth="1"/>
    <col min="7" max="7" width="31.42578125" style="21" customWidth="1"/>
    <col min="8" max="8" width="9.5703125" style="6" hidden="1" customWidth="1"/>
    <col min="9" max="9" width="14.42578125" style="6" customWidth="1"/>
    <col min="10" max="14" width="9.140625" style="74" customWidth="1"/>
    <col min="15" max="15" width="9.140625" style="74" hidden="1" customWidth="1"/>
    <col min="16" max="17" width="9.140625" style="74" customWidth="1"/>
    <col min="18" max="18" width="11.42578125" style="74" customWidth="1"/>
    <col min="19" max="16384" width="9" style="7"/>
  </cols>
  <sheetData>
    <row r="1" spans="2:21" s="1" customFormat="1" ht="24.75" thickBot="1">
      <c r="B1" s="1407" t="s">
        <v>2693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1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2389</v>
      </c>
      <c r="Q2" s="1514"/>
      <c r="R2" s="1515"/>
    </row>
    <row r="3" spans="2:21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1" s="465" customFormat="1" ht="16.5" customHeight="1">
      <c r="B4" s="462" t="s">
        <v>1737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1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  <c r="U5" s="532"/>
    </row>
    <row r="6" spans="2:21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1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1" s="37" customFormat="1" ht="24" customHeight="1">
      <c r="B8" s="400" t="s">
        <v>2486</v>
      </c>
      <c r="C8" s="401"/>
      <c r="D8" s="401"/>
      <c r="E8" s="401"/>
      <c r="F8" s="401"/>
      <c r="G8" s="402"/>
      <c r="H8" s="89"/>
      <c r="I8" s="90"/>
      <c r="J8" s="44">
        <f t="shared" ref="J8:R8" si="0">SUM(J126:J247)</f>
        <v>0</v>
      </c>
      <c r="K8" s="44">
        <f t="shared" si="0"/>
        <v>7200</v>
      </c>
      <c r="L8" s="44">
        <f t="shared" si="0"/>
        <v>6650</v>
      </c>
      <c r="M8" s="44">
        <f t="shared" si="0"/>
        <v>156150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170000</v>
      </c>
    </row>
    <row r="9" spans="2:21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1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1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1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1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21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1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1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 t="shared" ref="J51:R51" si="23">SUM(J52+J57+J60)</f>
        <v>0</v>
      </c>
      <c r="K51" s="73">
        <f t="shared" si="23"/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 t="shared" ref="J58:R58" si="28">SUM(J59:J59)</f>
        <v>0</v>
      </c>
      <c r="K58" s="73">
        <f t="shared" si="28"/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63.75" hidden="1" customHeight="1">
      <c r="B59" s="32"/>
      <c r="C59" s="33"/>
      <c r="D59" s="33"/>
      <c r="E59" s="77"/>
      <c r="F59" s="51"/>
      <c r="G59" s="14"/>
      <c r="H59" s="430"/>
      <c r="I59" s="16"/>
      <c r="J59" s="79"/>
      <c r="K59" s="79"/>
      <c r="L59" s="79"/>
      <c r="M59" s="79"/>
      <c r="N59" s="15"/>
      <c r="O59" s="15"/>
      <c r="P59" s="15"/>
      <c r="Q59" s="15"/>
      <c r="R59" s="71"/>
    </row>
    <row r="60" spans="2:18" ht="33.75" hidden="1" customHeight="1">
      <c r="B60" s="29"/>
      <c r="C60" s="31"/>
      <c r="D60" s="1401" t="s">
        <v>28</v>
      </c>
      <c r="E60" s="1401"/>
      <c r="F60" s="1401"/>
      <c r="G60" s="1401"/>
      <c r="H60" s="1401"/>
      <c r="I60" s="1401"/>
      <c r="J60" s="73">
        <f>SUM(J61+J68)</f>
        <v>0</v>
      </c>
      <c r="K60" s="73">
        <f t="shared" ref="K60:R60" si="29">SUM(K61+K68)</f>
        <v>0</v>
      </c>
      <c r="L60" s="73">
        <f t="shared" si="29"/>
        <v>0</v>
      </c>
      <c r="M60" s="73">
        <f t="shared" si="29"/>
        <v>0</v>
      </c>
      <c r="N60" s="73">
        <f t="shared" si="29"/>
        <v>0</v>
      </c>
      <c r="O60" s="73">
        <f t="shared" si="29"/>
        <v>0</v>
      </c>
      <c r="P60" s="73">
        <f t="shared" si="29"/>
        <v>0</v>
      </c>
      <c r="Q60" s="73">
        <f t="shared" si="29"/>
        <v>0</v>
      </c>
      <c r="R60" s="73">
        <f t="shared" si="29"/>
        <v>0</v>
      </c>
    </row>
    <row r="61" spans="2:18" ht="33.75" hidden="1" customHeight="1">
      <c r="B61" s="29"/>
      <c r="C61" s="31"/>
      <c r="D61" s="31"/>
      <c r="E61" s="1401" t="s">
        <v>29</v>
      </c>
      <c r="F61" s="1401"/>
      <c r="G61" s="1401"/>
      <c r="H61" s="1401"/>
      <c r="I61" s="1401"/>
      <c r="J61" s="73">
        <f>SUM(J62:J67)</f>
        <v>0</v>
      </c>
      <c r="K61" s="73">
        <f t="shared" ref="K61:R61" si="30">SUM(K62:K67)</f>
        <v>0</v>
      </c>
      <c r="L61" s="73">
        <f t="shared" si="30"/>
        <v>0</v>
      </c>
      <c r="M61" s="73">
        <f t="shared" si="30"/>
        <v>0</v>
      </c>
      <c r="N61" s="73">
        <f t="shared" si="30"/>
        <v>0</v>
      </c>
      <c r="O61" s="73">
        <f t="shared" si="30"/>
        <v>0</v>
      </c>
      <c r="P61" s="73">
        <f t="shared" si="30"/>
        <v>0</v>
      </c>
      <c r="Q61" s="73">
        <f t="shared" si="30"/>
        <v>0</v>
      </c>
      <c r="R61" s="73">
        <f t="shared" si="30"/>
        <v>0</v>
      </c>
    </row>
    <row r="62" spans="2:18" ht="33" hidden="1" customHeight="1">
      <c r="B62" s="76"/>
      <c r="C62" s="77"/>
      <c r="D62" s="77"/>
      <c r="E62" s="77"/>
      <c r="F62" s="51"/>
      <c r="G62" s="14"/>
      <c r="H62" s="432"/>
      <c r="I62" s="15"/>
      <c r="J62" s="15"/>
      <c r="K62" s="138"/>
      <c r="L62" s="139"/>
      <c r="M62" s="138"/>
      <c r="N62" s="15"/>
      <c r="O62" s="15"/>
      <c r="P62" s="15"/>
      <c r="Q62" s="15"/>
      <c r="R62" s="71"/>
    </row>
    <row r="63" spans="2:18" ht="31.5" hidden="1" customHeight="1">
      <c r="B63" s="76"/>
      <c r="C63" s="77"/>
      <c r="D63" s="77"/>
      <c r="E63" s="77"/>
      <c r="F63" s="51"/>
      <c r="G63" s="14"/>
      <c r="H63" s="433"/>
      <c r="I63" s="16"/>
      <c r="J63" s="23"/>
      <c r="K63" s="140"/>
      <c r="L63" s="141"/>
      <c r="M63" s="140"/>
      <c r="N63" s="15"/>
      <c r="O63" s="15"/>
      <c r="P63" s="15"/>
      <c r="Q63" s="15"/>
      <c r="R63" s="71"/>
    </row>
    <row r="64" spans="2:18" ht="31.5" hidden="1" customHeight="1">
      <c r="B64" s="48"/>
      <c r="C64" s="49"/>
      <c r="D64" s="49"/>
      <c r="E64" s="49"/>
      <c r="F64" s="118"/>
      <c r="G64" s="26"/>
      <c r="H64" s="433"/>
      <c r="I64" s="16"/>
      <c r="J64" s="23"/>
      <c r="K64" s="140"/>
      <c r="L64" s="141"/>
      <c r="M64" s="140"/>
      <c r="N64" s="23"/>
      <c r="O64" s="23"/>
      <c r="P64" s="23"/>
      <c r="Q64" s="23"/>
      <c r="R64" s="71"/>
    </row>
    <row r="65" spans="2:18" ht="31.5" hidden="1" customHeight="1">
      <c r="B65" s="76"/>
      <c r="C65" s="77"/>
      <c r="D65" s="77"/>
      <c r="E65" s="77"/>
      <c r="F65" s="51"/>
      <c r="G65" s="14"/>
      <c r="H65" s="433"/>
      <c r="I65" s="16"/>
      <c r="J65" s="23"/>
      <c r="K65" s="140"/>
      <c r="L65" s="141"/>
      <c r="M65" s="140"/>
      <c r="N65" s="23"/>
      <c r="O65" s="23"/>
      <c r="P65" s="23"/>
      <c r="Q65" s="23"/>
      <c r="R65" s="71"/>
    </row>
    <row r="66" spans="2:18" ht="21" hidden="1" customHeight="1">
      <c r="B66" s="24"/>
      <c r="D66" s="21"/>
      <c r="E66" s="21"/>
      <c r="F66" s="110"/>
      <c r="G66" s="19"/>
      <c r="H66" s="433"/>
      <c r="I66" s="16"/>
      <c r="J66" s="23"/>
      <c r="K66" s="140"/>
      <c r="L66" s="141"/>
      <c r="M66" s="140"/>
      <c r="N66" s="23"/>
      <c r="O66" s="23"/>
      <c r="P66" s="23"/>
      <c r="Q66" s="23"/>
      <c r="R66" s="71"/>
    </row>
    <row r="67" spans="2:18" ht="21" hidden="1" customHeight="1">
      <c r="B67" s="24"/>
      <c r="D67" s="21"/>
      <c r="E67" s="26"/>
      <c r="F67" s="25">
        <v>33</v>
      </c>
      <c r="G67" s="14"/>
      <c r="H67" s="15"/>
      <c r="I67" s="16"/>
      <c r="J67" s="23"/>
      <c r="K67" s="23"/>
      <c r="L67" s="23"/>
      <c r="M67" s="23"/>
      <c r="N67" s="23"/>
      <c r="O67" s="23"/>
      <c r="P67" s="23"/>
      <c r="Q67" s="23"/>
      <c r="R67" s="71">
        <f>SUM(J67:Q67)</f>
        <v>0</v>
      </c>
    </row>
    <row r="68" spans="2:18" ht="33" hidden="1" customHeight="1">
      <c r="B68" s="29"/>
      <c r="C68" s="31"/>
      <c r="D68" s="31"/>
      <c r="E68" s="1418" t="s">
        <v>30</v>
      </c>
      <c r="F68" s="1418"/>
      <c r="G68" s="1418"/>
      <c r="H68" s="1418"/>
      <c r="I68" s="1418"/>
      <c r="J68" s="73">
        <f t="shared" ref="J68:R68" si="31">SUM(J69:J71)</f>
        <v>0</v>
      </c>
      <c r="K68" s="73">
        <f t="shared" si="31"/>
        <v>0</v>
      </c>
      <c r="L68" s="73">
        <f t="shared" si="31"/>
        <v>0</v>
      </c>
      <c r="M68" s="73">
        <f t="shared" si="31"/>
        <v>0</v>
      </c>
      <c r="N68" s="73">
        <f t="shared" si="31"/>
        <v>0</v>
      </c>
      <c r="O68" s="73">
        <f t="shared" si="31"/>
        <v>0</v>
      </c>
      <c r="P68" s="73">
        <f t="shared" si="31"/>
        <v>0</v>
      </c>
      <c r="Q68" s="73">
        <f t="shared" si="31"/>
        <v>0</v>
      </c>
      <c r="R68" s="73">
        <f t="shared" si="31"/>
        <v>0</v>
      </c>
    </row>
    <row r="69" spans="2:18" ht="23.25" hidden="1" customHeight="1">
      <c r="B69" s="32"/>
      <c r="C69" s="33"/>
      <c r="D69" s="33"/>
      <c r="E69" s="34"/>
      <c r="F69" s="25">
        <v>34</v>
      </c>
      <c r="G69" s="14"/>
      <c r="H69" s="14"/>
      <c r="I69" s="52"/>
      <c r="J69" s="23"/>
      <c r="K69" s="23"/>
      <c r="L69" s="23"/>
      <c r="M69" s="23"/>
      <c r="N69" s="23"/>
      <c r="O69" s="23"/>
      <c r="P69" s="23"/>
      <c r="Q69" s="23"/>
      <c r="R69" s="71">
        <f>SUM(J69:Q69)</f>
        <v>0</v>
      </c>
    </row>
    <row r="70" spans="2:18" ht="23.25" hidden="1" customHeight="1">
      <c r="B70" s="48"/>
      <c r="C70" s="49"/>
      <c r="D70" s="49"/>
      <c r="E70" s="50"/>
      <c r="F70" s="25">
        <v>35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ref="R70:R71" si="32">SUM(J70:Q70)</f>
        <v>0</v>
      </c>
    </row>
    <row r="71" spans="2:18" ht="23.25" hidden="1" customHeight="1">
      <c r="B71" s="17"/>
      <c r="C71" s="18"/>
      <c r="D71" s="18"/>
      <c r="E71" s="66"/>
      <c r="F71" s="25">
        <v>36</v>
      </c>
      <c r="G71" s="14"/>
      <c r="H71" s="14"/>
      <c r="I71" s="52"/>
      <c r="J71" s="15"/>
      <c r="K71" s="15"/>
      <c r="L71" s="15"/>
      <c r="M71" s="15"/>
      <c r="N71" s="15"/>
      <c r="O71" s="15"/>
      <c r="P71" s="15"/>
      <c r="Q71" s="15"/>
      <c r="R71" s="71">
        <f t="shared" si="32"/>
        <v>0</v>
      </c>
    </row>
    <row r="72" spans="2:18" s="12" customFormat="1" ht="18.75" hidden="1" customHeight="1">
      <c r="B72" s="116" t="s">
        <v>82</v>
      </c>
      <c r="C72" s="38"/>
      <c r="D72" s="115"/>
      <c r="E72" s="115"/>
      <c r="F72" s="115"/>
      <c r="G72" s="115"/>
      <c r="H72" s="115"/>
      <c r="I72" s="115"/>
      <c r="J72" s="35">
        <f>SUM(J73)</f>
        <v>0</v>
      </c>
      <c r="K72" s="35">
        <f t="shared" ref="K72:R73" si="33">SUM(K73)</f>
        <v>0</v>
      </c>
      <c r="L72" s="35">
        <f t="shared" si="33"/>
        <v>0</v>
      </c>
      <c r="M72" s="35">
        <f t="shared" si="33"/>
        <v>0</v>
      </c>
      <c r="N72" s="35">
        <f t="shared" si="33"/>
        <v>0</v>
      </c>
      <c r="O72" s="35">
        <f t="shared" si="33"/>
        <v>0</v>
      </c>
      <c r="P72" s="35">
        <f t="shared" si="33"/>
        <v>0</v>
      </c>
      <c r="Q72" s="35">
        <f t="shared" si="33"/>
        <v>0</v>
      </c>
      <c r="R72" s="35">
        <f t="shared" si="33"/>
        <v>0</v>
      </c>
    </row>
    <row r="73" spans="2:18" s="12" customFormat="1" ht="33" hidden="1" customHeight="1">
      <c r="B73" s="1512" t="s">
        <v>112</v>
      </c>
      <c r="C73" s="1401"/>
      <c r="D73" s="1401"/>
      <c r="E73" s="1401"/>
      <c r="F73" s="1401"/>
      <c r="G73" s="1401"/>
      <c r="H73" s="1401"/>
      <c r="I73" s="1401"/>
      <c r="J73" s="22">
        <f>SUM(J74)</f>
        <v>0</v>
      </c>
      <c r="K73" s="22">
        <f t="shared" si="33"/>
        <v>0</v>
      </c>
      <c r="L73" s="22">
        <f t="shared" si="33"/>
        <v>0</v>
      </c>
      <c r="M73" s="22">
        <f t="shared" si="33"/>
        <v>0</v>
      </c>
      <c r="N73" s="22">
        <f t="shared" si="33"/>
        <v>0</v>
      </c>
      <c r="O73" s="22">
        <f t="shared" si="33"/>
        <v>0</v>
      </c>
      <c r="P73" s="22">
        <f t="shared" si="33"/>
        <v>0</v>
      </c>
      <c r="Q73" s="22">
        <f t="shared" si="33"/>
        <v>0</v>
      </c>
      <c r="R73" s="22">
        <f t="shared" si="33"/>
        <v>0</v>
      </c>
    </row>
    <row r="74" spans="2:18" ht="33" hidden="1" customHeight="1">
      <c r="B74" s="29"/>
      <c r="C74" s="1401" t="s">
        <v>31</v>
      </c>
      <c r="D74" s="1401"/>
      <c r="E74" s="1401"/>
      <c r="F74" s="1401"/>
      <c r="G74" s="1401"/>
      <c r="H74" s="1401"/>
      <c r="I74" s="1401"/>
      <c r="J74" s="73">
        <f t="shared" ref="J74:R74" si="34">SUM(J75+J82)</f>
        <v>0</v>
      </c>
      <c r="K74" s="73">
        <f t="shared" si="34"/>
        <v>0</v>
      </c>
      <c r="L74" s="73">
        <f t="shared" si="34"/>
        <v>0</v>
      </c>
      <c r="M74" s="73">
        <f t="shared" si="34"/>
        <v>0</v>
      </c>
      <c r="N74" s="73">
        <f t="shared" si="34"/>
        <v>0</v>
      </c>
      <c r="O74" s="73">
        <f t="shared" si="34"/>
        <v>0</v>
      </c>
      <c r="P74" s="73">
        <f t="shared" si="34"/>
        <v>0</v>
      </c>
      <c r="Q74" s="73">
        <f t="shared" si="34"/>
        <v>0</v>
      </c>
      <c r="R74" s="73">
        <f t="shared" si="34"/>
        <v>0</v>
      </c>
    </row>
    <row r="75" spans="2:18" ht="34.5" hidden="1" customHeight="1">
      <c r="B75" s="29"/>
      <c r="C75" s="31"/>
      <c r="D75" s="1401" t="s">
        <v>32</v>
      </c>
      <c r="E75" s="1401"/>
      <c r="F75" s="1401"/>
      <c r="G75" s="1401"/>
      <c r="H75" s="1401"/>
      <c r="I75" s="1401"/>
      <c r="J75" s="73">
        <f>SUM(J76)</f>
        <v>0</v>
      </c>
      <c r="K75" s="73">
        <f t="shared" ref="K75:R75" si="35">SUM(K76)</f>
        <v>0</v>
      </c>
      <c r="L75" s="73">
        <f t="shared" si="35"/>
        <v>0</v>
      </c>
      <c r="M75" s="73">
        <f t="shared" si="35"/>
        <v>0</v>
      </c>
      <c r="N75" s="73">
        <f t="shared" si="35"/>
        <v>0</v>
      </c>
      <c r="O75" s="73">
        <f t="shared" si="35"/>
        <v>0</v>
      </c>
      <c r="P75" s="73">
        <f t="shared" si="35"/>
        <v>0</v>
      </c>
      <c r="Q75" s="73">
        <f t="shared" si="35"/>
        <v>0</v>
      </c>
      <c r="R75" s="73">
        <f t="shared" si="35"/>
        <v>0</v>
      </c>
    </row>
    <row r="76" spans="2:18" hidden="1">
      <c r="B76" s="29"/>
      <c r="C76" s="31"/>
      <c r="D76" s="31"/>
      <c r="E76" s="30" t="s">
        <v>33</v>
      </c>
      <c r="F76" s="27"/>
      <c r="G76" s="27"/>
      <c r="H76" s="13"/>
      <c r="I76" s="47"/>
      <c r="J76" s="73">
        <f>SUM(J77:J81)</f>
        <v>0</v>
      </c>
      <c r="K76" s="73">
        <f t="shared" ref="K76:R76" si="36">SUM(K77:K81)</f>
        <v>0</v>
      </c>
      <c r="L76" s="73">
        <f t="shared" si="36"/>
        <v>0</v>
      </c>
      <c r="M76" s="73">
        <f t="shared" si="36"/>
        <v>0</v>
      </c>
      <c r="N76" s="73">
        <f t="shared" si="36"/>
        <v>0</v>
      </c>
      <c r="O76" s="73">
        <f t="shared" si="36"/>
        <v>0</v>
      </c>
      <c r="P76" s="73">
        <f t="shared" si="36"/>
        <v>0</v>
      </c>
      <c r="Q76" s="73">
        <f t="shared" si="36"/>
        <v>0</v>
      </c>
      <c r="R76" s="73">
        <f t="shared" si="36"/>
        <v>0</v>
      </c>
    </row>
    <row r="77" spans="2:18" ht="25.5" hidden="1" customHeight="1">
      <c r="B77" s="32"/>
      <c r="C77" s="33"/>
      <c r="D77" s="33"/>
      <c r="E77" s="34"/>
      <c r="F77" s="25">
        <v>37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5.5" hidden="1" customHeight="1">
      <c r="B78" s="24"/>
      <c r="D78" s="21"/>
      <c r="E78" s="26"/>
      <c r="F78" s="25">
        <v>38</v>
      </c>
      <c r="G78" s="14"/>
      <c r="H78" s="15"/>
      <c r="I78" s="16"/>
      <c r="J78" s="23"/>
      <c r="K78" s="23"/>
      <c r="L78" s="23"/>
      <c r="M78" s="23"/>
      <c r="N78" s="23"/>
      <c r="O78" s="23"/>
      <c r="P78" s="23"/>
      <c r="Q78" s="23"/>
      <c r="R78" s="71">
        <f>SUM(J78:Q78)</f>
        <v>0</v>
      </c>
    </row>
    <row r="79" spans="2:18" ht="25.5" hidden="1" customHeight="1">
      <c r="B79" s="24"/>
      <c r="D79" s="21"/>
      <c r="E79" s="26"/>
      <c r="F79" s="25">
        <v>39</v>
      </c>
      <c r="G79" s="14"/>
      <c r="H79" s="15"/>
      <c r="I79" s="16"/>
      <c r="J79" s="15"/>
      <c r="K79" s="15"/>
      <c r="L79" s="15"/>
      <c r="M79" s="15"/>
      <c r="N79" s="15"/>
      <c r="O79" s="15"/>
      <c r="P79" s="15"/>
      <c r="Q79" s="15"/>
      <c r="R79" s="71">
        <f>SUM(J79:Q79)</f>
        <v>0</v>
      </c>
    </row>
    <row r="80" spans="2:18" ht="25.5" hidden="1" customHeight="1">
      <c r="B80" s="48"/>
      <c r="C80" s="49"/>
      <c r="D80" s="49"/>
      <c r="E80" s="50"/>
      <c r="F80" s="25">
        <v>40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 t="shared" ref="R80" si="37">SUM(J80:Q80)</f>
        <v>0</v>
      </c>
    </row>
    <row r="81" spans="2:18" ht="25.5" hidden="1" customHeight="1">
      <c r="B81" s="48"/>
      <c r="C81" s="49"/>
      <c r="D81" s="49"/>
      <c r="E81" s="50"/>
      <c r="F81" s="25">
        <v>41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>SUM(J81:Q81)</f>
        <v>0</v>
      </c>
    </row>
    <row r="82" spans="2:18" ht="21" hidden="1" customHeight="1">
      <c r="B82" s="29"/>
      <c r="C82" s="31"/>
      <c r="D82" s="1419" t="s">
        <v>34</v>
      </c>
      <c r="E82" s="1419"/>
      <c r="F82" s="1419"/>
      <c r="G82" s="1419"/>
      <c r="H82" s="1419"/>
      <c r="I82" s="1419"/>
      <c r="J82" s="73">
        <f>SUM(J83)</f>
        <v>0</v>
      </c>
      <c r="K82" s="73">
        <f t="shared" ref="K82:Q82" si="38">SUM(K83)</f>
        <v>0</v>
      </c>
      <c r="L82" s="73">
        <f t="shared" si="38"/>
        <v>0</v>
      </c>
      <c r="M82" s="73">
        <f t="shared" si="38"/>
        <v>0</v>
      </c>
      <c r="N82" s="73">
        <f t="shared" si="38"/>
        <v>0</v>
      </c>
      <c r="O82" s="73">
        <f t="shared" si="38"/>
        <v>0</v>
      </c>
      <c r="P82" s="73">
        <f t="shared" si="38"/>
        <v>0</v>
      </c>
      <c r="Q82" s="73">
        <f t="shared" si="38"/>
        <v>0</v>
      </c>
      <c r="R82" s="73">
        <f>SUM(R83)</f>
        <v>0</v>
      </c>
    </row>
    <row r="83" spans="2:18" ht="21" hidden="1" customHeight="1">
      <c r="B83" s="29"/>
      <c r="C83" s="31"/>
      <c r="D83" s="31"/>
      <c r="E83" s="1418" t="s">
        <v>35</v>
      </c>
      <c r="F83" s="1418"/>
      <c r="G83" s="1418"/>
      <c r="H83" s="1418"/>
      <c r="I83" s="1418"/>
      <c r="J83" s="73">
        <f>SUM(J84:J89)</f>
        <v>0</v>
      </c>
      <c r="K83" s="73">
        <f t="shared" ref="K83:R83" si="39">SUM(K84:K89)</f>
        <v>0</v>
      </c>
      <c r="L83" s="73">
        <f t="shared" si="39"/>
        <v>0</v>
      </c>
      <c r="M83" s="73">
        <f t="shared" si="39"/>
        <v>0</v>
      </c>
      <c r="N83" s="73">
        <f t="shared" si="39"/>
        <v>0</v>
      </c>
      <c r="O83" s="73">
        <f t="shared" si="39"/>
        <v>0</v>
      </c>
      <c r="P83" s="73">
        <f t="shared" si="39"/>
        <v>0</v>
      </c>
      <c r="Q83" s="73">
        <f t="shared" si="39"/>
        <v>0</v>
      </c>
      <c r="R83" s="73">
        <f t="shared" si="39"/>
        <v>0</v>
      </c>
    </row>
    <row r="84" spans="2:18" ht="25.5" hidden="1" customHeight="1">
      <c r="B84" s="32"/>
      <c r="C84" s="33"/>
      <c r="D84" s="33"/>
      <c r="E84" s="34"/>
      <c r="F84" s="25">
        <v>42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>SUM(J84:Q84)</f>
        <v>0</v>
      </c>
    </row>
    <row r="85" spans="2:18" ht="25.5" hidden="1" customHeight="1">
      <c r="B85" s="48"/>
      <c r="C85" s="49"/>
      <c r="D85" s="49"/>
      <c r="E85" s="50"/>
      <c r="F85" s="25">
        <v>43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ref="R85:R89" si="40">SUM(J85:Q85)</f>
        <v>0</v>
      </c>
    </row>
    <row r="86" spans="2:18" ht="25.5" hidden="1" customHeight="1">
      <c r="B86" s="48"/>
      <c r="C86" s="49"/>
      <c r="D86" s="49"/>
      <c r="E86" s="50"/>
      <c r="F86" s="25">
        <v>44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0"/>
        <v>0</v>
      </c>
    </row>
    <row r="87" spans="2:18" ht="25.5" hidden="1" customHeight="1">
      <c r="B87" s="48"/>
      <c r="C87" s="49"/>
      <c r="D87" s="49"/>
      <c r="E87" s="50"/>
      <c r="F87" s="25">
        <v>45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0"/>
        <v>0</v>
      </c>
    </row>
    <row r="88" spans="2:18" ht="25.5" hidden="1" customHeight="1">
      <c r="B88" s="48"/>
      <c r="C88" s="49"/>
      <c r="D88" s="49"/>
      <c r="E88" s="50"/>
      <c r="F88" s="25">
        <v>46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0"/>
        <v>0</v>
      </c>
    </row>
    <row r="89" spans="2:18" ht="25.5" hidden="1" customHeight="1">
      <c r="B89" s="17"/>
      <c r="C89" s="18"/>
      <c r="D89" s="18"/>
      <c r="E89" s="66"/>
      <c r="F89" s="25">
        <v>47</v>
      </c>
      <c r="G89" s="14"/>
      <c r="H89" s="14"/>
      <c r="I89" s="52"/>
      <c r="J89" s="15"/>
      <c r="K89" s="15"/>
      <c r="L89" s="15"/>
      <c r="M89" s="15"/>
      <c r="N89" s="15"/>
      <c r="O89" s="15"/>
      <c r="P89" s="15"/>
      <c r="Q89" s="15"/>
      <c r="R89" s="71">
        <f t="shared" si="40"/>
        <v>0</v>
      </c>
    </row>
    <row r="90" spans="2:18" s="12" customFormat="1" ht="34.5" hidden="1" customHeight="1">
      <c r="B90" s="1404" t="s">
        <v>85</v>
      </c>
      <c r="C90" s="1405"/>
      <c r="D90" s="1405"/>
      <c r="E90" s="1405"/>
      <c r="F90" s="1405"/>
      <c r="G90" s="1405"/>
      <c r="H90" s="1405"/>
      <c r="I90" s="1405"/>
      <c r="J90" s="35">
        <f>SUM(J91)</f>
        <v>0</v>
      </c>
      <c r="K90" s="35">
        <f t="shared" ref="K90:R91" si="41">SUM(K91)</f>
        <v>0</v>
      </c>
      <c r="L90" s="35">
        <f t="shared" si="41"/>
        <v>0</v>
      </c>
      <c r="M90" s="35">
        <f t="shared" si="41"/>
        <v>0</v>
      </c>
      <c r="N90" s="35">
        <f t="shared" si="41"/>
        <v>0</v>
      </c>
      <c r="O90" s="35">
        <f t="shared" si="41"/>
        <v>0</v>
      </c>
      <c r="P90" s="35">
        <f t="shared" si="41"/>
        <v>0</v>
      </c>
      <c r="Q90" s="35">
        <f t="shared" si="41"/>
        <v>0</v>
      </c>
      <c r="R90" s="35">
        <f t="shared" si="41"/>
        <v>0</v>
      </c>
    </row>
    <row r="91" spans="2:18" s="12" customFormat="1" ht="49.5" hidden="1" customHeight="1">
      <c r="B91" s="1516" t="s">
        <v>113</v>
      </c>
      <c r="C91" s="1517"/>
      <c r="D91" s="1517"/>
      <c r="E91" s="1517"/>
      <c r="F91" s="1517"/>
      <c r="G91" s="1517"/>
      <c r="H91" s="1517"/>
      <c r="I91" s="1517"/>
      <c r="J91" s="22">
        <f>SUM(J92)</f>
        <v>0</v>
      </c>
      <c r="K91" s="22">
        <f t="shared" si="41"/>
        <v>0</v>
      </c>
      <c r="L91" s="22">
        <f t="shared" si="41"/>
        <v>0</v>
      </c>
      <c r="M91" s="22">
        <f t="shared" si="41"/>
        <v>0</v>
      </c>
      <c r="N91" s="22">
        <f t="shared" si="41"/>
        <v>0</v>
      </c>
      <c r="O91" s="22">
        <f t="shared" si="41"/>
        <v>0</v>
      </c>
      <c r="P91" s="22">
        <f t="shared" si="41"/>
        <v>0</v>
      </c>
      <c r="Q91" s="22">
        <f t="shared" si="41"/>
        <v>0</v>
      </c>
      <c r="R91" s="22">
        <f t="shared" si="41"/>
        <v>0</v>
      </c>
    </row>
    <row r="92" spans="2:18" ht="36.75" hidden="1" customHeight="1">
      <c r="B92" s="29"/>
      <c r="C92" s="1401" t="s">
        <v>36</v>
      </c>
      <c r="D92" s="1401"/>
      <c r="E92" s="1401"/>
      <c r="F92" s="1401"/>
      <c r="G92" s="1401"/>
      <c r="H92" s="1401"/>
      <c r="I92" s="1401"/>
      <c r="J92" s="73">
        <f>SUM(J93+J98+J103)</f>
        <v>0</v>
      </c>
      <c r="K92" s="73">
        <f t="shared" ref="K92:R92" si="42">SUM(K93+K98+K103)</f>
        <v>0</v>
      </c>
      <c r="L92" s="73">
        <f t="shared" si="42"/>
        <v>0</v>
      </c>
      <c r="M92" s="73">
        <f t="shared" si="42"/>
        <v>0</v>
      </c>
      <c r="N92" s="73">
        <f t="shared" si="42"/>
        <v>0</v>
      </c>
      <c r="O92" s="73">
        <f t="shared" si="42"/>
        <v>0</v>
      </c>
      <c r="P92" s="73">
        <f t="shared" si="42"/>
        <v>0</v>
      </c>
      <c r="Q92" s="73">
        <f t="shared" si="42"/>
        <v>0</v>
      </c>
      <c r="R92" s="73">
        <f t="shared" si="42"/>
        <v>0</v>
      </c>
    </row>
    <row r="93" spans="2:18" ht="47.25" hidden="1" customHeight="1">
      <c r="B93" s="29"/>
      <c r="C93" s="31"/>
      <c r="D93" s="1401" t="s">
        <v>37</v>
      </c>
      <c r="E93" s="1401"/>
      <c r="F93" s="1401"/>
      <c r="G93" s="1401"/>
      <c r="H93" s="1401"/>
      <c r="I93" s="1401"/>
      <c r="J93" s="73">
        <f>SUM(J94)</f>
        <v>0</v>
      </c>
      <c r="K93" s="73">
        <f t="shared" ref="K93:R93" si="43">SUM(K94)</f>
        <v>0</v>
      </c>
      <c r="L93" s="73">
        <f t="shared" si="43"/>
        <v>0</v>
      </c>
      <c r="M93" s="73">
        <f t="shared" si="43"/>
        <v>0</v>
      </c>
      <c r="N93" s="73">
        <f t="shared" si="43"/>
        <v>0</v>
      </c>
      <c r="O93" s="73">
        <f t="shared" si="43"/>
        <v>0</v>
      </c>
      <c r="P93" s="73">
        <f t="shared" si="43"/>
        <v>0</v>
      </c>
      <c r="Q93" s="73">
        <f t="shared" si="43"/>
        <v>0</v>
      </c>
      <c r="R93" s="73">
        <f t="shared" si="43"/>
        <v>0</v>
      </c>
    </row>
    <row r="94" spans="2:18" ht="32.25" hidden="1" customHeight="1">
      <c r="B94" s="29"/>
      <c r="C94" s="31"/>
      <c r="D94" s="31"/>
      <c r="E94" s="1401" t="s">
        <v>38</v>
      </c>
      <c r="F94" s="1401"/>
      <c r="G94" s="1401"/>
      <c r="H94" s="1401"/>
      <c r="I94" s="1401"/>
      <c r="J94" s="73">
        <f>SUM(J95:J97)</f>
        <v>0</v>
      </c>
      <c r="K94" s="73">
        <f t="shared" ref="K94:R94" si="44">SUM(K95:K97)</f>
        <v>0</v>
      </c>
      <c r="L94" s="73">
        <f t="shared" si="44"/>
        <v>0</v>
      </c>
      <c r="M94" s="73">
        <f t="shared" si="44"/>
        <v>0</v>
      </c>
      <c r="N94" s="73">
        <f t="shared" si="44"/>
        <v>0</v>
      </c>
      <c r="O94" s="73">
        <f t="shared" si="44"/>
        <v>0</v>
      </c>
      <c r="P94" s="73">
        <f t="shared" si="44"/>
        <v>0</v>
      </c>
      <c r="Q94" s="73">
        <f t="shared" si="44"/>
        <v>0</v>
      </c>
      <c r="R94" s="73">
        <f t="shared" si="44"/>
        <v>0</v>
      </c>
    </row>
    <row r="95" spans="2:18" ht="22.5" hidden="1" customHeight="1">
      <c r="B95" s="32"/>
      <c r="C95" s="33"/>
      <c r="D95" s="33"/>
      <c r="E95" s="34"/>
      <c r="F95" s="25">
        <v>48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ref="R95" si="45">SUM(J95:Q95)</f>
        <v>0</v>
      </c>
    </row>
    <row r="96" spans="2:18" ht="22.5" hidden="1" customHeight="1">
      <c r="B96" s="24"/>
      <c r="D96" s="21"/>
      <c r="E96" s="26"/>
      <c r="F96" s="25">
        <v>49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22.5" hidden="1" customHeight="1">
      <c r="B97" s="24"/>
      <c r="D97" s="21"/>
      <c r="E97" s="26"/>
      <c r="F97" s="25">
        <v>50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>SUM(J97:Q97)</f>
        <v>0</v>
      </c>
    </row>
    <row r="98" spans="2:18" ht="47.25" hidden="1" customHeight="1">
      <c r="B98" s="29"/>
      <c r="C98" s="31"/>
      <c r="D98" s="1401" t="s">
        <v>39</v>
      </c>
      <c r="E98" s="1401"/>
      <c r="F98" s="1401"/>
      <c r="G98" s="1401"/>
      <c r="H98" s="1401"/>
      <c r="I98" s="1401"/>
      <c r="J98" s="73">
        <f>SUM(J99)</f>
        <v>0</v>
      </c>
      <c r="K98" s="73">
        <f t="shared" ref="K98:R98" si="46">SUM(K99)</f>
        <v>0</v>
      </c>
      <c r="L98" s="73">
        <f t="shared" si="46"/>
        <v>0</v>
      </c>
      <c r="M98" s="73">
        <f t="shared" si="46"/>
        <v>0</v>
      </c>
      <c r="N98" s="73">
        <f t="shared" si="46"/>
        <v>0</v>
      </c>
      <c r="O98" s="73">
        <f t="shared" si="46"/>
        <v>0</v>
      </c>
      <c r="P98" s="73">
        <f t="shared" si="46"/>
        <v>0</v>
      </c>
      <c r="Q98" s="73">
        <f t="shared" si="46"/>
        <v>0</v>
      </c>
      <c r="R98" s="73">
        <f t="shared" si="46"/>
        <v>0</v>
      </c>
    </row>
    <row r="99" spans="2:18" ht="34.5" hidden="1" customHeight="1">
      <c r="B99" s="29"/>
      <c r="C99" s="31"/>
      <c r="D99" s="31"/>
      <c r="E99" s="1401" t="s">
        <v>40</v>
      </c>
      <c r="F99" s="1401"/>
      <c r="G99" s="1401"/>
      <c r="H99" s="1401"/>
      <c r="I99" s="1401"/>
      <c r="J99" s="73">
        <f>SUM(J100:J102)</f>
        <v>0</v>
      </c>
      <c r="K99" s="73">
        <f t="shared" ref="K99:R99" si="47">SUM(K100:K102)</f>
        <v>0</v>
      </c>
      <c r="L99" s="73">
        <f t="shared" si="47"/>
        <v>0</v>
      </c>
      <c r="M99" s="73">
        <f t="shared" si="47"/>
        <v>0</v>
      </c>
      <c r="N99" s="73">
        <f t="shared" si="47"/>
        <v>0</v>
      </c>
      <c r="O99" s="73">
        <f t="shared" si="47"/>
        <v>0</v>
      </c>
      <c r="P99" s="73">
        <f t="shared" si="47"/>
        <v>0</v>
      </c>
      <c r="Q99" s="73">
        <f t="shared" si="47"/>
        <v>0</v>
      </c>
      <c r="R99" s="73">
        <f t="shared" si="47"/>
        <v>0</v>
      </c>
    </row>
    <row r="100" spans="2:18" ht="24.75" hidden="1" customHeight="1">
      <c r="B100" s="32"/>
      <c r="C100" s="33"/>
      <c r="D100" s="33"/>
      <c r="E100" s="34"/>
      <c r="F100" s="25">
        <v>51</v>
      </c>
      <c r="G100" s="14"/>
      <c r="H100" s="14"/>
      <c r="I100" s="52"/>
      <c r="J100" s="15"/>
      <c r="K100" s="15"/>
      <c r="L100" s="15"/>
      <c r="M100" s="15"/>
      <c r="N100" s="15"/>
      <c r="O100" s="15"/>
      <c r="P100" s="15"/>
      <c r="Q100" s="15"/>
      <c r="R100" s="71">
        <f t="shared" ref="R100:R101" si="48">SUM(J100:Q100)</f>
        <v>0</v>
      </c>
    </row>
    <row r="101" spans="2:18" ht="24.75" hidden="1" customHeight="1">
      <c r="B101" s="24"/>
      <c r="D101" s="21"/>
      <c r="E101" s="26"/>
      <c r="F101" s="25">
        <v>52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 t="shared" si="48"/>
        <v>0</v>
      </c>
    </row>
    <row r="102" spans="2:18" ht="34.5" hidden="1" customHeight="1">
      <c r="B102" s="58"/>
      <c r="C102" s="59"/>
      <c r="D102" s="53"/>
      <c r="E102" s="19"/>
      <c r="F102" s="25">
        <v>53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31.5" hidden="1" customHeight="1">
      <c r="B103" s="29"/>
      <c r="C103" s="31"/>
      <c r="D103" s="1401" t="s">
        <v>41</v>
      </c>
      <c r="E103" s="1401"/>
      <c r="F103" s="1401"/>
      <c r="G103" s="1401"/>
      <c r="H103" s="1401"/>
      <c r="I103" s="1401"/>
      <c r="J103" s="73">
        <f>SUM(J104)</f>
        <v>0</v>
      </c>
      <c r="K103" s="73">
        <f t="shared" ref="K103:R103" si="49">SUM(K104)</f>
        <v>0</v>
      </c>
      <c r="L103" s="73">
        <f t="shared" si="49"/>
        <v>0</v>
      </c>
      <c r="M103" s="73">
        <f t="shared" si="49"/>
        <v>0</v>
      </c>
      <c r="N103" s="73">
        <f t="shared" si="49"/>
        <v>0</v>
      </c>
      <c r="O103" s="73">
        <f t="shared" si="49"/>
        <v>0</v>
      </c>
      <c r="P103" s="73">
        <f t="shared" si="49"/>
        <v>0</v>
      </c>
      <c r="Q103" s="73">
        <f t="shared" si="49"/>
        <v>0</v>
      </c>
      <c r="R103" s="73">
        <f t="shared" si="49"/>
        <v>0</v>
      </c>
    </row>
    <row r="104" spans="2:18" ht="34.5" hidden="1" customHeight="1">
      <c r="B104" s="29"/>
      <c r="C104" s="31"/>
      <c r="D104" s="31"/>
      <c r="E104" s="1401" t="s">
        <v>42</v>
      </c>
      <c r="F104" s="1401"/>
      <c r="G104" s="1401"/>
      <c r="H104" s="1401"/>
      <c r="I104" s="1401"/>
      <c r="J104" s="73">
        <f>SUM(J105:J107)</f>
        <v>0</v>
      </c>
      <c r="K104" s="73">
        <f t="shared" ref="K104:R104" si="50">SUM(K105:K107)</f>
        <v>0</v>
      </c>
      <c r="L104" s="73">
        <f t="shared" si="50"/>
        <v>0</v>
      </c>
      <c r="M104" s="73">
        <f t="shared" si="50"/>
        <v>0</v>
      </c>
      <c r="N104" s="73">
        <f t="shared" si="50"/>
        <v>0</v>
      </c>
      <c r="O104" s="73">
        <f t="shared" si="50"/>
        <v>0</v>
      </c>
      <c r="P104" s="73">
        <f t="shared" si="50"/>
        <v>0</v>
      </c>
      <c r="Q104" s="73">
        <f t="shared" si="50"/>
        <v>0</v>
      </c>
      <c r="R104" s="73">
        <f t="shared" si="50"/>
        <v>0</v>
      </c>
    </row>
    <row r="105" spans="2:18" ht="20.25" hidden="1" customHeight="1">
      <c r="B105" s="32"/>
      <c r="C105" s="33"/>
      <c r="D105" s="33"/>
      <c r="E105" s="34"/>
      <c r="F105" s="25">
        <v>54</v>
      </c>
      <c r="G105" s="14"/>
      <c r="H105" s="14"/>
      <c r="I105" s="52"/>
      <c r="J105" s="15"/>
      <c r="K105" s="15"/>
      <c r="L105" s="15"/>
      <c r="M105" s="15"/>
      <c r="N105" s="15"/>
      <c r="O105" s="15"/>
      <c r="P105" s="15"/>
      <c r="Q105" s="15"/>
      <c r="R105" s="71">
        <f t="shared" ref="R105:R106" si="51">SUM(J105:Q105)</f>
        <v>0</v>
      </c>
    </row>
    <row r="106" spans="2:18" ht="20.25" hidden="1" customHeight="1">
      <c r="B106" s="24"/>
      <c r="D106" s="21"/>
      <c r="E106" s="26"/>
      <c r="F106" s="25">
        <v>55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 t="shared" si="51"/>
        <v>0</v>
      </c>
    </row>
    <row r="107" spans="2:18" ht="20.25" hidden="1" customHeight="1">
      <c r="B107" s="24"/>
      <c r="D107" s="21"/>
      <c r="E107" s="26"/>
      <c r="F107" s="25">
        <v>56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>SUM(J107:Q107)</f>
        <v>0</v>
      </c>
    </row>
    <row r="108" spans="2:18" s="12" customFormat="1" ht="33" hidden="1" customHeight="1">
      <c r="B108" s="1404" t="s">
        <v>87</v>
      </c>
      <c r="C108" s="1405"/>
      <c r="D108" s="1405"/>
      <c r="E108" s="1405"/>
      <c r="F108" s="1405"/>
      <c r="G108" s="1405"/>
      <c r="H108" s="1405"/>
      <c r="I108" s="1405"/>
      <c r="J108" s="35">
        <f>SUM(J109)</f>
        <v>0</v>
      </c>
      <c r="K108" s="35">
        <f t="shared" ref="K108:Q109" si="52">SUM(K109)</f>
        <v>0</v>
      </c>
      <c r="L108" s="35">
        <f t="shared" si="52"/>
        <v>0</v>
      </c>
      <c r="M108" s="35">
        <f t="shared" si="52"/>
        <v>0</v>
      </c>
      <c r="N108" s="35">
        <f t="shared" si="52"/>
        <v>0</v>
      </c>
      <c r="O108" s="35">
        <f t="shared" si="52"/>
        <v>0</v>
      </c>
      <c r="P108" s="35">
        <f t="shared" si="52"/>
        <v>0</v>
      </c>
      <c r="Q108" s="35">
        <f t="shared" si="52"/>
        <v>0</v>
      </c>
      <c r="R108" s="35">
        <f>SUM(R109)</f>
        <v>0</v>
      </c>
    </row>
    <row r="109" spans="2:18" s="12" customFormat="1" ht="32.25" hidden="1" customHeight="1">
      <c r="B109" s="1518" t="s">
        <v>114</v>
      </c>
      <c r="C109" s="1519"/>
      <c r="D109" s="1519"/>
      <c r="E109" s="1519"/>
      <c r="F109" s="1519"/>
      <c r="G109" s="1519"/>
      <c r="H109" s="1519"/>
      <c r="I109" s="1519"/>
      <c r="J109" s="22">
        <f>SUM(J110)</f>
        <v>0</v>
      </c>
      <c r="K109" s="22">
        <f>SUM(K110)</f>
        <v>0</v>
      </c>
      <c r="L109" s="22">
        <f t="shared" si="52"/>
        <v>0</v>
      </c>
      <c r="M109" s="22">
        <f t="shared" si="52"/>
        <v>0</v>
      </c>
      <c r="N109" s="22">
        <f t="shared" si="52"/>
        <v>0</v>
      </c>
      <c r="O109" s="22">
        <f t="shared" si="52"/>
        <v>0</v>
      </c>
      <c r="P109" s="22">
        <f t="shared" si="52"/>
        <v>0</v>
      </c>
      <c r="Q109" s="22">
        <f t="shared" si="52"/>
        <v>0</v>
      </c>
      <c r="R109" s="22">
        <f>SUM(R110)</f>
        <v>0</v>
      </c>
    </row>
    <row r="110" spans="2:18" ht="48.75" hidden="1" customHeight="1">
      <c r="B110" s="29"/>
      <c r="C110" s="1401" t="s">
        <v>43</v>
      </c>
      <c r="D110" s="1401"/>
      <c r="E110" s="1401"/>
      <c r="F110" s="1401"/>
      <c r="G110" s="1401"/>
      <c r="H110" s="1401"/>
      <c r="I110" s="1401"/>
      <c r="J110" s="73">
        <f>SUM(J111+J120)</f>
        <v>0</v>
      </c>
      <c r="K110" s="73">
        <f t="shared" ref="K110:O110" si="53">SUM(K111+K120)</f>
        <v>0</v>
      </c>
      <c r="L110" s="73">
        <f>SUM(L111+L120)</f>
        <v>0</v>
      </c>
      <c r="M110" s="73">
        <f t="shared" si="53"/>
        <v>0</v>
      </c>
      <c r="N110" s="73">
        <f>SUM(N111+N120)</f>
        <v>0</v>
      </c>
      <c r="O110" s="73">
        <f t="shared" si="53"/>
        <v>0</v>
      </c>
      <c r="P110" s="73">
        <f>SUM(P111+P120)</f>
        <v>0</v>
      </c>
      <c r="Q110" s="73">
        <f>SUM(Q111+Q120)</f>
        <v>0</v>
      </c>
      <c r="R110" s="73">
        <f>SUM(R111+R120)</f>
        <v>0</v>
      </c>
    </row>
    <row r="111" spans="2:18" ht="32.25" hidden="1" customHeight="1">
      <c r="B111" s="29"/>
      <c r="C111" s="31"/>
      <c r="D111" s="1401" t="s">
        <v>44</v>
      </c>
      <c r="E111" s="1401"/>
      <c r="F111" s="1401"/>
      <c r="G111" s="1401"/>
      <c r="H111" s="1401"/>
      <c r="I111" s="1401"/>
      <c r="J111" s="73">
        <f>SUM(J112+J116)</f>
        <v>0</v>
      </c>
      <c r="K111" s="73">
        <f t="shared" ref="K111:Q111" si="54">SUM(K112+K116)</f>
        <v>0</v>
      </c>
      <c r="L111" s="73">
        <f t="shared" si="54"/>
        <v>0</v>
      </c>
      <c r="M111" s="73">
        <f t="shared" si="54"/>
        <v>0</v>
      </c>
      <c r="N111" s="73">
        <f t="shared" si="54"/>
        <v>0</v>
      </c>
      <c r="O111" s="73">
        <f t="shared" si="54"/>
        <v>0</v>
      </c>
      <c r="P111" s="73">
        <f t="shared" si="54"/>
        <v>0</v>
      </c>
      <c r="Q111" s="73">
        <f t="shared" si="54"/>
        <v>0</v>
      </c>
      <c r="R111" s="73">
        <f>SUM(R112+R116)</f>
        <v>0</v>
      </c>
    </row>
    <row r="112" spans="2:18" ht="35.25" hidden="1" customHeight="1">
      <c r="B112" s="29"/>
      <c r="C112" s="31"/>
      <c r="D112" s="31"/>
      <c r="E112" s="1401" t="s">
        <v>45</v>
      </c>
      <c r="F112" s="1401"/>
      <c r="G112" s="1401"/>
      <c r="H112" s="1401"/>
      <c r="I112" s="1401"/>
      <c r="J112" s="73">
        <f>SUM(J113:J115)</f>
        <v>0</v>
      </c>
      <c r="K112" s="73">
        <f t="shared" ref="K112:Q112" si="55">SUM(K113:K115)</f>
        <v>0</v>
      </c>
      <c r="L112" s="73">
        <f t="shared" si="55"/>
        <v>0</v>
      </c>
      <c r="M112" s="73">
        <f t="shared" si="55"/>
        <v>0</v>
      </c>
      <c r="N112" s="73">
        <f t="shared" si="55"/>
        <v>0</v>
      </c>
      <c r="O112" s="73">
        <f t="shared" si="55"/>
        <v>0</v>
      </c>
      <c r="P112" s="73">
        <f t="shared" si="55"/>
        <v>0</v>
      </c>
      <c r="Q112" s="73">
        <f t="shared" si="55"/>
        <v>0</v>
      </c>
      <c r="R112" s="73">
        <f>SUM(R113:R115)</f>
        <v>0</v>
      </c>
    </row>
    <row r="113" spans="2:18" ht="19.5" hidden="1" customHeight="1">
      <c r="B113" s="32"/>
      <c r="C113" s="33"/>
      <c r="D113" s="33"/>
      <c r="E113" s="34"/>
      <c r="F113" s="25">
        <v>57</v>
      </c>
      <c r="G113" s="14"/>
      <c r="H113" s="14"/>
      <c r="I113" s="52"/>
      <c r="J113" s="15"/>
      <c r="K113" s="15"/>
      <c r="L113" s="15"/>
      <c r="M113" s="15"/>
      <c r="N113" s="15"/>
      <c r="O113" s="15"/>
      <c r="P113" s="15"/>
      <c r="Q113" s="15"/>
      <c r="R113" s="71">
        <f t="shared" ref="R113:R114" si="56">SUM(J113:Q113)</f>
        <v>0</v>
      </c>
    </row>
    <row r="114" spans="2:18" ht="19.5" hidden="1" customHeight="1">
      <c r="B114" s="24"/>
      <c r="D114" s="21"/>
      <c r="E114" s="26"/>
      <c r="F114" s="25">
        <v>58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 t="shared" si="56"/>
        <v>0</v>
      </c>
    </row>
    <row r="115" spans="2:18" ht="19.5" hidden="1" customHeight="1">
      <c r="B115" s="58"/>
      <c r="C115" s="59"/>
      <c r="D115" s="53"/>
      <c r="E115" s="19"/>
      <c r="F115" s="25">
        <v>59</v>
      </c>
      <c r="G115" s="14"/>
      <c r="H115" s="15"/>
      <c r="I115" s="16"/>
      <c r="J115" s="23"/>
      <c r="K115" s="23"/>
      <c r="L115" s="23"/>
      <c r="M115" s="23"/>
      <c r="N115" s="23"/>
      <c r="O115" s="23"/>
      <c r="P115" s="23"/>
      <c r="Q115" s="23"/>
      <c r="R115" s="71">
        <f>SUM(J115:Q115)</f>
        <v>0</v>
      </c>
    </row>
    <row r="116" spans="2:18" ht="34.5" hidden="1" customHeight="1">
      <c r="B116" s="29"/>
      <c r="C116" s="31"/>
      <c r="D116" s="31"/>
      <c r="E116" s="1401" t="s">
        <v>46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57">SUM(K117:K119)</f>
        <v>0</v>
      </c>
      <c r="L116" s="73">
        <f t="shared" si="57"/>
        <v>0</v>
      </c>
      <c r="M116" s="73">
        <f t="shared" si="57"/>
        <v>0</v>
      </c>
      <c r="N116" s="73">
        <f t="shared" si="57"/>
        <v>0</v>
      </c>
      <c r="O116" s="73">
        <f t="shared" si="57"/>
        <v>0</v>
      </c>
      <c r="P116" s="73">
        <f t="shared" si="57"/>
        <v>0</v>
      </c>
      <c r="Q116" s="73">
        <f t="shared" si="57"/>
        <v>0</v>
      </c>
      <c r="R116" s="73">
        <f t="shared" si="57"/>
        <v>0</v>
      </c>
    </row>
    <row r="117" spans="2:18" ht="19.5" hidden="1" customHeight="1">
      <c r="B117" s="32"/>
      <c r="C117" s="33"/>
      <c r="D117" s="33"/>
      <c r="E117" s="34"/>
      <c r="F117" s="25">
        <v>60</v>
      </c>
      <c r="G117" s="14"/>
      <c r="H117" s="14"/>
      <c r="I117" s="52"/>
      <c r="J117" s="15"/>
      <c r="K117" s="15"/>
      <c r="L117" s="15"/>
      <c r="M117" s="15"/>
      <c r="N117" s="15"/>
      <c r="O117" s="15"/>
      <c r="P117" s="15"/>
      <c r="Q117" s="15"/>
      <c r="R117" s="71">
        <f t="shared" ref="R117:R118" si="58">SUM(J117:Q117)</f>
        <v>0</v>
      </c>
    </row>
    <row r="118" spans="2:18" ht="19.5" hidden="1" customHeight="1">
      <c r="B118" s="24"/>
      <c r="D118" s="21"/>
      <c r="E118" s="26"/>
      <c r="F118" s="25">
        <v>61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58"/>
        <v>0</v>
      </c>
    </row>
    <row r="119" spans="2:18" ht="19.5" hidden="1" customHeight="1">
      <c r="B119" s="58"/>
      <c r="C119" s="59"/>
      <c r="D119" s="53"/>
      <c r="E119" s="19"/>
      <c r="F119" s="25">
        <v>62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ht="34.5" hidden="1" customHeight="1">
      <c r="B120" s="29"/>
      <c r="C120" s="31"/>
      <c r="D120" s="1418" t="s">
        <v>47</v>
      </c>
      <c r="E120" s="1418"/>
      <c r="F120" s="1418"/>
      <c r="G120" s="1418"/>
      <c r="H120" s="1418"/>
      <c r="I120" s="1418"/>
      <c r="J120" s="73">
        <f>SUM(J121)</f>
        <v>0</v>
      </c>
      <c r="K120" s="73">
        <f t="shared" ref="K120:R120" si="59">SUM(K121)</f>
        <v>0</v>
      </c>
      <c r="L120" s="73">
        <f t="shared" si="59"/>
        <v>0</v>
      </c>
      <c r="M120" s="73">
        <f t="shared" si="59"/>
        <v>0</v>
      </c>
      <c r="N120" s="73">
        <f t="shared" si="59"/>
        <v>0</v>
      </c>
      <c r="O120" s="73">
        <f t="shared" si="59"/>
        <v>0</v>
      </c>
      <c r="P120" s="73">
        <f t="shared" si="59"/>
        <v>0</v>
      </c>
      <c r="Q120" s="73">
        <f t="shared" si="59"/>
        <v>0</v>
      </c>
      <c r="R120" s="73">
        <f t="shared" si="59"/>
        <v>0</v>
      </c>
    </row>
    <row r="121" spans="2:18" ht="49.5" hidden="1" customHeight="1">
      <c r="B121" s="29"/>
      <c r="C121" s="31"/>
      <c r="D121" s="31"/>
      <c r="E121" s="1401" t="s">
        <v>48</v>
      </c>
      <c r="F121" s="1401"/>
      <c r="G121" s="1401"/>
      <c r="H121" s="1401"/>
      <c r="I121" s="1401"/>
      <c r="J121" s="73">
        <f>SUM(J122:J124)</f>
        <v>0</v>
      </c>
      <c r="K121" s="73">
        <f t="shared" ref="K121:P121" si="60">SUM(K122:K124)</f>
        <v>0</v>
      </c>
      <c r="L121" s="73">
        <f t="shared" si="60"/>
        <v>0</v>
      </c>
      <c r="M121" s="73">
        <f t="shared" si="60"/>
        <v>0</v>
      </c>
      <c r="N121" s="73">
        <f t="shared" si="60"/>
        <v>0</v>
      </c>
      <c r="O121" s="73">
        <f t="shared" si="60"/>
        <v>0</v>
      </c>
      <c r="P121" s="73">
        <f t="shared" si="60"/>
        <v>0</v>
      </c>
      <c r="Q121" s="73">
        <f>SUM(Q122:Q124)</f>
        <v>0</v>
      </c>
      <c r="R121" s="73">
        <f>SUM(R122:R124)</f>
        <v>0</v>
      </c>
    </row>
    <row r="122" spans="2:18" ht="21.75" hidden="1" customHeight="1">
      <c r="B122" s="32"/>
      <c r="C122" s="33"/>
      <c r="D122" s="33"/>
      <c r="E122" s="34"/>
      <c r="F122" s="25">
        <v>63</v>
      </c>
      <c r="G122" s="14"/>
      <c r="H122" s="14"/>
      <c r="I122" s="52"/>
      <c r="J122" s="15"/>
      <c r="K122" s="15"/>
      <c r="L122" s="15"/>
      <c r="M122" s="15"/>
      <c r="N122" s="15"/>
      <c r="O122" s="15"/>
      <c r="P122" s="15"/>
      <c r="Q122" s="15"/>
      <c r="R122" s="71">
        <f t="shared" ref="R122:R123" si="61">SUM(J122:Q122)</f>
        <v>0</v>
      </c>
    </row>
    <row r="123" spans="2:18" ht="21.75" hidden="1" customHeight="1">
      <c r="B123" s="24"/>
      <c r="D123" s="21"/>
      <c r="E123" s="26"/>
      <c r="F123" s="25">
        <v>64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si="61"/>
        <v>0</v>
      </c>
    </row>
    <row r="124" spans="2:18" ht="21.75" hidden="1" customHeight="1">
      <c r="B124" s="24"/>
      <c r="D124" s="21"/>
      <c r="E124" s="26"/>
      <c r="F124" s="25">
        <v>65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s="12" customFormat="1" ht="18.75" customHeight="1">
      <c r="B125" s="397" t="s">
        <v>90</v>
      </c>
      <c r="C125" s="398"/>
      <c r="D125" s="398"/>
      <c r="E125" s="398"/>
      <c r="F125" s="398"/>
      <c r="G125" s="398"/>
      <c r="H125" s="398"/>
      <c r="I125" s="398"/>
      <c r="J125" s="450"/>
      <c r="K125" s="450"/>
      <c r="L125" s="450"/>
      <c r="M125" s="450"/>
      <c r="N125" s="450"/>
      <c r="O125" s="450"/>
      <c r="P125" s="450"/>
      <c r="Q125" s="450"/>
      <c r="R125" s="449"/>
    </row>
    <row r="126" spans="2:18" s="12" customFormat="1" ht="19.5" customHeight="1">
      <c r="B126" s="440" t="s">
        <v>115</v>
      </c>
      <c r="C126" s="441"/>
      <c r="D126" s="441"/>
      <c r="E126" s="441"/>
      <c r="F126" s="441"/>
      <c r="G126" s="441"/>
      <c r="H126" s="441"/>
      <c r="I126" s="441"/>
      <c r="J126" s="448"/>
      <c r="K126" s="448"/>
      <c r="L126" s="448"/>
      <c r="M126" s="448"/>
      <c r="N126" s="448"/>
      <c r="O126" s="448"/>
      <c r="P126" s="448"/>
      <c r="Q126" s="448"/>
      <c r="R126" s="445"/>
    </row>
    <row r="127" spans="2:18" ht="19.5" customHeight="1">
      <c r="B127" s="29"/>
      <c r="C127" s="189" t="s">
        <v>49</v>
      </c>
      <c r="D127" s="189"/>
      <c r="E127" s="189"/>
      <c r="F127" s="189"/>
      <c r="G127" s="189"/>
      <c r="H127" s="189"/>
      <c r="I127" s="189"/>
      <c r="J127" s="443"/>
      <c r="K127" s="443"/>
      <c r="L127" s="443"/>
      <c r="M127" s="443"/>
      <c r="N127" s="443"/>
      <c r="O127" s="443"/>
      <c r="P127" s="443"/>
      <c r="Q127" s="443"/>
      <c r="R127" s="186"/>
    </row>
    <row r="128" spans="2:18" ht="19.5" customHeight="1">
      <c r="B128" s="29"/>
      <c r="C128" s="31"/>
      <c r="D128" s="189" t="s">
        <v>50</v>
      </c>
      <c r="E128" s="189"/>
      <c r="F128" s="189"/>
      <c r="G128" s="189"/>
      <c r="H128" s="189"/>
      <c r="I128" s="189"/>
      <c r="J128" s="443"/>
      <c r="K128" s="443"/>
      <c r="L128" s="443"/>
      <c r="M128" s="443"/>
      <c r="N128" s="443"/>
      <c r="O128" s="443"/>
      <c r="P128" s="443"/>
      <c r="Q128" s="443"/>
      <c r="R128" s="186"/>
    </row>
    <row r="129" spans="2:18" ht="19.5" customHeight="1">
      <c r="B129" s="29"/>
      <c r="C129" s="31"/>
      <c r="D129" s="31"/>
      <c r="E129" s="189" t="s">
        <v>51</v>
      </c>
      <c r="F129" s="189"/>
      <c r="G129" s="189"/>
      <c r="H129" s="189"/>
      <c r="I129" s="189"/>
      <c r="J129" s="443"/>
      <c r="K129" s="443"/>
      <c r="L129" s="443"/>
      <c r="M129" s="443"/>
      <c r="N129" s="443"/>
      <c r="O129" s="443"/>
      <c r="P129" s="443"/>
      <c r="Q129" s="443"/>
      <c r="R129" s="186"/>
    </row>
    <row r="130" spans="2:18" s="464" customFormat="1" ht="19.5" customHeight="1">
      <c r="B130" s="466"/>
      <c r="C130" s="463"/>
      <c r="D130" s="463"/>
      <c r="E130" s="467">
        <v>161</v>
      </c>
      <c r="F130" s="467" t="s">
        <v>1735</v>
      </c>
      <c r="G130" s="463"/>
      <c r="H130" s="467"/>
      <c r="I130" s="467"/>
      <c r="J130" s="458"/>
      <c r="K130" s="458"/>
      <c r="L130" s="458"/>
      <c r="M130" s="458"/>
      <c r="N130" s="458"/>
      <c r="O130" s="458"/>
      <c r="P130" s="458"/>
      <c r="Q130" s="458"/>
      <c r="R130" s="457"/>
    </row>
    <row r="131" spans="2:18" s="464" customFormat="1" ht="40.5" customHeight="1">
      <c r="B131" s="969"/>
      <c r="C131" s="970"/>
      <c r="D131" s="970"/>
      <c r="E131" s="971"/>
      <c r="F131" s="752">
        <v>16101</v>
      </c>
      <c r="G131" s="754" t="s">
        <v>2218</v>
      </c>
      <c r="H131" s="755" t="s">
        <v>193</v>
      </c>
      <c r="I131" s="803" t="s">
        <v>2219</v>
      </c>
      <c r="J131" s="757"/>
      <c r="K131" s="972">
        <v>7200</v>
      </c>
      <c r="L131" s="758">
        <v>6650</v>
      </c>
      <c r="M131" s="972">
        <v>16150</v>
      </c>
      <c r="N131" s="757"/>
      <c r="O131" s="757"/>
      <c r="P131" s="757"/>
      <c r="Q131" s="757"/>
      <c r="R131" s="759">
        <f t="shared" ref="R131" si="62">SUM(J131:Q131)</f>
        <v>30000</v>
      </c>
    </row>
    <row r="132" spans="2:18" ht="51.75" hidden="1" customHeight="1">
      <c r="B132" s="48"/>
      <c r="C132" s="49"/>
      <c r="D132" s="49"/>
      <c r="E132" s="49"/>
      <c r="F132" s="18">
        <v>16102</v>
      </c>
      <c r="G132" s="19" t="s">
        <v>2220</v>
      </c>
      <c r="H132" s="134" t="s">
        <v>193</v>
      </c>
      <c r="I132" s="801" t="s">
        <v>2221</v>
      </c>
      <c r="J132" s="152"/>
      <c r="K132" s="973"/>
      <c r="L132" s="372"/>
      <c r="M132" s="973"/>
      <c r="N132" s="152"/>
      <c r="O132" s="152"/>
      <c r="P132" s="152"/>
      <c r="Q132" s="152"/>
      <c r="R132" s="471">
        <f t="shared" ref="R132:R144" si="63">SUM(J132:Q132)</f>
        <v>0</v>
      </c>
    </row>
    <row r="133" spans="2:18" ht="22.5" hidden="1" customHeight="1">
      <c r="B133" s="48"/>
      <c r="C133" s="49"/>
      <c r="D133" s="49"/>
      <c r="E133" s="50"/>
      <c r="F133" s="25"/>
      <c r="G133" s="14"/>
      <c r="H133" s="14"/>
      <c r="I133" s="52"/>
      <c r="J133" s="15"/>
      <c r="K133" s="15"/>
      <c r="L133" s="15"/>
      <c r="M133" s="15"/>
      <c r="N133" s="15"/>
      <c r="O133" s="15"/>
      <c r="P133" s="15"/>
      <c r="Q133" s="15"/>
      <c r="R133" s="71"/>
    </row>
    <row r="134" spans="2:18" ht="22.5" hidden="1" customHeight="1">
      <c r="B134" s="48"/>
      <c r="C134" s="49"/>
      <c r="D134" s="49"/>
      <c r="E134" s="50"/>
      <c r="F134" s="25"/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/>
    </row>
    <row r="135" spans="2:18" ht="22.5" hidden="1" customHeight="1">
      <c r="B135" s="48"/>
      <c r="C135" s="49"/>
      <c r="D135" s="49"/>
      <c r="E135" s="50"/>
      <c r="F135" s="25"/>
      <c r="G135" s="14"/>
      <c r="H135" s="14"/>
      <c r="I135" s="52"/>
      <c r="J135" s="15"/>
      <c r="K135" s="15"/>
      <c r="L135" s="15"/>
      <c r="M135" s="15"/>
      <c r="N135" s="15"/>
      <c r="O135" s="15"/>
      <c r="P135" s="15"/>
      <c r="Q135" s="15"/>
      <c r="R135" s="71"/>
    </row>
    <row r="136" spans="2:18" ht="22.5" hidden="1" customHeight="1">
      <c r="B136" s="48"/>
      <c r="C136" s="49"/>
      <c r="D136" s="49"/>
      <c r="E136" s="50"/>
      <c r="F136" s="25"/>
      <c r="G136" s="14"/>
      <c r="H136" s="14"/>
      <c r="I136" s="52"/>
      <c r="J136" s="15"/>
      <c r="K136" s="15"/>
      <c r="L136" s="15"/>
      <c r="M136" s="15"/>
      <c r="N136" s="15"/>
      <c r="O136" s="15"/>
      <c r="P136" s="15"/>
      <c r="Q136" s="15"/>
      <c r="R136" s="71"/>
    </row>
    <row r="137" spans="2:18" ht="22.5" hidden="1" customHeight="1">
      <c r="B137" s="48"/>
      <c r="C137" s="49"/>
      <c r="D137" s="49"/>
      <c r="E137" s="50"/>
      <c r="F137" s="25"/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/>
    </row>
    <row r="138" spans="2:18" ht="22.5" hidden="1" customHeight="1">
      <c r="B138" s="48"/>
      <c r="C138" s="49"/>
      <c r="D138" s="49"/>
      <c r="E138" s="50"/>
      <c r="F138" s="25"/>
      <c r="G138" s="14"/>
      <c r="H138" s="14"/>
      <c r="I138" s="52"/>
      <c r="J138" s="15"/>
      <c r="K138" s="15"/>
      <c r="L138" s="15"/>
      <c r="M138" s="15"/>
      <c r="N138" s="15"/>
      <c r="O138" s="15"/>
      <c r="P138" s="15"/>
      <c r="Q138" s="15"/>
      <c r="R138" s="71"/>
    </row>
    <row r="139" spans="2:18" ht="22.5" hidden="1" customHeight="1">
      <c r="B139" s="48"/>
      <c r="C139" s="49"/>
      <c r="D139" s="49"/>
      <c r="E139" s="50"/>
      <c r="F139" s="25"/>
      <c r="G139" s="14"/>
      <c r="H139" s="14"/>
      <c r="I139" s="52"/>
      <c r="J139" s="15"/>
      <c r="K139" s="15"/>
      <c r="L139" s="15"/>
      <c r="M139" s="15"/>
      <c r="N139" s="15"/>
      <c r="O139" s="15"/>
      <c r="P139" s="15"/>
      <c r="Q139" s="15"/>
      <c r="R139" s="71"/>
    </row>
    <row r="140" spans="2:18" ht="22.5" hidden="1" customHeight="1">
      <c r="B140" s="48"/>
      <c r="C140" s="49"/>
      <c r="D140" s="49"/>
      <c r="E140" s="50"/>
      <c r="F140" s="25"/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/>
    </row>
    <row r="141" spans="2:18" ht="22.5" hidden="1" customHeight="1">
      <c r="B141" s="48"/>
      <c r="C141" s="49"/>
      <c r="D141" s="49"/>
      <c r="E141" s="50"/>
      <c r="F141" s="25"/>
      <c r="G141" s="14"/>
      <c r="H141" s="14"/>
      <c r="I141" s="52"/>
      <c r="J141" s="15"/>
      <c r="K141" s="15"/>
      <c r="L141" s="15"/>
      <c r="M141" s="15"/>
      <c r="N141" s="15"/>
      <c r="O141" s="15"/>
      <c r="P141" s="15"/>
      <c r="Q141" s="15"/>
      <c r="R141" s="71"/>
    </row>
    <row r="142" spans="2:18" ht="22.5" hidden="1" customHeight="1">
      <c r="B142" s="48"/>
      <c r="C142" s="49"/>
      <c r="D142" s="49"/>
      <c r="E142" s="50"/>
      <c r="F142" s="25"/>
      <c r="G142" s="14"/>
      <c r="H142" s="14"/>
      <c r="I142" s="52"/>
      <c r="J142" s="15"/>
      <c r="K142" s="15"/>
      <c r="L142" s="15"/>
      <c r="M142" s="15"/>
      <c r="N142" s="15"/>
      <c r="O142" s="15"/>
      <c r="P142" s="15"/>
      <c r="Q142" s="15"/>
      <c r="R142" s="71"/>
    </row>
    <row r="143" spans="2:18" ht="22.5" hidden="1" customHeight="1">
      <c r="B143" s="48"/>
      <c r="C143" s="49"/>
      <c r="D143" s="49"/>
      <c r="E143" s="50"/>
      <c r="F143" s="25"/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/>
    </row>
    <row r="144" spans="2:18" ht="22.5" hidden="1" customHeight="1">
      <c r="B144" s="24"/>
      <c r="D144" s="21"/>
      <c r="E144" s="26"/>
      <c r="F144" s="25">
        <v>67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 t="shared" si="63"/>
        <v>0</v>
      </c>
    </row>
    <row r="145" spans="2:18" ht="33.75" hidden="1" customHeight="1">
      <c r="B145" s="58"/>
      <c r="C145" s="59"/>
      <c r="D145" s="53"/>
      <c r="E145" s="19"/>
      <c r="F145" s="25">
        <v>68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1">
        <f>SUM(J145:Q145)</f>
        <v>0</v>
      </c>
    </row>
    <row r="146" spans="2:18" ht="46.5" hidden="1" customHeight="1">
      <c r="B146" s="29"/>
      <c r="C146" s="31"/>
      <c r="D146" s="1418" t="s">
        <v>52</v>
      </c>
      <c r="E146" s="1418"/>
      <c r="F146" s="1418"/>
      <c r="G146" s="1418"/>
      <c r="H146" s="1418"/>
      <c r="I146" s="1418"/>
      <c r="J146" s="73"/>
      <c r="K146" s="73"/>
      <c r="L146" s="73"/>
      <c r="M146" s="73"/>
      <c r="N146" s="73"/>
      <c r="O146" s="73"/>
      <c r="P146" s="73"/>
      <c r="Q146" s="73"/>
      <c r="R146" s="73"/>
    </row>
    <row r="147" spans="2:18" hidden="1">
      <c r="B147" s="29"/>
      <c r="C147" s="31"/>
      <c r="D147" s="31"/>
      <c r="E147" s="30" t="s">
        <v>53</v>
      </c>
      <c r="F147" s="27"/>
      <c r="G147" s="27"/>
      <c r="H147" s="13"/>
      <c r="I147" s="100"/>
      <c r="J147" s="73"/>
      <c r="K147" s="73"/>
      <c r="L147" s="73"/>
      <c r="M147" s="73"/>
      <c r="N147" s="73"/>
      <c r="O147" s="73"/>
      <c r="P147" s="73"/>
      <c r="Q147" s="73"/>
      <c r="R147" s="73"/>
    </row>
    <row r="148" spans="2:18" ht="49.5" hidden="1" customHeight="1">
      <c r="B148" s="32"/>
      <c r="C148" s="33"/>
      <c r="D148" s="33"/>
      <c r="E148" s="33"/>
      <c r="F148" s="150"/>
      <c r="G148" s="151"/>
      <c r="H148" s="478"/>
      <c r="I148" s="120"/>
      <c r="J148" s="15"/>
      <c r="K148" s="183"/>
      <c r="L148" s="15"/>
      <c r="M148" s="183"/>
      <c r="N148" s="15"/>
      <c r="O148" s="15"/>
      <c r="P148" s="15"/>
      <c r="Q148" s="15"/>
      <c r="R148" s="71"/>
    </row>
    <row r="149" spans="2:18" ht="47.25" hidden="1" customHeight="1">
      <c r="B149" s="109"/>
      <c r="C149" s="108"/>
      <c r="D149" s="52"/>
      <c r="E149" s="52"/>
      <c r="F149" s="51"/>
      <c r="G149" s="14"/>
      <c r="H149" s="478"/>
      <c r="I149" s="16"/>
      <c r="J149" s="23"/>
      <c r="K149" s="974"/>
      <c r="L149" s="23"/>
      <c r="M149" s="974"/>
      <c r="N149" s="23"/>
      <c r="O149" s="23"/>
      <c r="P149" s="23"/>
      <c r="Q149" s="23"/>
      <c r="R149" s="71"/>
    </row>
    <row r="150" spans="2:18" ht="51.75" hidden="1" customHeight="1">
      <c r="B150" s="109"/>
      <c r="C150" s="108"/>
      <c r="D150" s="52"/>
      <c r="E150" s="52"/>
      <c r="F150" s="150"/>
      <c r="G150" s="14"/>
      <c r="H150" s="478"/>
      <c r="I150" s="120"/>
      <c r="J150" s="15"/>
      <c r="K150" s="183"/>
      <c r="L150" s="15"/>
      <c r="M150" s="183"/>
      <c r="N150" s="15"/>
      <c r="O150" s="23"/>
      <c r="P150" s="23"/>
      <c r="Q150" s="23"/>
      <c r="R150" s="71"/>
    </row>
    <row r="151" spans="2:18" ht="48" hidden="1" customHeight="1">
      <c r="B151" s="17"/>
      <c r="C151" s="18"/>
      <c r="D151" s="18"/>
      <c r="E151" s="18"/>
      <c r="F151" s="51"/>
      <c r="G151" s="14"/>
      <c r="H151" s="478"/>
      <c r="I151" s="117"/>
      <c r="J151" s="15"/>
      <c r="K151" s="183"/>
      <c r="L151" s="15"/>
      <c r="M151" s="183"/>
      <c r="N151" s="15"/>
      <c r="O151" s="15"/>
      <c r="P151" s="15"/>
      <c r="Q151" s="15"/>
      <c r="R151" s="71"/>
    </row>
    <row r="152" spans="2:18" ht="48" hidden="1" customHeight="1">
      <c r="B152" s="48"/>
      <c r="C152" s="49"/>
      <c r="D152" s="49"/>
      <c r="E152" s="49"/>
      <c r="F152" s="150"/>
      <c r="G152" s="26"/>
      <c r="H152" s="478"/>
      <c r="I152" s="120"/>
      <c r="J152" s="15"/>
      <c r="K152" s="183"/>
      <c r="L152" s="15"/>
      <c r="M152" s="183"/>
      <c r="N152" s="15"/>
      <c r="O152" s="23"/>
      <c r="P152" s="23"/>
      <c r="Q152" s="23"/>
      <c r="R152" s="71"/>
    </row>
    <row r="153" spans="2:18" ht="35.25" hidden="1" customHeight="1">
      <c r="B153" s="76"/>
      <c r="C153" s="77"/>
      <c r="D153" s="77"/>
      <c r="E153" s="77"/>
      <c r="F153" s="51"/>
      <c r="G153" s="14"/>
      <c r="H153" s="435"/>
      <c r="I153" s="16"/>
      <c r="J153" s="15"/>
      <c r="K153" s="183"/>
      <c r="L153" s="975"/>
      <c r="M153" s="183"/>
      <c r="N153" s="15"/>
      <c r="O153" s="15"/>
      <c r="P153" s="15"/>
      <c r="Q153" s="15"/>
      <c r="R153" s="71"/>
    </row>
    <row r="154" spans="2:18" ht="67.5" hidden="1" customHeight="1">
      <c r="B154" s="76"/>
      <c r="C154" s="77"/>
      <c r="D154" s="77"/>
      <c r="E154" s="77"/>
      <c r="F154" s="51"/>
      <c r="G154" s="14"/>
      <c r="H154" s="436"/>
      <c r="I154" s="16"/>
      <c r="J154" s="145"/>
      <c r="K154" s="976"/>
      <c r="L154" s="145"/>
      <c r="M154" s="976"/>
      <c r="N154" s="15"/>
      <c r="O154" s="15"/>
      <c r="P154" s="15"/>
      <c r="Q154" s="15"/>
      <c r="R154" s="71"/>
    </row>
    <row r="155" spans="2:18" ht="48" hidden="1" customHeight="1">
      <c r="B155" s="76"/>
      <c r="C155" s="77"/>
      <c r="D155" s="77"/>
      <c r="E155" s="77"/>
      <c r="F155" s="51"/>
      <c r="G155" s="14"/>
      <c r="H155" s="436"/>
      <c r="I155" s="148"/>
      <c r="J155" s="145"/>
      <c r="K155" s="976"/>
      <c r="L155" s="145"/>
      <c r="M155" s="976"/>
      <c r="N155" s="15"/>
      <c r="O155" s="15"/>
      <c r="P155" s="15"/>
      <c r="Q155" s="15"/>
      <c r="R155" s="71"/>
    </row>
    <row r="156" spans="2:18" ht="33" hidden="1" customHeight="1">
      <c r="B156" s="24"/>
      <c r="D156" s="21"/>
      <c r="E156" s="53"/>
      <c r="F156" s="150"/>
      <c r="G156" s="19"/>
      <c r="H156" s="437"/>
      <c r="I156" s="16"/>
      <c r="J156" s="23"/>
      <c r="K156" s="974"/>
      <c r="L156" s="23"/>
      <c r="M156" s="974"/>
      <c r="N156" s="143"/>
      <c r="O156" s="143"/>
      <c r="P156" s="143"/>
      <c r="Q156" s="143"/>
      <c r="R156" s="71"/>
    </row>
    <row r="157" spans="2:18" hidden="1">
      <c r="B157" s="29"/>
      <c r="C157" s="31"/>
      <c r="D157" s="31"/>
      <c r="E157" s="30" t="s">
        <v>54</v>
      </c>
      <c r="F157" s="27"/>
      <c r="G157" s="27"/>
      <c r="H157" s="13"/>
      <c r="I157" s="100"/>
      <c r="J157" s="73"/>
      <c r="K157" s="73"/>
      <c r="L157" s="73"/>
      <c r="M157" s="73"/>
      <c r="N157" s="73"/>
      <c r="O157" s="73"/>
      <c r="P157" s="73"/>
      <c r="Q157" s="73"/>
      <c r="R157" s="73"/>
    </row>
    <row r="158" spans="2:18" ht="22.5" hidden="1" customHeight="1">
      <c r="B158" s="32"/>
      <c r="C158" s="33"/>
      <c r="D158" s="33"/>
      <c r="E158" s="34"/>
      <c r="F158" s="25">
        <v>74</v>
      </c>
      <c r="G158" s="14"/>
      <c r="H158" s="14"/>
      <c r="I158" s="52"/>
      <c r="J158" s="15"/>
      <c r="K158" s="15"/>
      <c r="L158" s="15"/>
      <c r="M158" s="15"/>
      <c r="N158" s="15"/>
      <c r="O158" s="15"/>
      <c r="P158" s="15"/>
      <c r="Q158" s="15"/>
      <c r="R158" s="71"/>
    </row>
    <row r="159" spans="2:18" ht="22.5" hidden="1" customHeight="1">
      <c r="B159" s="24"/>
      <c r="D159" s="21"/>
      <c r="E159" s="26"/>
      <c r="F159" s="25">
        <v>75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/>
    </row>
    <row r="160" spans="2:18" ht="22.5" hidden="1" customHeight="1">
      <c r="B160" s="24"/>
      <c r="D160" s="21"/>
      <c r="E160" s="26"/>
      <c r="F160" s="25">
        <v>76</v>
      </c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1"/>
    </row>
    <row r="161" spans="2:18" ht="22.5" hidden="1" customHeight="1">
      <c r="B161" s="48"/>
      <c r="C161" s="49"/>
      <c r="D161" s="49"/>
      <c r="E161" s="50"/>
      <c r="F161" s="25">
        <v>77</v>
      </c>
      <c r="G161" s="14"/>
      <c r="H161" s="14"/>
      <c r="I161" s="52"/>
      <c r="J161" s="15"/>
      <c r="K161" s="15"/>
      <c r="L161" s="15"/>
      <c r="M161" s="15"/>
      <c r="N161" s="15"/>
      <c r="O161" s="15"/>
      <c r="P161" s="15"/>
      <c r="Q161" s="15"/>
      <c r="R161" s="71"/>
    </row>
    <row r="162" spans="2:18" ht="22.5" hidden="1" customHeight="1">
      <c r="B162" s="24"/>
      <c r="D162" s="21"/>
      <c r="E162" s="26"/>
      <c r="F162" s="25">
        <v>78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/>
    </row>
    <row r="163" spans="2:18" ht="35.25" hidden="1" customHeight="1">
      <c r="B163" s="29"/>
      <c r="C163" s="31"/>
      <c r="D163" s="31"/>
      <c r="E163" s="1401" t="s">
        <v>89</v>
      </c>
      <c r="F163" s="1401"/>
      <c r="G163" s="1401"/>
      <c r="H163" s="1401"/>
      <c r="I163" s="1401"/>
      <c r="J163" s="73"/>
      <c r="K163" s="73"/>
      <c r="L163" s="73"/>
      <c r="M163" s="73"/>
      <c r="N163" s="73"/>
      <c r="O163" s="73"/>
      <c r="P163" s="73"/>
      <c r="Q163" s="73"/>
      <c r="R163" s="73"/>
    </row>
    <row r="164" spans="2:18" ht="22.5" hidden="1" customHeight="1">
      <c r="B164" s="24"/>
      <c r="D164" s="21"/>
      <c r="E164" s="21"/>
      <c r="F164" s="51">
        <v>81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1">
        <f t="shared" ref="R164:R165" si="64">SUM(J164:Q164)</f>
        <v>0</v>
      </c>
    </row>
    <row r="165" spans="2:18" ht="22.5" hidden="1" customHeight="1">
      <c r="B165" s="48"/>
      <c r="C165" s="49"/>
      <c r="D165" s="49"/>
      <c r="E165" s="49"/>
      <c r="F165" s="51">
        <v>82</v>
      </c>
      <c r="G165" s="14"/>
      <c r="H165" s="14"/>
      <c r="I165" s="52"/>
      <c r="J165" s="15"/>
      <c r="K165" s="15"/>
      <c r="L165" s="15"/>
      <c r="M165" s="15"/>
      <c r="N165" s="15"/>
      <c r="O165" s="15"/>
      <c r="P165" s="15"/>
      <c r="Q165" s="15"/>
      <c r="R165" s="71">
        <f t="shared" si="64"/>
        <v>0</v>
      </c>
    </row>
    <row r="166" spans="2:18" ht="22.5" hidden="1" customHeight="1">
      <c r="B166" s="58"/>
      <c r="C166" s="59"/>
      <c r="D166" s="53"/>
      <c r="E166" s="53"/>
      <c r="F166" s="51">
        <v>83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s="12" customFormat="1" ht="33.75" hidden="1" customHeight="1">
      <c r="B167" s="1404" t="s">
        <v>92</v>
      </c>
      <c r="C167" s="1405"/>
      <c r="D167" s="1405"/>
      <c r="E167" s="1405"/>
      <c r="F167" s="1405"/>
      <c r="G167" s="1405"/>
      <c r="H167" s="1405"/>
      <c r="I167" s="1405"/>
      <c r="J167" s="35">
        <f>SUM(J168)</f>
        <v>0</v>
      </c>
      <c r="K167" s="35">
        <f t="shared" ref="K167:R168" si="65">SUM(K168)</f>
        <v>0</v>
      </c>
      <c r="L167" s="35">
        <f t="shared" si="65"/>
        <v>0</v>
      </c>
      <c r="M167" s="35">
        <f t="shared" si="65"/>
        <v>0</v>
      </c>
      <c r="N167" s="35">
        <f t="shared" si="65"/>
        <v>0</v>
      </c>
      <c r="O167" s="35">
        <f t="shared" si="65"/>
        <v>0</v>
      </c>
      <c r="P167" s="35">
        <f t="shared" si="65"/>
        <v>0</v>
      </c>
      <c r="Q167" s="35">
        <f t="shared" si="65"/>
        <v>0</v>
      </c>
      <c r="R167" s="35">
        <f t="shared" si="65"/>
        <v>0</v>
      </c>
    </row>
    <row r="168" spans="2:18" s="12" customFormat="1" ht="48.75" hidden="1" customHeight="1">
      <c r="B168" s="1520" t="s">
        <v>116</v>
      </c>
      <c r="C168" s="1521"/>
      <c r="D168" s="1521"/>
      <c r="E168" s="1521"/>
      <c r="F168" s="1521"/>
      <c r="G168" s="1521"/>
      <c r="H168" s="1521"/>
      <c r="I168" s="1521"/>
      <c r="J168" s="22">
        <f>SUM(J169)</f>
        <v>0</v>
      </c>
      <c r="K168" s="22">
        <f t="shared" si="65"/>
        <v>0</v>
      </c>
      <c r="L168" s="22">
        <f t="shared" si="65"/>
        <v>0</v>
      </c>
      <c r="M168" s="22">
        <f t="shared" si="65"/>
        <v>0</v>
      </c>
      <c r="N168" s="22">
        <f t="shared" si="65"/>
        <v>0</v>
      </c>
      <c r="O168" s="22">
        <f t="shared" si="65"/>
        <v>0</v>
      </c>
      <c r="P168" s="22">
        <f t="shared" si="65"/>
        <v>0</v>
      </c>
      <c r="Q168" s="22">
        <f t="shared" si="65"/>
        <v>0</v>
      </c>
      <c r="R168" s="22">
        <f>SUM(R169)</f>
        <v>0</v>
      </c>
    </row>
    <row r="169" spans="2:18" ht="32.25" hidden="1" customHeight="1">
      <c r="B169" s="29"/>
      <c r="C169" s="1401" t="s">
        <v>55</v>
      </c>
      <c r="D169" s="1401"/>
      <c r="E169" s="1401"/>
      <c r="F169" s="1401"/>
      <c r="G169" s="1401"/>
      <c r="H169" s="1401"/>
      <c r="I169" s="1401"/>
      <c r="J169" s="73">
        <f>SUM(J170+J187)</f>
        <v>0</v>
      </c>
      <c r="K169" s="73">
        <f t="shared" ref="K169:Q169" si="66">SUM(K170+K187)</f>
        <v>0</v>
      </c>
      <c r="L169" s="73">
        <f t="shared" si="66"/>
        <v>0</v>
      </c>
      <c r="M169" s="73">
        <f t="shared" si="66"/>
        <v>0</v>
      </c>
      <c r="N169" s="73">
        <f t="shared" si="66"/>
        <v>0</v>
      </c>
      <c r="O169" s="73">
        <f t="shared" si="66"/>
        <v>0</v>
      </c>
      <c r="P169" s="73">
        <f t="shared" si="66"/>
        <v>0</v>
      </c>
      <c r="Q169" s="73">
        <f t="shared" si="66"/>
        <v>0</v>
      </c>
      <c r="R169" s="73">
        <f>SUM(R170+R187)</f>
        <v>0</v>
      </c>
    </row>
    <row r="170" spans="2:18" ht="50.25" hidden="1" customHeight="1">
      <c r="B170" s="29"/>
      <c r="C170" s="31"/>
      <c r="D170" s="1401" t="s">
        <v>77</v>
      </c>
      <c r="E170" s="1401"/>
      <c r="F170" s="1401"/>
      <c r="G170" s="1401"/>
      <c r="H170" s="1401"/>
      <c r="I170" s="1401"/>
      <c r="J170" s="73">
        <f>SUM(J171+J175+J179+J183)</f>
        <v>0</v>
      </c>
      <c r="K170" s="73">
        <f t="shared" ref="K170:R170" si="67">SUM(K171+K175+K179+K183)</f>
        <v>0</v>
      </c>
      <c r="L170" s="73">
        <f t="shared" si="67"/>
        <v>0</v>
      </c>
      <c r="M170" s="73">
        <f t="shared" si="67"/>
        <v>0</v>
      </c>
      <c r="N170" s="73">
        <f t="shared" si="67"/>
        <v>0</v>
      </c>
      <c r="O170" s="73">
        <f t="shared" si="67"/>
        <v>0</v>
      </c>
      <c r="P170" s="73">
        <f t="shared" si="67"/>
        <v>0</v>
      </c>
      <c r="Q170" s="73">
        <f t="shared" si="67"/>
        <v>0</v>
      </c>
      <c r="R170" s="73">
        <f t="shared" si="67"/>
        <v>0</v>
      </c>
    </row>
    <row r="171" spans="2:18" ht="32.25" hidden="1" customHeight="1">
      <c r="B171" s="29"/>
      <c r="C171" s="31"/>
      <c r="D171" s="31"/>
      <c r="E171" s="1401" t="s">
        <v>56</v>
      </c>
      <c r="F171" s="1401"/>
      <c r="G171" s="1401"/>
      <c r="H171" s="1401"/>
      <c r="I171" s="1401"/>
      <c r="J171" s="73">
        <f>SUM(J172:J174)</f>
        <v>0</v>
      </c>
      <c r="K171" s="73">
        <f t="shared" ref="K171:R171" si="68">SUM(K172:K174)</f>
        <v>0</v>
      </c>
      <c r="L171" s="73">
        <f t="shared" si="68"/>
        <v>0</v>
      </c>
      <c r="M171" s="73">
        <f t="shared" si="68"/>
        <v>0</v>
      </c>
      <c r="N171" s="73">
        <f t="shared" si="68"/>
        <v>0</v>
      </c>
      <c r="O171" s="73">
        <f t="shared" si="68"/>
        <v>0</v>
      </c>
      <c r="P171" s="73">
        <f t="shared" si="68"/>
        <v>0</v>
      </c>
      <c r="Q171" s="73">
        <f t="shared" si="68"/>
        <v>0</v>
      </c>
      <c r="R171" s="73">
        <f t="shared" si="68"/>
        <v>0</v>
      </c>
    </row>
    <row r="172" spans="2:18" ht="20.25" hidden="1" customHeight="1">
      <c r="B172" s="32"/>
      <c r="C172" s="33"/>
      <c r="D172" s="33"/>
      <c r="E172" s="34"/>
      <c r="F172" s="25">
        <v>84</v>
      </c>
      <c r="G172" s="14"/>
      <c r="H172" s="14"/>
      <c r="I172" s="52"/>
      <c r="J172" s="15"/>
      <c r="K172" s="15"/>
      <c r="L172" s="15"/>
      <c r="M172" s="15"/>
      <c r="N172" s="15"/>
      <c r="O172" s="15"/>
      <c r="P172" s="15"/>
      <c r="Q172" s="15"/>
      <c r="R172" s="71">
        <f t="shared" ref="R172:R173" si="69">SUM(J172:Q172)</f>
        <v>0</v>
      </c>
    </row>
    <row r="173" spans="2:18" ht="20.25" hidden="1" customHeight="1">
      <c r="B173" s="24"/>
      <c r="D173" s="21"/>
      <c r="E173" s="26"/>
      <c r="F173" s="25">
        <v>85</v>
      </c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1">
        <f t="shared" si="69"/>
        <v>0</v>
      </c>
    </row>
    <row r="174" spans="2:18" ht="20.25" hidden="1" customHeight="1">
      <c r="B174" s="24"/>
      <c r="D174" s="21"/>
      <c r="E174" s="26"/>
      <c r="F174" s="25">
        <v>86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33.75" hidden="1" customHeight="1">
      <c r="B175" s="29"/>
      <c r="C175" s="31"/>
      <c r="D175" s="31"/>
      <c r="E175" s="1401" t="s">
        <v>57</v>
      </c>
      <c r="F175" s="1401"/>
      <c r="G175" s="1401"/>
      <c r="H175" s="1401"/>
      <c r="I175" s="1401"/>
      <c r="J175" s="73">
        <f>SUM(J176:J178)</f>
        <v>0</v>
      </c>
      <c r="K175" s="73">
        <f t="shared" ref="K175:R175" si="70">SUM(K176:K178)</f>
        <v>0</v>
      </c>
      <c r="L175" s="73">
        <f t="shared" si="70"/>
        <v>0</v>
      </c>
      <c r="M175" s="73">
        <f t="shared" si="70"/>
        <v>0</v>
      </c>
      <c r="N175" s="73">
        <f t="shared" si="70"/>
        <v>0</v>
      </c>
      <c r="O175" s="73">
        <f t="shared" si="70"/>
        <v>0</v>
      </c>
      <c r="P175" s="73">
        <f t="shared" si="70"/>
        <v>0</v>
      </c>
      <c r="Q175" s="73">
        <f t="shared" si="70"/>
        <v>0</v>
      </c>
      <c r="R175" s="73">
        <f t="shared" si="70"/>
        <v>0</v>
      </c>
    </row>
    <row r="176" spans="2:18" ht="21" hidden="1" customHeight="1">
      <c r="B176" s="32"/>
      <c r="C176" s="33"/>
      <c r="D176" s="33"/>
      <c r="E176" s="34"/>
      <c r="F176" s="25">
        <v>87</v>
      </c>
      <c r="G176" s="14"/>
      <c r="H176" s="14"/>
      <c r="I176" s="52"/>
      <c r="J176" s="15"/>
      <c r="K176" s="15"/>
      <c r="L176" s="15"/>
      <c r="M176" s="15"/>
      <c r="N176" s="15"/>
      <c r="O176" s="15"/>
      <c r="P176" s="15"/>
      <c r="Q176" s="15"/>
      <c r="R176" s="71">
        <f t="shared" ref="R176:R177" si="71">SUM(J176:Q176)</f>
        <v>0</v>
      </c>
    </row>
    <row r="177" spans="2:18" ht="21" hidden="1" customHeight="1">
      <c r="B177" s="24"/>
      <c r="D177" s="21"/>
      <c r="E177" s="26"/>
      <c r="F177" s="25">
        <v>88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1">
        <f t="shared" si="71"/>
        <v>0</v>
      </c>
    </row>
    <row r="178" spans="2:18" ht="21" hidden="1" customHeight="1">
      <c r="B178" s="24"/>
      <c r="D178" s="21"/>
      <c r="E178" s="26"/>
      <c r="F178" s="25">
        <v>89</v>
      </c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1">
        <f>SUM(J178:Q178)</f>
        <v>0</v>
      </c>
    </row>
    <row r="179" spans="2:18" hidden="1">
      <c r="B179" s="29"/>
      <c r="C179" s="31"/>
      <c r="D179" s="31"/>
      <c r="E179" s="30" t="s">
        <v>58</v>
      </c>
      <c r="F179" s="27"/>
      <c r="G179" s="27"/>
      <c r="H179" s="13"/>
      <c r="I179" s="100"/>
      <c r="J179" s="73">
        <f>SUM(J180:J182)</f>
        <v>0</v>
      </c>
      <c r="K179" s="73">
        <f t="shared" ref="K179:R179" si="72">SUM(K180:K182)</f>
        <v>0</v>
      </c>
      <c r="L179" s="73">
        <f t="shared" si="72"/>
        <v>0</v>
      </c>
      <c r="M179" s="73">
        <f t="shared" si="72"/>
        <v>0</v>
      </c>
      <c r="N179" s="73">
        <f t="shared" si="72"/>
        <v>0</v>
      </c>
      <c r="O179" s="73">
        <f t="shared" si="72"/>
        <v>0</v>
      </c>
      <c r="P179" s="73">
        <f t="shared" si="72"/>
        <v>0</v>
      </c>
      <c r="Q179" s="73">
        <f t="shared" si="72"/>
        <v>0</v>
      </c>
      <c r="R179" s="73">
        <f t="shared" si="72"/>
        <v>0</v>
      </c>
    </row>
    <row r="180" spans="2:18" ht="24.75" hidden="1" customHeight="1">
      <c r="B180" s="32"/>
      <c r="C180" s="33"/>
      <c r="D180" s="33"/>
      <c r="E180" s="34"/>
      <c r="F180" s="25">
        <v>90</v>
      </c>
      <c r="G180" s="14"/>
      <c r="H180" s="14"/>
      <c r="I180" s="52"/>
      <c r="J180" s="15"/>
      <c r="K180" s="15"/>
      <c r="L180" s="15"/>
      <c r="M180" s="15"/>
      <c r="N180" s="15"/>
      <c r="O180" s="15"/>
      <c r="P180" s="15"/>
      <c r="Q180" s="15"/>
      <c r="R180" s="71">
        <f t="shared" ref="R180:R181" si="73">SUM(J180:Q180)</f>
        <v>0</v>
      </c>
    </row>
    <row r="181" spans="2:18" ht="24.75" hidden="1" customHeight="1">
      <c r="B181" s="24"/>
      <c r="D181" s="21"/>
      <c r="E181" s="26"/>
      <c r="F181" s="25">
        <v>91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1">
        <f t="shared" si="73"/>
        <v>0</v>
      </c>
    </row>
    <row r="182" spans="2:18" ht="24.75" hidden="1" customHeight="1">
      <c r="B182" s="58"/>
      <c r="C182" s="59"/>
      <c r="D182" s="53"/>
      <c r="E182" s="19"/>
      <c r="F182" s="25">
        <v>92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>SUM(J182:Q182)</f>
        <v>0</v>
      </c>
    </row>
    <row r="183" spans="2:18" ht="30.75" hidden="1" customHeight="1">
      <c r="B183" s="29"/>
      <c r="C183" s="31"/>
      <c r="D183" s="31"/>
      <c r="E183" s="1418" t="s">
        <v>59</v>
      </c>
      <c r="F183" s="1418"/>
      <c r="G183" s="1418"/>
      <c r="H183" s="1418"/>
      <c r="I183" s="1418"/>
      <c r="J183" s="73">
        <f>SUM(J184:J186)</f>
        <v>0</v>
      </c>
      <c r="K183" s="73">
        <f t="shared" ref="K183:R183" si="74">SUM(K184:K186)</f>
        <v>0</v>
      </c>
      <c r="L183" s="73">
        <f t="shared" si="74"/>
        <v>0</v>
      </c>
      <c r="M183" s="73">
        <f t="shared" si="74"/>
        <v>0</v>
      </c>
      <c r="N183" s="73">
        <f t="shared" si="74"/>
        <v>0</v>
      </c>
      <c r="O183" s="73">
        <f t="shared" si="74"/>
        <v>0</v>
      </c>
      <c r="P183" s="73">
        <f t="shared" si="74"/>
        <v>0</v>
      </c>
      <c r="Q183" s="73">
        <f t="shared" si="74"/>
        <v>0</v>
      </c>
      <c r="R183" s="73">
        <f t="shared" si="74"/>
        <v>0</v>
      </c>
    </row>
    <row r="184" spans="2:18" ht="22.5" hidden="1" customHeight="1">
      <c r="B184" s="32"/>
      <c r="C184" s="33"/>
      <c r="D184" s="33"/>
      <c r="E184" s="34"/>
      <c r="F184" s="25">
        <v>93</v>
      </c>
      <c r="G184" s="14"/>
      <c r="H184" s="14"/>
      <c r="I184" s="52"/>
      <c r="J184" s="15"/>
      <c r="K184" s="15"/>
      <c r="L184" s="15"/>
      <c r="M184" s="15"/>
      <c r="N184" s="15"/>
      <c r="O184" s="15"/>
      <c r="P184" s="15"/>
      <c r="Q184" s="15"/>
      <c r="R184" s="71">
        <f t="shared" ref="R184:R185" si="75">SUM(J184:Q184)</f>
        <v>0</v>
      </c>
    </row>
    <row r="185" spans="2:18" ht="22.5" hidden="1" customHeight="1">
      <c r="B185" s="24"/>
      <c r="D185" s="21"/>
      <c r="E185" s="26"/>
      <c r="F185" s="25">
        <v>94</v>
      </c>
      <c r="G185" s="14"/>
      <c r="H185" s="15"/>
      <c r="I185" s="16"/>
      <c r="J185" s="23"/>
      <c r="K185" s="23"/>
      <c r="L185" s="23"/>
      <c r="M185" s="23"/>
      <c r="N185" s="23"/>
      <c r="O185" s="23"/>
      <c r="P185" s="23"/>
      <c r="Q185" s="23"/>
      <c r="R185" s="71">
        <f t="shared" si="75"/>
        <v>0</v>
      </c>
    </row>
    <row r="186" spans="2:18" ht="22.5" hidden="1" customHeight="1">
      <c r="B186" s="24"/>
      <c r="D186" s="21"/>
      <c r="E186" s="26"/>
      <c r="F186" s="25">
        <v>95</v>
      </c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1">
        <f>SUM(J186:Q186)</f>
        <v>0</v>
      </c>
    </row>
    <row r="187" spans="2:18" ht="33.75" hidden="1" customHeight="1">
      <c r="B187" s="29"/>
      <c r="C187" s="31"/>
      <c r="D187" s="1401" t="s">
        <v>60</v>
      </c>
      <c r="E187" s="1401"/>
      <c r="F187" s="1401"/>
      <c r="G187" s="1401"/>
      <c r="H187" s="1401"/>
      <c r="I187" s="1401"/>
      <c r="J187" s="73">
        <f>SUM(J188)</f>
        <v>0</v>
      </c>
      <c r="K187" s="73">
        <f t="shared" ref="K187:R187" si="76">SUM(K188)</f>
        <v>0</v>
      </c>
      <c r="L187" s="73">
        <f t="shared" si="76"/>
        <v>0</v>
      </c>
      <c r="M187" s="73">
        <f t="shared" si="76"/>
        <v>0</v>
      </c>
      <c r="N187" s="73">
        <f t="shared" si="76"/>
        <v>0</v>
      </c>
      <c r="O187" s="73">
        <f t="shared" si="76"/>
        <v>0</v>
      </c>
      <c r="P187" s="73">
        <f t="shared" si="76"/>
        <v>0</v>
      </c>
      <c r="Q187" s="73">
        <f t="shared" si="76"/>
        <v>0</v>
      </c>
      <c r="R187" s="73">
        <f t="shared" si="76"/>
        <v>0</v>
      </c>
    </row>
    <row r="188" spans="2:18" hidden="1">
      <c r="B188" s="29"/>
      <c r="C188" s="31"/>
      <c r="D188" s="31"/>
      <c r="E188" s="30" t="s">
        <v>61</v>
      </c>
      <c r="F188" s="27"/>
      <c r="G188" s="27"/>
      <c r="H188" s="13"/>
      <c r="I188" s="100"/>
      <c r="J188" s="73">
        <f>SUM(J189:J191)</f>
        <v>0</v>
      </c>
      <c r="K188" s="73">
        <f t="shared" ref="K188:Q188" si="77">SUM(K189:K191)</f>
        <v>0</v>
      </c>
      <c r="L188" s="73">
        <f t="shared" si="77"/>
        <v>0</v>
      </c>
      <c r="M188" s="73">
        <f t="shared" si="77"/>
        <v>0</v>
      </c>
      <c r="N188" s="73">
        <f t="shared" si="77"/>
        <v>0</v>
      </c>
      <c r="O188" s="73">
        <f t="shared" si="77"/>
        <v>0</v>
      </c>
      <c r="P188" s="73">
        <f t="shared" si="77"/>
        <v>0</v>
      </c>
      <c r="Q188" s="73">
        <f t="shared" si="77"/>
        <v>0</v>
      </c>
      <c r="R188" s="73">
        <f>SUM(R189:R191)</f>
        <v>0</v>
      </c>
    </row>
    <row r="189" spans="2:18" ht="22.5" hidden="1" customHeight="1">
      <c r="B189" s="32"/>
      <c r="C189" s="33"/>
      <c r="D189" s="33"/>
      <c r="E189" s="34"/>
      <c r="F189" s="25">
        <v>96</v>
      </c>
      <c r="G189" s="14"/>
      <c r="H189" s="14"/>
      <c r="I189" s="52"/>
      <c r="J189" s="15"/>
      <c r="K189" s="15"/>
      <c r="L189" s="15"/>
      <c r="M189" s="15"/>
      <c r="N189" s="15"/>
      <c r="O189" s="15"/>
      <c r="P189" s="15"/>
      <c r="Q189" s="15"/>
      <c r="R189" s="71">
        <f>SUM(J189:Q189)</f>
        <v>0</v>
      </c>
    </row>
    <row r="190" spans="2:18" ht="22.5" hidden="1" customHeight="1">
      <c r="B190" s="24"/>
      <c r="D190" s="21"/>
      <c r="E190" s="26"/>
      <c r="F190" s="25">
        <v>97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>SUM(J190:Q190)</f>
        <v>0</v>
      </c>
    </row>
    <row r="191" spans="2:18" ht="21" hidden="1" customHeight="1">
      <c r="B191" s="24"/>
      <c r="D191" s="21"/>
      <c r="E191" s="26"/>
      <c r="F191" s="25">
        <v>98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>SUM(J191:Q191)</f>
        <v>0</v>
      </c>
    </row>
    <row r="192" spans="2:18" s="12" customFormat="1" ht="18.75" hidden="1" customHeight="1">
      <c r="B192" s="116" t="s">
        <v>94</v>
      </c>
      <c r="C192" s="38"/>
      <c r="D192" s="115"/>
      <c r="E192" s="115"/>
      <c r="F192" s="115"/>
      <c r="G192" s="115"/>
      <c r="H192" s="115"/>
      <c r="I192" s="115"/>
      <c r="J192" s="35">
        <f>SUM(J193)</f>
        <v>0</v>
      </c>
      <c r="K192" s="35">
        <f t="shared" ref="K192:R193" si="78">SUM(K193)</f>
        <v>0</v>
      </c>
      <c r="L192" s="35">
        <f t="shared" si="78"/>
        <v>0</v>
      </c>
      <c r="M192" s="35">
        <f t="shared" si="78"/>
        <v>0</v>
      </c>
      <c r="N192" s="35">
        <f t="shared" si="78"/>
        <v>0</v>
      </c>
      <c r="O192" s="35">
        <f t="shared" si="78"/>
        <v>0</v>
      </c>
      <c r="P192" s="35">
        <f t="shared" si="78"/>
        <v>0</v>
      </c>
      <c r="Q192" s="35">
        <f t="shared" si="78"/>
        <v>0</v>
      </c>
      <c r="R192" s="35">
        <f t="shared" si="78"/>
        <v>0</v>
      </c>
    </row>
    <row r="193" spans="2:18" s="12" customFormat="1" ht="46.5" hidden="1" customHeight="1">
      <c r="B193" s="1520" t="s">
        <v>117</v>
      </c>
      <c r="C193" s="1521"/>
      <c r="D193" s="1521"/>
      <c r="E193" s="1521"/>
      <c r="F193" s="1521"/>
      <c r="G193" s="1521"/>
      <c r="H193" s="1521"/>
      <c r="I193" s="1521"/>
      <c r="J193" s="22">
        <f>SUM(J194)</f>
        <v>0</v>
      </c>
      <c r="K193" s="22">
        <f t="shared" si="78"/>
        <v>0</v>
      </c>
      <c r="L193" s="22">
        <f t="shared" si="78"/>
        <v>0</v>
      </c>
      <c r="M193" s="22">
        <f t="shared" si="78"/>
        <v>0</v>
      </c>
      <c r="N193" s="22">
        <f t="shared" si="78"/>
        <v>0</v>
      </c>
      <c r="O193" s="22">
        <f t="shared" si="78"/>
        <v>0</v>
      </c>
      <c r="P193" s="22">
        <f t="shared" si="78"/>
        <v>0</v>
      </c>
      <c r="Q193" s="22">
        <f t="shared" si="78"/>
        <v>0</v>
      </c>
      <c r="R193" s="22">
        <f t="shared" si="78"/>
        <v>0</v>
      </c>
    </row>
    <row r="194" spans="2:18" ht="36" hidden="1" customHeight="1">
      <c r="B194" s="29"/>
      <c r="C194" s="1401" t="s">
        <v>62</v>
      </c>
      <c r="D194" s="1401"/>
      <c r="E194" s="1401"/>
      <c r="F194" s="1401"/>
      <c r="G194" s="1401"/>
      <c r="H194" s="1401"/>
      <c r="I194" s="1401"/>
      <c r="J194" s="73">
        <f>SUM(J195+J200)</f>
        <v>0</v>
      </c>
      <c r="K194" s="73">
        <f t="shared" ref="K194:R194" si="79">SUM(K195+K200)</f>
        <v>0</v>
      </c>
      <c r="L194" s="73">
        <f t="shared" si="79"/>
        <v>0</v>
      </c>
      <c r="M194" s="73">
        <f t="shared" si="79"/>
        <v>0</v>
      </c>
      <c r="N194" s="73">
        <f t="shared" si="79"/>
        <v>0</v>
      </c>
      <c r="O194" s="73">
        <f t="shared" si="79"/>
        <v>0</v>
      </c>
      <c r="P194" s="73">
        <f t="shared" si="79"/>
        <v>0</v>
      </c>
      <c r="Q194" s="73">
        <f t="shared" si="79"/>
        <v>0</v>
      </c>
      <c r="R194" s="73">
        <f t="shared" si="79"/>
        <v>0</v>
      </c>
    </row>
    <row r="195" spans="2:18" ht="24.75" hidden="1" customHeight="1">
      <c r="B195" s="29"/>
      <c r="C195" s="31"/>
      <c r="D195" s="30" t="s">
        <v>63</v>
      </c>
      <c r="E195" s="28"/>
      <c r="F195" s="27"/>
      <c r="G195" s="27"/>
      <c r="H195" s="13"/>
      <c r="I195" s="100"/>
      <c r="J195" s="73">
        <f>SUM(J196)</f>
        <v>0</v>
      </c>
      <c r="K195" s="73">
        <f t="shared" ref="K195:R195" si="80">SUM(K196)</f>
        <v>0</v>
      </c>
      <c r="L195" s="73">
        <f t="shared" si="80"/>
        <v>0</v>
      </c>
      <c r="M195" s="73">
        <f t="shared" si="80"/>
        <v>0</v>
      </c>
      <c r="N195" s="73">
        <f t="shared" si="80"/>
        <v>0</v>
      </c>
      <c r="O195" s="73">
        <f t="shared" si="80"/>
        <v>0</v>
      </c>
      <c r="P195" s="73">
        <f t="shared" si="80"/>
        <v>0</v>
      </c>
      <c r="Q195" s="73">
        <f t="shared" si="80"/>
        <v>0</v>
      </c>
      <c r="R195" s="73">
        <f t="shared" si="80"/>
        <v>0</v>
      </c>
    </row>
    <row r="196" spans="2:18" ht="31.5" hidden="1" customHeight="1">
      <c r="B196" s="29"/>
      <c r="C196" s="31"/>
      <c r="D196" s="31"/>
      <c r="E196" s="1418" t="s">
        <v>64</v>
      </c>
      <c r="F196" s="1418"/>
      <c r="G196" s="1418"/>
      <c r="H196" s="1418"/>
      <c r="I196" s="1418"/>
      <c r="J196" s="73">
        <f>SUM(J197:J199)</f>
        <v>0</v>
      </c>
      <c r="K196" s="73">
        <f t="shared" ref="K196:R196" si="81">SUM(K197:K199)</f>
        <v>0</v>
      </c>
      <c r="L196" s="73">
        <f t="shared" si="81"/>
        <v>0</v>
      </c>
      <c r="M196" s="73">
        <f t="shared" si="81"/>
        <v>0</v>
      </c>
      <c r="N196" s="73">
        <f t="shared" si="81"/>
        <v>0</v>
      </c>
      <c r="O196" s="73">
        <f t="shared" si="81"/>
        <v>0</v>
      </c>
      <c r="P196" s="73">
        <f t="shared" si="81"/>
        <v>0</v>
      </c>
      <c r="Q196" s="73">
        <f t="shared" si="81"/>
        <v>0</v>
      </c>
      <c r="R196" s="73">
        <f t="shared" si="81"/>
        <v>0</v>
      </c>
    </row>
    <row r="197" spans="2:18" ht="72" hidden="1" customHeight="1">
      <c r="B197" s="76"/>
      <c r="C197" s="77"/>
      <c r="D197" s="77"/>
      <c r="E197" s="77"/>
      <c r="F197" s="51"/>
      <c r="G197" s="14"/>
      <c r="H197" s="435"/>
      <c r="I197" s="15"/>
      <c r="J197" s="15"/>
      <c r="K197" s="183"/>
      <c r="L197" s="15"/>
      <c r="M197" s="183"/>
      <c r="N197" s="15"/>
      <c r="O197" s="15"/>
      <c r="P197" s="15"/>
      <c r="Q197" s="15"/>
      <c r="R197" s="71"/>
    </row>
    <row r="198" spans="2:18" ht="23.25" hidden="1" customHeight="1">
      <c r="B198" s="24"/>
      <c r="D198" s="21"/>
      <c r="E198" s="26"/>
      <c r="F198" s="126">
        <v>100</v>
      </c>
      <c r="G198" s="19"/>
      <c r="H198" s="152"/>
      <c r="I198" s="153"/>
      <c r="J198" s="23"/>
      <c r="K198" s="23"/>
      <c r="L198" s="23"/>
      <c r="M198" s="23"/>
      <c r="N198" s="23"/>
      <c r="O198" s="23"/>
      <c r="P198" s="23"/>
      <c r="Q198" s="23"/>
      <c r="R198" s="71">
        <f t="shared" ref="R198" si="82">SUM(J198:Q198)</f>
        <v>0</v>
      </c>
    </row>
    <row r="199" spans="2:18" ht="22.5" hidden="1" customHeight="1">
      <c r="B199" s="58"/>
      <c r="C199" s="59"/>
      <c r="D199" s="53"/>
      <c r="E199" s="19"/>
      <c r="F199" s="25">
        <v>101</v>
      </c>
      <c r="G199" s="14"/>
      <c r="H199" s="15"/>
      <c r="I199" s="16"/>
      <c r="J199" s="23"/>
      <c r="K199" s="23"/>
      <c r="L199" s="23"/>
      <c r="M199" s="23"/>
      <c r="N199" s="23"/>
      <c r="O199" s="23"/>
      <c r="P199" s="23"/>
      <c r="Q199" s="23"/>
      <c r="R199" s="71">
        <f>SUM(J199:Q199)</f>
        <v>0</v>
      </c>
    </row>
    <row r="200" spans="2:18" ht="36" hidden="1" customHeight="1">
      <c r="B200" s="29"/>
      <c r="C200" s="31"/>
      <c r="D200" s="1401" t="s">
        <v>65</v>
      </c>
      <c r="E200" s="1401"/>
      <c r="F200" s="1401"/>
      <c r="G200" s="1401"/>
      <c r="H200" s="1401"/>
      <c r="I200" s="1401"/>
      <c r="J200" s="73">
        <f>SUM(J201+J205)</f>
        <v>0</v>
      </c>
      <c r="K200" s="73">
        <f t="shared" ref="K200:R200" si="83">SUM(K201+K205)</f>
        <v>0</v>
      </c>
      <c r="L200" s="73">
        <f t="shared" si="83"/>
        <v>0</v>
      </c>
      <c r="M200" s="73">
        <f t="shared" si="83"/>
        <v>0</v>
      </c>
      <c r="N200" s="73">
        <f t="shared" si="83"/>
        <v>0</v>
      </c>
      <c r="O200" s="73">
        <f>SUM(O201+O205)</f>
        <v>0</v>
      </c>
      <c r="P200" s="73">
        <f t="shared" si="83"/>
        <v>0</v>
      </c>
      <c r="Q200" s="73">
        <f t="shared" si="83"/>
        <v>0</v>
      </c>
      <c r="R200" s="73">
        <f t="shared" si="83"/>
        <v>0</v>
      </c>
    </row>
    <row r="201" spans="2:18" hidden="1">
      <c r="B201" s="29"/>
      <c r="C201" s="31"/>
      <c r="D201" s="31"/>
      <c r="E201" s="30" t="s">
        <v>66</v>
      </c>
      <c r="F201" s="27"/>
      <c r="G201" s="27"/>
      <c r="H201" s="13"/>
      <c r="I201" s="100"/>
      <c r="J201" s="73">
        <f>SUM(J202:J204)</f>
        <v>0</v>
      </c>
      <c r="K201" s="73">
        <f t="shared" ref="K201:R201" si="84">SUM(K202:K204)</f>
        <v>0</v>
      </c>
      <c r="L201" s="73">
        <f t="shared" si="84"/>
        <v>0</v>
      </c>
      <c r="M201" s="73">
        <f t="shared" si="84"/>
        <v>0</v>
      </c>
      <c r="N201" s="73">
        <f t="shared" si="84"/>
        <v>0</v>
      </c>
      <c r="O201" s="73">
        <f t="shared" si="84"/>
        <v>0</v>
      </c>
      <c r="P201" s="73">
        <f t="shared" si="84"/>
        <v>0</v>
      </c>
      <c r="Q201" s="73">
        <f t="shared" si="84"/>
        <v>0</v>
      </c>
      <c r="R201" s="73">
        <f t="shared" si="84"/>
        <v>0</v>
      </c>
    </row>
    <row r="202" spans="2:18" ht="21" hidden="1" customHeight="1">
      <c r="B202" s="32"/>
      <c r="C202" s="33"/>
      <c r="D202" s="33"/>
      <c r="E202" s="34"/>
      <c r="F202" s="25">
        <v>102</v>
      </c>
      <c r="G202" s="14"/>
      <c r="H202" s="14"/>
      <c r="I202" s="52"/>
      <c r="J202" s="15"/>
      <c r="K202" s="15"/>
      <c r="L202" s="15"/>
      <c r="M202" s="15"/>
      <c r="N202" s="15"/>
      <c r="O202" s="15"/>
      <c r="P202" s="15"/>
      <c r="Q202" s="15"/>
      <c r="R202" s="71">
        <f t="shared" ref="R202:R203" si="85">SUM(J202:Q202)</f>
        <v>0</v>
      </c>
    </row>
    <row r="203" spans="2:18" ht="21" hidden="1" customHeight="1">
      <c r="B203" s="24"/>
      <c r="D203" s="21"/>
      <c r="E203" s="26"/>
      <c r="F203" s="25">
        <v>103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 t="shared" si="85"/>
        <v>0</v>
      </c>
    </row>
    <row r="204" spans="2:18" ht="21" hidden="1" customHeight="1">
      <c r="B204" s="24"/>
      <c r="D204" s="21"/>
      <c r="E204" s="26"/>
      <c r="F204" s="25">
        <v>104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1">
        <f>SUM(J204:Q204)</f>
        <v>0</v>
      </c>
    </row>
    <row r="205" spans="2:18" hidden="1">
      <c r="B205" s="29"/>
      <c r="C205" s="31"/>
      <c r="D205" s="31"/>
      <c r="E205" s="30" t="s">
        <v>67</v>
      </c>
      <c r="F205" s="27"/>
      <c r="G205" s="27"/>
      <c r="H205" s="13"/>
      <c r="I205" s="100"/>
      <c r="J205" s="73">
        <f>SUM(J206:J208)</f>
        <v>0</v>
      </c>
      <c r="K205" s="73">
        <f t="shared" ref="K205:Q205" si="86">SUM(K206:K208)</f>
        <v>0</v>
      </c>
      <c r="L205" s="73">
        <f t="shared" si="86"/>
        <v>0</v>
      </c>
      <c r="M205" s="73">
        <f t="shared" si="86"/>
        <v>0</v>
      </c>
      <c r="N205" s="73">
        <f t="shared" si="86"/>
        <v>0</v>
      </c>
      <c r="O205" s="73">
        <f t="shared" si="86"/>
        <v>0</v>
      </c>
      <c r="P205" s="73">
        <f t="shared" si="86"/>
        <v>0</v>
      </c>
      <c r="Q205" s="73">
        <f t="shared" si="86"/>
        <v>0</v>
      </c>
      <c r="R205" s="73">
        <f>SUM(R206:R208)</f>
        <v>0</v>
      </c>
    </row>
    <row r="206" spans="2:18" ht="21" hidden="1" customHeight="1">
      <c r="B206" s="32"/>
      <c r="C206" s="33"/>
      <c r="D206" s="33"/>
      <c r="E206" s="34"/>
      <c r="F206" s="25">
        <v>105</v>
      </c>
      <c r="G206" s="14"/>
      <c r="H206" s="14"/>
      <c r="I206" s="52"/>
      <c r="J206" s="15"/>
      <c r="K206" s="15"/>
      <c r="L206" s="15"/>
      <c r="M206" s="15"/>
      <c r="N206" s="15"/>
      <c r="O206" s="15"/>
      <c r="P206" s="15"/>
      <c r="Q206" s="15"/>
      <c r="R206" s="71">
        <f t="shared" ref="R206:R207" si="87">SUM(J206:Q206)</f>
        <v>0</v>
      </c>
    </row>
    <row r="207" spans="2:18" ht="21" hidden="1" customHeight="1">
      <c r="B207" s="24"/>
      <c r="D207" s="21"/>
      <c r="E207" s="26"/>
      <c r="F207" s="25">
        <v>106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 t="shared" si="87"/>
        <v>0</v>
      </c>
    </row>
    <row r="208" spans="2:18" ht="21" hidden="1" customHeight="1">
      <c r="B208" s="24"/>
      <c r="D208" s="21"/>
      <c r="E208" s="26"/>
      <c r="F208" s="25">
        <v>107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1">
        <f>SUM(J208:Q208)</f>
        <v>0</v>
      </c>
    </row>
    <row r="209" spans="2:18" s="12" customFormat="1" ht="21" customHeight="1">
      <c r="B209" s="116" t="s">
        <v>96</v>
      </c>
      <c r="C209" s="38"/>
      <c r="D209" s="115"/>
      <c r="E209" s="115"/>
      <c r="F209" s="115"/>
      <c r="G209" s="115"/>
      <c r="H209" s="115"/>
      <c r="I209" s="115"/>
      <c r="J209" s="455"/>
      <c r="K209" s="455"/>
      <c r="L209" s="455"/>
      <c r="M209" s="455"/>
      <c r="N209" s="455"/>
      <c r="O209" s="455"/>
      <c r="P209" s="455"/>
      <c r="Q209" s="455"/>
      <c r="R209" s="454"/>
    </row>
    <row r="210" spans="2:18" s="12" customFormat="1" ht="21" customHeight="1">
      <c r="B210" s="440" t="s">
        <v>125</v>
      </c>
      <c r="C210" s="441"/>
      <c r="D210" s="441"/>
      <c r="E210" s="441"/>
      <c r="F210" s="441"/>
      <c r="G210" s="441"/>
      <c r="H210" s="441"/>
      <c r="I210" s="441"/>
      <c r="J210" s="458"/>
      <c r="K210" s="458"/>
      <c r="L210" s="458"/>
      <c r="M210" s="458"/>
      <c r="N210" s="458"/>
      <c r="O210" s="458"/>
      <c r="P210" s="458"/>
      <c r="Q210" s="458"/>
      <c r="R210" s="457"/>
    </row>
    <row r="211" spans="2:18" ht="21" customHeight="1">
      <c r="B211" s="29"/>
      <c r="C211" s="189" t="s">
        <v>68</v>
      </c>
      <c r="D211" s="189"/>
      <c r="E211" s="189"/>
      <c r="F211" s="189"/>
      <c r="G211" s="189"/>
      <c r="H211" s="189"/>
      <c r="I211" s="189"/>
      <c r="J211" s="443"/>
      <c r="K211" s="443"/>
      <c r="L211" s="443"/>
      <c r="M211" s="443"/>
      <c r="N211" s="443"/>
      <c r="O211" s="443"/>
      <c r="P211" s="443"/>
      <c r="Q211" s="443"/>
      <c r="R211" s="186"/>
    </row>
    <row r="212" spans="2:18" hidden="1">
      <c r="B212" s="29"/>
      <c r="C212" s="31"/>
      <c r="D212" s="30" t="s">
        <v>69</v>
      </c>
      <c r="E212" s="28"/>
      <c r="F212" s="27"/>
      <c r="G212" s="27"/>
      <c r="H212" s="13"/>
      <c r="I212" s="100"/>
      <c r="J212" s="443"/>
      <c r="K212" s="443"/>
      <c r="L212" s="443"/>
      <c r="M212" s="443"/>
      <c r="N212" s="443"/>
      <c r="O212" s="443"/>
      <c r="P212" s="443"/>
      <c r="Q212" s="443"/>
      <c r="R212" s="186"/>
    </row>
    <row r="213" spans="2:18" hidden="1">
      <c r="B213" s="29"/>
      <c r="C213" s="31"/>
      <c r="D213" s="31"/>
      <c r="E213" s="30" t="s">
        <v>70</v>
      </c>
      <c r="F213" s="60"/>
      <c r="G213" s="55"/>
      <c r="H213" s="55"/>
      <c r="I213" s="55"/>
      <c r="J213" s="443"/>
      <c r="K213" s="443"/>
      <c r="L213" s="443"/>
      <c r="M213" s="443"/>
      <c r="N213" s="443"/>
      <c r="O213" s="443"/>
      <c r="P213" s="443"/>
      <c r="Q213" s="443"/>
      <c r="R213" s="186"/>
    </row>
    <row r="214" spans="2:18" ht="24.75" hidden="1" customHeight="1">
      <c r="B214" s="32"/>
      <c r="C214" s="33"/>
      <c r="D214" s="33"/>
      <c r="E214" s="34"/>
      <c r="F214" s="25">
        <v>108</v>
      </c>
      <c r="G214" s="14"/>
      <c r="H214" s="14"/>
      <c r="I214" s="52"/>
      <c r="J214" s="117"/>
      <c r="K214" s="117"/>
      <c r="L214" s="117"/>
      <c r="M214" s="117"/>
      <c r="N214" s="117"/>
      <c r="O214" s="117"/>
      <c r="P214" s="117"/>
      <c r="Q214" s="117"/>
      <c r="R214" s="453"/>
    </row>
    <row r="215" spans="2:18" ht="24.75" hidden="1" customHeight="1">
      <c r="B215" s="24"/>
      <c r="D215" s="21"/>
      <c r="E215" s="26"/>
      <c r="F215" s="25">
        <v>109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t="25.5" hidden="1" customHeight="1">
      <c r="B216" s="24"/>
      <c r="D216" s="21"/>
      <c r="E216" s="26"/>
      <c r="F216" s="25">
        <v>110</v>
      </c>
      <c r="G216" s="14"/>
      <c r="H216" s="15"/>
      <c r="I216" s="16"/>
      <c r="J216" s="452"/>
      <c r="K216" s="452"/>
      <c r="L216" s="452"/>
      <c r="M216" s="452"/>
      <c r="N216" s="452"/>
      <c r="O216" s="452"/>
      <c r="P216" s="452"/>
      <c r="Q216" s="452"/>
      <c r="R216" s="453"/>
    </row>
    <row r="217" spans="2:18" ht="24.75" hidden="1" customHeight="1">
      <c r="B217" s="24"/>
      <c r="D217" s="21"/>
      <c r="E217" s="26"/>
      <c r="F217" s="25">
        <v>111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t="25.5" hidden="1" customHeight="1">
      <c r="B218" s="58"/>
      <c r="C218" s="59"/>
      <c r="D218" s="53"/>
      <c r="E218" s="19"/>
      <c r="F218" s="25">
        <v>112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t="33" hidden="1" customHeight="1">
      <c r="B219" s="29"/>
      <c r="C219" s="31"/>
      <c r="D219" s="1401" t="s">
        <v>71</v>
      </c>
      <c r="E219" s="1401"/>
      <c r="F219" s="1401"/>
      <c r="G219" s="1401"/>
      <c r="H219" s="1401"/>
      <c r="I219" s="1401"/>
      <c r="J219" s="443"/>
      <c r="K219" s="443"/>
      <c r="L219" s="443"/>
      <c r="M219" s="443"/>
      <c r="N219" s="443"/>
      <c r="O219" s="443"/>
      <c r="P219" s="443"/>
      <c r="Q219" s="443"/>
      <c r="R219" s="186"/>
    </row>
    <row r="220" spans="2:18" ht="30.75" hidden="1" customHeight="1">
      <c r="B220" s="29"/>
      <c r="C220" s="31"/>
      <c r="D220" s="31"/>
      <c r="E220" s="1418" t="s">
        <v>72</v>
      </c>
      <c r="F220" s="1418"/>
      <c r="G220" s="1418"/>
      <c r="H220" s="1418"/>
      <c r="I220" s="1418"/>
      <c r="J220" s="443"/>
      <c r="K220" s="443"/>
      <c r="L220" s="443"/>
      <c r="M220" s="443"/>
      <c r="N220" s="443"/>
      <c r="O220" s="443"/>
      <c r="P220" s="443"/>
      <c r="Q220" s="443"/>
      <c r="R220" s="186"/>
    </row>
    <row r="221" spans="2:18" ht="24.75" hidden="1" customHeight="1">
      <c r="B221" s="32"/>
      <c r="C221" s="33"/>
      <c r="D221" s="33"/>
      <c r="E221" s="34"/>
      <c r="F221" s="25">
        <v>113</v>
      </c>
      <c r="G221" s="14"/>
      <c r="H221" s="14"/>
      <c r="I221" s="52"/>
      <c r="J221" s="117"/>
      <c r="K221" s="117"/>
      <c r="L221" s="117"/>
      <c r="M221" s="117"/>
      <c r="N221" s="117"/>
      <c r="O221" s="117"/>
      <c r="P221" s="117"/>
      <c r="Q221" s="117"/>
      <c r="R221" s="453"/>
    </row>
    <row r="222" spans="2:18" ht="24.75" hidden="1" customHeight="1">
      <c r="B222" s="24"/>
      <c r="D222" s="21"/>
      <c r="E222" s="26"/>
      <c r="F222" s="25">
        <v>114</v>
      </c>
      <c r="G222" s="14"/>
      <c r="H222" s="15"/>
      <c r="I222" s="16"/>
      <c r="J222" s="452"/>
      <c r="K222" s="452"/>
      <c r="L222" s="452"/>
      <c r="M222" s="452"/>
      <c r="N222" s="452"/>
      <c r="O222" s="452"/>
      <c r="P222" s="452"/>
      <c r="Q222" s="452"/>
      <c r="R222" s="453"/>
    </row>
    <row r="223" spans="2:18" ht="24.75" hidden="1" customHeight="1">
      <c r="B223" s="24"/>
      <c r="D223" s="21"/>
      <c r="E223" s="26"/>
      <c r="F223" s="25">
        <v>115</v>
      </c>
      <c r="G223" s="14"/>
      <c r="H223" s="15"/>
      <c r="I223" s="16"/>
      <c r="J223" s="452"/>
      <c r="K223" s="452"/>
      <c r="L223" s="452"/>
      <c r="M223" s="452"/>
      <c r="N223" s="452"/>
      <c r="O223" s="452"/>
      <c r="P223" s="452"/>
      <c r="Q223" s="452"/>
      <c r="R223" s="453"/>
    </row>
    <row r="224" spans="2:18" hidden="1">
      <c r="B224" s="29"/>
      <c r="C224" s="31"/>
      <c r="D224" s="31"/>
      <c r="E224" s="1419" t="s">
        <v>73</v>
      </c>
      <c r="F224" s="1419"/>
      <c r="G224" s="1419"/>
      <c r="H224" s="1419"/>
      <c r="I224" s="1419"/>
      <c r="J224" s="443"/>
      <c r="K224" s="443"/>
      <c r="L224" s="443"/>
      <c r="M224" s="443"/>
      <c r="N224" s="443"/>
      <c r="O224" s="443"/>
      <c r="P224" s="443"/>
      <c r="Q224" s="443"/>
      <c r="R224" s="186"/>
    </row>
    <row r="225" spans="2:18" ht="23.25" hidden="1" customHeight="1">
      <c r="B225" s="32"/>
      <c r="C225" s="33"/>
      <c r="D225" s="33"/>
      <c r="E225" s="34"/>
      <c r="F225" s="25">
        <v>116</v>
      </c>
      <c r="G225" s="14"/>
      <c r="H225" s="14"/>
      <c r="I225" s="52"/>
      <c r="J225" s="117"/>
      <c r="K225" s="117"/>
      <c r="L225" s="117"/>
      <c r="M225" s="117"/>
      <c r="N225" s="117"/>
      <c r="O225" s="117"/>
      <c r="P225" s="117"/>
      <c r="Q225" s="117"/>
      <c r="R225" s="453"/>
    </row>
    <row r="226" spans="2:18" ht="23.25" hidden="1" customHeight="1">
      <c r="B226" s="24"/>
      <c r="D226" s="21"/>
      <c r="E226" s="26"/>
      <c r="F226" s="25">
        <v>117</v>
      </c>
      <c r="G226" s="14"/>
      <c r="H226" s="15"/>
      <c r="I226" s="16"/>
      <c r="J226" s="452"/>
      <c r="K226" s="452"/>
      <c r="L226" s="452"/>
      <c r="M226" s="452"/>
      <c r="N226" s="452"/>
      <c r="O226" s="452"/>
      <c r="P226" s="452"/>
      <c r="Q226" s="452"/>
      <c r="R226" s="453"/>
    </row>
    <row r="227" spans="2:18" ht="23.25" hidden="1" customHeight="1">
      <c r="B227" s="24"/>
      <c r="D227" s="21"/>
      <c r="E227" s="26"/>
      <c r="F227" s="25">
        <v>118</v>
      </c>
      <c r="G227" s="14"/>
      <c r="H227" s="15"/>
      <c r="I227" s="16"/>
      <c r="J227" s="452"/>
      <c r="K227" s="452"/>
      <c r="L227" s="452"/>
      <c r="M227" s="452"/>
      <c r="N227" s="452"/>
      <c r="O227" s="452"/>
      <c r="P227" s="452"/>
      <c r="Q227" s="452"/>
      <c r="R227" s="453"/>
    </row>
    <row r="228" spans="2:18" hidden="1">
      <c r="B228" s="29"/>
      <c r="C228" s="31"/>
      <c r="D228" s="31"/>
      <c r="E228" s="30" t="s">
        <v>74</v>
      </c>
      <c r="F228" s="27"/>
      <c r="G228" s="27"/>
      <c r="H228" s="13"/>
      <c r="I228" s="100"/>
      <c r="J228" s="443"/>
      <c r="K228" s="443"/>
      <c r="L228" s="443"/>
      <c r="M228" s="443"/>
      <c r="N228" s="443"/>
      <c r="O228" s="443"/>
      <c r="P228" s="443"/>
      <c r="Q228" s="443"/>
      <c r="R228" s="186"/>
    </row>
    <row r="229" spans="2:18" ht="23.25" hidden="1" customHeight="1">
      <c r="B229" s="32"/>
      <c r="C229" s="33"/>
      <c r="D229" s="33"/>
      <c r="E229" s="34"/>
      <c r="F229" s="25">
        <v>119</v>
      </c>
      <c r="G229" s="14"/>
      <c r="H229" s="14"/>
      <c r="I229" s="52"/>
      <c r="J229" s="117"/>
      <c r="K229" s="117"/>
      <c r="L229" s="117"/>
      <c r="M229" s="117"/>
      <c r="N229" s="117"/>
      <c r="O229" s="117"/>
      <c r="P229" s="117"/>
      <c r="Q229" s="117"/>
      <c r="R229" s="453"/>
    </row>
    <row r="230" spans="2:18" ht="23.25" hidden="1" customHeight="1">
      <c r="B230" s="24"/>
      <c r="D230" s="21"/>
      <c r="E230" s="26"/>
      <c r="F230" s="25">
        <v>120</v>
      </c>
      <c r="G230" s="14"/>
      <c r="H230" s="15"/>
      <c r="I230" s="16"/>
      <c r="J230" s="452"/>
      <c r="K230" s="452"/>
      <c r="L230" s="452"/>
      <c r="M230" s="452"/>
      <c r="N230" s="452"/>
      <c r="O230" s="452"/>
      <c r="P230" s="452"/>
      <c r="Q230" s="452"/>
      <c r="R230" s="453"/>
    </row>
    <row r="231" spans="2:18" ht="23.25" hidden="1" customHeight="1">
      <c r="B231" s="24"/>
      <c r="D231" s="21"/>
      <c r="E231" s="26"/>
      <c r="F231" s="25">
        <v>121</v>
      </c>
      <c r="G231" s="14"/>
      <c r="H231" s="15"/>
      <c r="I231" s="16"/>
      <c r="J231" s="452"/>
      <c r="K231" s="452"/>
      <c r="L231" s="452"/>
      <c r="M231" s="452"/>
      <c r="N231" s="452"/>
      <c r="O231" s="452"/>
      <c r="P231" s="452"/>
      <c r="Q231" s="452"/>
      <c r="R231" s="453"/>
    </row>
    <row r="232" spans="2:18" hidden="1">
      <c r="B232" s="29"/>
      <c r="C232" s="31"/>
      <c r="D232" s="31"/>
      <c r="E232" s="30" t="s">
        <v>75</v>
      </c>
      <c r="F232" s="27"/>
      <c r="G232" s="27"/>
      <c r="H232" s="13"/>
      <c r="I232" s="100"/>
      <c r="J232" s="443"/>
      <c r="K232" s="443"/>
      <c r="L232" s="443"/>
      <c r="M232" s="443"/>
      <c r="N232" s="443"/>
      <c r="O232" s="443"/>
      <c r="P232" s="443"/>
      <c r="Q232" s="443"/>
      <c r="R232" s="186"/>
    </row>
    <row r="233" spans="2:18" ht="21.75" hidden="1" customHeight="1">
      <c r="B233" s="32"/>
      <c r="C233" s="33"/>
      <c r="D233" s="33"/>
      <c r="E233" s="34"/>
      <c r="F233" s="25">
        <v>122</v>
      </c>
      <c r="G233" s="14"/>
      <c r="H233" s="14"/>
      <c r="I233" s="52"/>
      <c r="J233" s="117"/>
      <c r="K233" s="117"/>
      <c r="L233" s="117"/>
      <c r="M233" s="117"/>
      <c r="N233" s="117"/>
      <c r="O233" s="117"/>
      <c r="P233" s="117"/>
      <c r="Q233" s="117"/>
      <c r="R233" s="453"/>
    </row>
    <row r="234" spans="2:18" ht="21.75" hidden="1" customHeight="1">
      <c r="B234" s="24"/>
      <c r="D234" s="21"/>
      <c r="E234" s="26"/>
      <c r="F234" s="25">
        <v>123</v>
      </c>
      <c r="G234" s="14"/>
      <c r="H234" s="15"/>
      <c r="I234" s="16"/>
      <c r="J234" s="452"/>
      <c r="K234" s="452"/>
      <c r="L234" s="452"/>
      <c r="M234" s="452"/>
      <c r="N234" s="452"/>
      <c r="O234" s="452"/>
      <c r="P234" s="452"/>
      <c r="Q234" s="452"/>
      <c r="R234" s="453"/>
    </row>
    <row r="235" spans="2:18" ht="21.75" hidden="1" customHeight="1">
      <c r="B235" s="58"/>
      <c r="C235" s="59"/>
      <c r="D235" s="53"/>
      <c r="E235" s="19"/>
      <c r="F235" s="25">
        <v>124</v>
      </c>
      <c r="G235" s="14"/>
      <c r="H235" s="15"/>
      <c r="I235" s="16"/>
      <c r="J235" s="452"/>
      <c r="K235" s="452"/>
      <c r="L235" s="452"/>
      <c r="M235" s="452"/>
      <c r="N235" s="452"/>
      <c r="O235" s="452"/>
      <c r="P235" s="452"/>
      <c r="Q235" s="452"/>
      <c r="R235" s="453"/>
    </row>
    <row r="236" spans="2:18" ht="31.5" hidden="1" customHeight="1">
      <c r="B236" s="109"/>
      <c r="C236" s="108"/>
      <c r="D236" s="52"/>
      <c r="E236" s="52"/>
      <c r="F236" s="51"/>
      <c r="G236" s="14"/>
      <c r="H236" s="435"/>
      <c r="I236" s="16"/>
      <c r="J236" s="15"/>
      <c r="K236" s="183"/>
      <c r="L236" s="15"/>
      <c r="M236" s="183"/>
      <c r="N236" s="23"/>
      <c r="O236" s="23"/>
      <c r="P236" s="23"/>
      <c r="Q236" s="23"/>
      <c r="R236" s="71"/>
    </row>
    <row r="237" spans="2:18" ht="50.25" hidden="1" customHeight="1">
      <c r="B237" s="109"/>
      <c r="C237" s="108"/>
      <c r="D237" s="52"/>
      <c r="E237" s="52"/>
      <c r="F237" s="51"/>
      <c r="G237" s="14"/>
      <c r="H237" s="435"/>
      <c r="I237" s="16"/>
      <c r="J237" s="15"/>
      <c r="K237" s="183"/>
      <c r="L237" s="15"/>
      <c r="M237" s="183"/>
      <c r="N237" s="23"/>
      <c r="O237" s="23"/>
      <c r="P237" s="23"/>
      <c r="Q237" s="23"/>
      <c r="R237" s="71"/>
    </row>
    <row r="238" spans="2:18" ht="31.5" hidden="1" customHeight="1">
      <c r="B238" s="58"/>
      <c r="C238" s="59"/>
      <c r="D238" s="53"/>
      <c r="E238" s="53"/>
      <c r="F238" s="51"/>
      <c r="G238" s="14"/>
      <c r="H238" s="438"/>
      <c r="I238" s="16"/>
      <c r="J238" s="23"/>
      <c r="K238" s="974"/>
      <c r="L238" s="23"/>
      <c r="M238" s="974"/>
      <c r="N238" s="23"/>
      <c r="O238" s="23"/>
      <c r="P238" s="23"/>
      <c r="Q238" s="23"/>
      <c r="R238" s="71"/>
    </row>
    <row r="239" spans="2:18" ht="31.5" hidden="1" customHeight="1">
      <c r="B239" s="58"/>
      <c r="C239" s="59"/>
      <c r="D239" s="53"/>
      <c r="E239" s="53"/>
      <c r="F239" s="51"/>
      <c r="G239" s="14"/>
      <c r="H239" s="438"/>
      <c r="I239" s="16"/>
      <c r="J239" s="23"/>
      <c r="K239" s="974"/>
      <c r="L239" s="23"/>
      <c r="M239" s="974"/>
      <c r="N239" s="23"/>
      <c r="O239" s="23"/>
      <c r="P239" s="23"/>
      <c r="Q239" s="23"/>
      <c r="R239" s="71"/>
    </row>
    <row r="240" spans="2:18" ht="31.5" hidden="1" customHeight="1">
      <c r="B240" s="58"/>
      <c r="C240" s="59"/>
      <c r="D240" s="53"/>
      <c r="E240" s="53"/>
      <c r="F240" s="51"/>
      <c r="G240" s="14"/>
      <c r="H240" s="438"/>
      <c r="I240" s="16"/>
      <c r="J240" s="23"/>
      <c r="K240" s="974"/>
      <c r="L240" s="23"/>
      <c r="M240" s="974"/>
      <c r="N240" s="23"/>
      <c r="O240" s="23"/>
      <c r="P240" s="23"/>
      <c r="Q240" s="23"/>
      <c r="R240" s="71"/>
    </row>
    <row r="241" spans="2:18" ht="32.25" hidden="1" customHeight="1">
      <c r="B241" s="58"/>
      <c r="C241" s="59"/>
      <c r="D241" s="53"/>
      <c r="E241" s="53"/>
      <c r="F241" s="51"/>
      <c r="G241" s="14"/>
      <c r="H241" s="438"/>
      <c r="I241" s="16"/>
      <c r="J241" s="23"/>
      <c r="K241" s="974"/>
      <c r="L241" s="23"/>
      <c r="M241" s="974"/>
      <c r="N241" s="23"/>
      <c r="O241" s="23"/>
      <c r="P241" s="23"/>
      <c r="Q241" s="23"/>
      <c r="R241" s="71"/>
    </row>
    <row r="242" spans="2:18" ht="34.5" hidden="1" customHeight="1">
      <c r="B242" s="58"/>
      <c r="C242" s="59"/>
      <c r="D242" s="53"/>
      <c r="E242" s="53"/>
      <c r="F242" s="51"/>
      <c r="G242" s="14"/>
      <c r="H242" s="438"/>
      <c r="I242" s="123"/>
      <c r="J242" s="23"/>
      <c r="K242" s="974"/>
      <c r="L242" s="23"/>
      <c r="M242" s="974"/>
      <c r="N242" s="23"/>
      <c r="O242" s="23"/>
      <c r="P242" s="23"/>
      <c r="Q242" s="23"/>
      <c r="R242" s="71"/>
    </row>
    <row r="243" spans="2:18" ht="36" hidden="1" customHeight="1">
      <c r="B243" s="76"/>
      <c r="C243" s="77"/>
      <c r="D243" s="77"/>
      <c r="E243" s="77"/>
      <c r="F243" s="51"/>
      <c r="G243" s="14"/>
      <c r="H243" s="438"/>
      <c r="I243" s="16"/>
      <c r="J243" s="23"/>
      <c r="K243" s="974"/>
      <c r="L243" s="23"/>
      <c r="M243" s="974"/>
      <c r="N243" s="15"/>
      <c r="O243" s="15"/>
      <c r="P243" s="15"/>
      <c r="Q243" s="15"/>
      <c r="R243" s="71"/>
    </row>
    <row r="244" spans="2:18" s="464" customFormat="1" ht="16.5" customHeight="1">
      <c r="B244" s="466"/>
      <c r="C244" s="463"/>
      <c r="D244" s="463"/>
      <c r="E244" s="467">
        <v>197</v>
      </c>
      <c r="F244" s="467" t="s">
        <v>1658</v>
      </c>
      <c r="G244" s="468"/>
      <c r="H244" s="467"/>
      <c r="I244" s="467"/>
      <c r="J244" s="458"/>
      <c r="K244" s="458"/>
      <c r="L244" s="458"/>
      <c r="M244" s="458"/>
      <c r="N244" s="458"/>
      <c r="O244" s="458"/>
      <c r="P244" s="458"/>
      <c r="Q244" s="458"/>
      <c r="R244" s="457"/>
    </row>
    <row r="245" spans="2:18" ht="21.75" customHeight="1">
      <c r="B245" s="794"/>
      <c r="C245" s="795"/>
      <c r="D245" s="793"/>
      <c r="E245" s="793"/>
      <c r="F245" s="752">
        <v>19701</v>
      </c>
      <c r="G245" s="754" t="s">
        <v>196</v>
      </c>
      <c r="H245" s="755" t="s">
        <v>193</v>
      </c>
      <c r="I245" s="844" t="s">
        <v>2222</v>
      </c>
      <c r="J245" s="786"/>
      <c r="K245" s="786"/>
      <c r="L245" s="786"/>
      <c r="M245" s="786">
        <v>20000</v>
      </c>
      <c r="N245" s="786"/>
      <c r="O245" s="786"/>
      <c r="P245" s="786"/>
      <c r="Q245" s="786"/>
      <c r="R245" s="759">
        <f t="shared" ref="R245:R247" si="88">SUM(J245:Q245)</f>
        <v>20000</v>
      </c>
    </row>
    <row r="246" spans="2:18" ht="21.75" customHeight="1">
      <c r="B246" s="761"/>
      <c r="C246" s="762"/>
      <c r="D246" s="763"/>
      <c r="E246" s="763"/>
      <c r="F246" s="773">
        <v>19702</v>
      </c>
      <c r="G246" s="765" t="s">
        <v>210</v>
      </c>
      <c r="H246" s="774" t="s">
        <v>193</v>
      </c>
      <c r="I246" s="767" t="s">
        <v>2159</v>
      </c>
      <c r="J246" s="768"/>
      <c r="K246" s="977"/>
      <c r="L246" s="768"/>
      <c r="M246" s="977">
        <v>20000</v>
      </c>
      <c r="N246" s="768"/>
      <c r="O246" s="768"/>
      <c r="P246" s="768"/>
      <c r="Q246" s="768"/>
      <c r="R246" s="769">
        <f>SUM(J246:Q246)</f>
        <v>20000</v>
      </c>
    </row>
    <row r="247" spans="2:18" ht="21.75" customHeight="1">
      <c r="B247" s="58"/>
      <c r="C247" s="59"/>
      <c r="D247" s="53"/>
      <c r="E247" s="53"/>
      <c r="F247" s="18">
        <v>19703</v>
      </c>
      <c r="G247" s="19" t="s">
        <v>207</v>
      </c>
      <c r="H247" s="152" t="s">
        <v>193</v>
      </c>
      <c r="I247" s="153" t="s">
        <v>2159</v>
      </c>
      <c r="J247" s="136"/>
      <c r="K247" s="978"/>
      <c r="L247" s="136"/>
      <c r="M247" s="978">
        <v>100000</v>
      </c>
      <c r="N247" s="136"/>
      <c r="O247" s="136"/>
      <c r="P247" s="136"/>
      <c r="Q247" s="136"/>
      <c r="R247" s="471">
        <f t="shared" si="88"/>
        <v>100000</v>
      </c>
    </row>
    <row r="248" spans="2:18" ht="34.5" hidden="1" customHeight="1">
      <c r="B248" s="109"/>
      <c r="C248" s="108"/>
      <c r="D248" s="52"/>
      <c r="E248" s="52"/>
      <c r="F248" s="51"/>
      <c r="G248" s="14"/>
      <c r="H248" s="439"/>
      <c r="I248" s="16"/>
      <c r="J248" s="15"/>
      <c r="K248" s="138"/>
      <c r="L248" s="139"/>
      <c r="M248" s="138"/>
      <c r="N248" s="23"/>
      <c r="O248" s="23"/>
      <c r="P248" s="23"/>
      <c r="Q248" s="23"/>
      <c r="R248" s="71"/>
    </row>
    <row r="250" spans="2:18" ht="49.5" customHeight="1"/>
    <row r="251" spans="2:18" s="37" customFormat="1" ht="18.75" customHeight="1">
      <c r="B251" s="1539" t="s">
        <v>1660</v>
      </c>
      <c r="C251" s="1539"/>
      <c r="D251" s="1539"/>
      <c r="E251" s="1539"/>
      <c r="F251" s="1539"/>
      <c r="G251" s="1539"/>
      <c r="H251" s="481"/>
      <c r="I251" s="5"/>
      <c r="J251" s="4"/>
      <c r="K251" s="482"/>
      <c r="L251" s="482"/>
      <c r="M251" s="482"/>
      <c r="N251" s="482"/>
      <c r="O251" s="482"/>
      <c r="P251" s="482"/>
      <c r="Q251" s="482"/>
      <c r="R251" s="483"/>
    </row>
    <row r="252" spans="2:18" ht="35.25" customHeight="1">
      <c r="B252" s="1540" t="s">
        <v>1732</v>
      </c>
      <c r="C252" s="1540"/>
      <c r="D252" s="1540"/>
      <c r="E252" s="1540"/>
      <c r="F252" s="1522" t="s">
        <v>1661</v>
      </c>
      <c r="G252" s="1522"/>
      <c r="H252" s="1523"/>
      <c r="I252" s="1532" t="s">
        <v>9</v>
      </c>
      <c r="J252" s="1533"/>
      <c r="K252" s="1534"/>
      <c r="L252" s="1532" t="s">
        <v>1662</v>
      </c>
      <c r="M252" s="1533"/>
      <c r="N252" s="1534"/>
      <c r="O252" s="505"/>
      <c r="P252" s="1529" t="s">
        <v>1663</v>
      </c>
      <c r="Q252" s="1530"/>
      <c r="R252" s="1531"/>
    </row>
    <row r="253" spans="2:18">
      <c r="B253" s="1541" t="s">
        <v>2430</v>
      </c>
      <c r="C253" s="1542"/>
      <c r="D253" s="1542"/>
      <c r="E253" s="1543"/>
      <c r="F253" s="1524" t="s">
        <v>1664</v>
      </c>
      <c r="G253" s="1525"/>
      <c r="H253" s="481"/>
      <c r="I253" s="1535">
        <f>SUM(I254:K256)</f>
        <v>170000</v>
      </c>
      <c r="J253" s="1536"/>
      <c r="K253" s="1537"/>
      <c r="L253" s="1548"/>
      <c r="M253" s="1549"/>
      <c r="N253" s="1550"/>
      <c r="O253" s="484"/>
      <c r="P253" s="1541"/>
      <c r="Q253" s="1542"/>
      <c r="R253" s="1543"/>
    </row>
    <row r="254" spans="2:18" ht="18.75" customHeight="1">
      <c r="B254" s="24"/>
      <c r="F254" s="24"/>
      <c r="G254" s="333" t="s">
        <v>1665</v>
      </c>
      <c r="H254" s="333"/>
      <c r="I254" s="1526">
        <f>K8</f>
        <v>7200</v>
      </c>
      <c r="J254" s="1527"/>
      <c r="K254" s="1528"/>
      <c r="L254" s="1526"/>
      <c r="M254" s="1527"/>
      <c r="N254" s="1528"/>
      <c r="O254" s="484"/>
      <c r="P254" s="1544"/>
      <c r="Q254" s="1545"/>
      <c r="R254" s="1546"/>
    </row>
    <row r="255" spans="2:18" ht="18.75" customHeight="1">
      <c r="B255" s="24"/>
      <c r="F255" s="24"/>
      <c r="G255" s="333" t="s">
        <v>1666</v>
      </c>
      <c r="H255" s="333"/>
      <c r="I255" s="1526">
        <f>L8</f>
        <v>6650</v>
      </c>
      <c r="J255" s="1527"/>
      <c r="K255" s="1528"/>
      <c r="L255" s="1526"/>
      <c r="M255" s="1527"/>
      <c r="N255" s="1528"/>
      <c r="O255" s="484"/>
      <c r="P255" s="1544"/>
      <c r="Q255" s="1545"/>
      <c r="R255" s="1546"/>
    </row>
    <row r="256" spans="2:18" ht="18.75" customHeight="1">
      <c r="B256" s="24"/>
      <c r="F256" s="24"/>
      <c r="G256" s="333" t="s">
        <v>1667</v>
      </c>
      <c r="H256" s="333"/>
      <c r="I256" s="1526">
        <f>M8</f>
        <v>156150</v>
      </c>
      <c r="J256" s="1527"/>
      <c r="K256" s="1528"/>
      <c r="L256" s="1551"/>
      <c r="M256" s="1552"/>
      <c r="N256" s="1553"/>
      <c r="O256" s="556"/>
      <c r="P256" s="1637"/>
      <c r="Q256" s="1638"/>
      <c r="R256" s="1639"/>
    </row>
    <row r="257" spans="2:18" ht="21.75" customHeight="1">
      <c r="B257" s="489"/>
      <c r="C257" s="490"/>
      <c r="D257" s="490"/>
      <c r="E257" s="490"/>
      <c r="F257" s="1411" t="s">
        <v>1669</v>
      </c>
      <c r="G257" s="1430"/>
      <c r="H257" s="1412"/>
      <c r="I257" s="1547">
        <f>SUM(L257:R257)</f>
        <v>170000</v>
      </c>
      <c r="J257" s="1547"/>
      <c r="K257" s="1547"/>
      <c r="L257" s="1547">
        <v>102000</v>
      </c>
      <c r="M257" s="1547"/>
      <c r="N257" s="1547"/>
      <c r="O257" s="491"/>
      <c r="P257" s="1538">
        <v>68000</v>
      </c>
      <c r="Q257" s="1538"/>
      <c r="R257" s="1538"/>
    </row>
    <row r="258" spans="2:18" ht="8.25" customHeight="1">
      <c r="F258" s="486"/>
      <c r="H258" s="21"/>
      <c r="J258" s="459"/>
      <c r="K258" s="487"/>
      <c r="L258" s="487"/>
      <c r="M258" s="487"/>
      <c r="N258" s="487"/>
      <c r="O258" s="487"/>
      <c r="P258" s="487"/>
      <c r="Q258" s="487"/>
      <c r="R258" s="487"/>
    </row>
    <row r="259" spans="2:18">
      <c r="B259" s="462" t="s">
        <v>1670</v>
      </c>
      <c r="E259" s="7"/>
      <c r="F259" s="486" t="s">
        <v>2656</v>
      </c>
      <c r="G259" s="49"/>
      <c r="H259" s="462"/>
      <c r="I259" s="3"/>
      <c r="J259" s="488"/>
      <c r="K259" s="482"/>
      <c r="L259" s="482"/>
      <c r="M259" s="482"/>
      <c r="N259" s="482"/>
      <c r="O259" s="482"/>
      <c r="P259" s="482"/>
      <c r="Q259" s="482"/>
      <c r="R259" s="482"/>
    </row>
  </sheetData>
  <mergeCells count="88">
    <mergeCell ref="F257:H257"/>
    <mergeCell ref="I257:K257"/>
    <mergeCell ref="L257:N257"/>
    <mergeCell ref="P257:R257"/>
    <mergeCell ref="I256:K256"/>
    <mergeCell ref="L256:N256"/>
    <mergeCell ref="P256:R256"/>
    <mergeCell ref="I254:K254"/>
    <mergeCell ref="L254:N254"/>
    <mergeCell ref="P254:R254"/>
    <mergeCell ref="I255:K255"/>
    <mergeCell ref="L255:N255"/>
    <mergeCell ref="P255:R255"/>
    <mergeCell ref="P252:R252"/>
    <mergeCell ref="B253:E253"/>
    <mergeCell ref="F253:G253"/>
    <mergeCell ref="I253:K253"/>
    <mergeCell ref="L253:N253"/>
    <mergeCell ref="P253:R253"/>
    <mergeCell ref="B251:G251"/>
    <mergeCell ref="B252:E252"/>
    <mergeCell ref="F252:H252"/>
    <mergeCell ref="I252:K252"/>
    <mergeCell ref="L252:N252"/>
    <mergeCell ref="C32:I32"/>
    <mergeCell ref="B1:R1"/>
    <mergeCell ref="B7:G7"/>
    <mergeCell ref="B9:I9"/>
    <mergeCell ref="B10:I10"/>
    <mergeCell ref="C11:I11"/>
    <mergeCell ref="D12:I12"/>
    <mergeCell ref="E13:I13"/>
    <mergeCell ref="D17:I17"/>
    <mergeCell ref="E18:I18"/>
    <mergeCell ref="B30:I30"/>
    <mergeCell ref="B31:I31"/>
    <mergeCell ref="P2:R2"/>
    <mergeCell ref="E68:I68"/>
    <mergeCell ref="D33:I33"/>
    <mergeCell ref="E34:I34"/>
    <mergeCell ref="D46:I46"/>
    <mergeCell ref="E47:I47"/>
    <mergeCell ref="C51:I51"/>
    <mergeCell ref="D52:I52"/>
    <mergeCell ref="E53:I53"/>
    <mergeCell ref="D57:I57"/>
    <mergeCell ref="E58:I58"/>
    <mergeCell ref="D60:I60"/>
    <mergeCell ref="E61:I61"/>
    <mergeCell ref="E99:I99"/>
    <mergeCell ref="B73:I73"/>
    <mergeCell ref="C74:I74"/>
    <mergeCell ref="D75:I75"/>
    <mergeCell ref="D82:I82"/>
    <mergeCell ref="E83:I83"/>
    <mergeCell ref="B90:I90"/>
    <mergeCell ref="B91:I91"/>
    <mergeCell ref="C92:I92"/>
    <mergeCell ref="D93:I93"/>
    <mergeCell ref="E94:I94"/>
    <mergeCell ref="D98:I98"/>
    <mergeCell ref="D103:I103"/>
    <mergeCell ref="E104:I104"/>
    <mergeCell ref="B108:I108"/>
    <mergeCell ref="B109:I109"/>
    <mergeCell ref="C110:I110"/>
    <mergeCell ref="D111:I111"/>
    <mergeCell ref="E112:I112"/>
    <mergeCell ref="E116:I116"/>
    <mergeCell ref="D120:I120"/>
    <mergeCell ref="E121:I121"/>
    <mergeCell ref="E183:I183"/>
    <mergeCell ref="D146:I146"/>
    <mergeCell ref="E163:I163"/>
    <mergeCell ref="B167:I167"/>
    <mergeCell ref="B168:I168"/>
    <mergeCell ref="C169:I169"/>
    <mergeCell ref="D170:I170"/>
    <mergeCell ref="E171:I171"/>
    <mergeCell ref="E175:I175"/>
    <mergeCell ref="D219:I219"/>
    <mergeCell ref="E220:I220"/>
    <mergeCell ref="E224:I224"/>
    <mergeCell ref="D187:I187"/>
    <mergeCell ref="B193:I193"/>
    <mergeCell ref="C194:I194"/>
    <mergeCell ref="E196:I196"/>
    <mergeCell ref="D200:I20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9" tint="-0.499984740745262"/>
  </sheetPr>
  <dimension ref="B1:T249"/>
  <sheetViews>
    <sheetView zoomScaleNormal="100" workbookViewId="0">
      <pane ySplit="8" topLeftCell="A189" activePane="bottomLeft" state="frozen"/>
      <selection activeCell="M25" sqref="M25"/>
      <selection pane="bottomLeft" activeCell="M197" sqref="M197"/>
    </sheetView>
  </sheetViews>
  <sheetFormatPr defaultColWidth="9" defaultRowHeight="21.75"/>
  <cols>
    <col min="1" max="1" width="0.85546875" style="7" customWidth="1"/>
    <col min="2" max="2" width="1.42578125" style="20" customWidth="1"/>
    <col min="3" max="3" width="1.28515625" style="20" customWidth="1"/>
    <col min="4" max="4" width="1.42578125" style="20" customWidth="1"/>
    <col min="5" max="5" width="3.28515625" style="20" customWidth="1"/>
    <col min="6" max="6" width="5.28515625" style="49" customWidth="1"/>
    <col min="7" max="7" width="27" style="21" customWidth="1"/>
    <col min="8" max="8" width="14.140625" style="6" customWidth="1"/>
    <col min="9" max="9" width="14.5703125" style="6" customWidth="1"/>
    <col min="10" max="10" width="8.42578125" style="74" customWidth="1"/>
    <col min="11" max="11" width="8.7109375" style="74" customWidth="1"/>
    <col min="12" max="13" width="9.140625" style="74" customWidth="1"/>
    <col min="14" max="14" width="8.7109375" style="74" customWidth="1"/>
    <col min="15" max="15" width="9.140625" style="74" hidden="1" customWidth="1"/>
    <col min="16" max="18" width="8.5703125" style="74" customWidth="1"/>
    <col min="19" max="16384" width="9" style="7"/>
  </cols>
  <sheetData>
    <row r="1" spans="2:20" s="1" customFormat="1" ht="24.75" thickBot="1">
      <c r="B1" s="1407" t="s">
        <v>2694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0" s="1" customFormat="1" ht="21" customHeight="1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2390</v>
      </c>
      <c r="Q2" s="1514"/>
      <c r="R2" s="1515"/>
    </row>
    <row r="3" spans="2:20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0" s="465" customFormat="1" ht="16.5" customHeight="1">
      <c r="B4" s="462" t="s">
        <v>1770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0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20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0" s="12" customFormat="1" ht="36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0" s="37" customFormat="1" ht="18" customHeight="1">
      <c r="B8" s="400" t="s">
        <v>2487</v>
      </c>
      <c r="C8" s="401"/>
      <c r="D8" s="401"/>
      <c r="E8" s="401"/>
      <c r="F8" s="401"/>
      <c r="G8" s="402"/>
      <c r="H8" s="89"/>
      <c r="I8" s="90"/>
      <c r="J8" s="44">
        <f>SUM(J10:J237)</f>
        <v>0</v>
      </c>
      <c r="K8" s="44">
        <f t="shared" ref="K8:R8" si="0">SUM(K10:K237)</f>
        <v>1324400</v>
      </c>
      <c r="L8" s="44">
        <f t="shared" si="0"/>
        <v>1060000</v>
      </c>
      <c r="M8" s="44">
        <f t="shared" si="0"/>
        <v>2842500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600000</v>
      </c>
      <c r="R8" s="44">
        <f t="shared" si="0"/>
        <v>5826900</v>
      </c>
      <c r="T8" s="529"/>
    </row>
    <row r="9" spans="2:20" s="12" customFormat="1" ht="18.75" customHeight="1">
      <c r="B9" s="397" t="s">
        <v>78</v>
      </c>
      <c r="C9" s="398"/>
      <c r="D9" s="398"/>
      <c r="E9" s="398"/>
      <c r="F9" s="398"/>
      <c r="G9" s="398"/>
      <c r="H9" s="398"/>
      <c r="I9" s="550"/>
      <c r="J9" s="450"/>
      <c r="K9" s="450"/>
      <c r="L9" s="450"/>
      <c r="M9" s="450"/>
      <c r="N9" s="450"/>
      <c r="O9" s="450"/>
      <c r="P9" s="450"/>
      <c r="Q9" s="450"/>
      <c r="R9" s="449"/>
    </row>
    <row r="10" spans="2:20" s="12" customFormat="1" ht="18.75" customHeight="1">
      <c r="B10" s="188" t="s">
        <v>110</v>
      </c>
      <c r="C10" s="189"/>
      <c r="D10" s="189"/>
      <c r="E10" s="189"/>
      <c r="F10" s="189"/>
      <c r="G10" s="189"/>
      <c r="H10" s="189"/>
      <c r="I10" s="190"/>
      <c r="J10" s="448"/>
      <c r="K10" s="448"/>
      <c r="L10" s="448"/>
      <c r="M10" s="448"/>
      <c r="N10" s="448"/>
      <c r="O10" s="448"/>
      <c r="P10" s="448"/>
      <c r="Q10" s="448"/>
      <c r="R10" s="445"/>
    </row>
    <row r="11" spans="2:20" ht="18.75" customHeight="1">
      <c r="B11" s="29"/>
      <c r="C11" s="189" t="s">
        <v>11</v>
      </c>
      <c r="D11" s="189"/>
      <c r="E11" s="189"/>
      <c r="F11" s="189"/>
      <c r="G11" s="189"/>
      <c r="H11" s="189"/>
      <c r="I11" s="190"/>
      <c r="J11" s="443"/>
      <c r="K11" s="443"/>
      <c r="L11" s="443"/>
      <c r="M11" s="443"/>
      <c r="N11" s="443"/>
      <c r="O11" s="443"/>
      <c r="P11" s="443"/>
      <c r="Q11" s="443"/>
      <c r="R11" s="186"/>
    </row>
    <row r="12" spans="2:20" ht="18.75" customHeight="1">
      <c r="B12" s="29"/>
      <c r="C12" s="31"/>
      <c r="D12" s="189" t="s">
        <v>12</v>
      </c>
      <c r="E12" s="189"/>
      <c r="F12" s="189"/>
      <c r="G12" s="189"/>
      <c r="H12" s="189"/>
      <c r="I12" s="190"/>
      <c r="J12" s="443"/>
      <c r="K12" s="443"/>
      <c r="L12" s="443"/>
      <c r="M12" s="443"/>
      <c r="N12" s="443"/>
      <c r="O12" s="443"/>
      <c r="P12" s="443"/>
      <c r="Q12" s="443"/>
      <c r="R12" s="186"/>
    </row>
    <row r="13" spans="2:20" ht="18.75" customHeight="1">
      <c r="B13" s="45"/>
      <c r="C13" s="46"/>
      <c r="D13" s="46"/>
      <c r="E13" s="479" t="s">
        <v>13</v>
      </c>
      <c r="F13" s="479"/>
      <c r="G13" s="479"/>
      <c r="H13" s="479"/>
      <c r="I13" s="557"/>
      <c r="J13" s="511"/>
      <c r="K13" s="511"/>
      <c r="L13" s="511"/>
      <c r="M13" s="511"/>
      <c r="N13" s="511"/>
      <c r="O13" s="511"/>
      <c r="P13" s="511"/>
      <c r="Q13" s="511"/>
      <c r="R13" s="510"/>
    </row>
    <row r="14" spans="2:20" s="464" customFormat="1" ht="18.75" customHeight="1">
      <c r="B14" s="466"/>
      <c r="C14" s="463"/>
      <c r="D14" s="463"/>
      <c r="E14" s="467">
        <v>111</v>
      </c>
      <c r="F14" s="467" t="s">
        <v>1743</v>
      </c>
      <c r="G14" s="468"/>
      <c r="H14" s="467"/>
      <c r="I14" s="467"/>
      <c r="J14" s="458"/>
      <c r="K14" s="458"/>
      <c r="L14" s="458"/>
      <c r="M14" s="458"/>
      <c r="N14" s="458"/>
      <c r="O14" s="458"/>
      <c r="P14" s="458"/>
      <c r="Q14" s="458"/>
      <c r="R14" s="457"/>
    </row>
    <row r="15" spans="2:20" s="369" customFormat="1" ht="53.25" customHeight="1">
      <c r="B15" s="771"/>
      <c r="C15" s="752"/>
      <c r="D15" s="752"/>
      <c r="E15" s="752"/>
      <c r="F15" s="752">
        <v>11101</v>
      </c>
      <c r="G15" s="754" t="s">
        <v>231</v>
      </c>
      <c r="H15" s="755" t="s">
        <v>229</v>
      </c>
      <c r="I15" s="756" t="s">
        <v>2159</v>
      </c>
      <c r="J15" s="786"/>
      <c r="K15" s="786">
        <v>200000</v>
      </c>
      <c r="L15" s="786">
        <v>50000</v>
      </c>
      <c r="M15" s="786">
        <v>200000</v>
      </c>
      <c r="N15" s="786"/>
      <c r="O15" s="757"/>
      <c r="P15" s="757"/>
      <c r="Q15" s="757"/>
      <c r="R15" s="759">
        <f>SUM(J15:Q15)</f>
        <v>450000</v>
      </c>
    </row>
    <row r="16" spans="2:20" s="369" customFormat="1" ht="21" customHeight="1">
      <c r="B16" s="48"/>
      <c r="C16" s="49"/>
      <c r="D16" s="49"/>
      <c r="E16" s="49"/>
      <c r="F16" s="18">
        <v>11102</v>
      </c>
      <c r="G16" s="19" t="s">
        <v>1767</v>
      </c>
      <c r="H16" s="134" t="s">
        <v>229</v>
      </c>
      <c r="I16" s="153" t="s">
        <v>2216</v>
      </c>
      <c r="J16" s="152"/>
      <c r="K16" s="372">
        <v>30000</v>
      </c>
      <c r="L16" s="372">
        <v>50000</v>
      </c>
      <c r="M16" s="372">
        <v>100000</v>
      </c>
      <c r="N16" s="152"/>
      <c r="O16" s="152"/>
      <c r="P16" s="152"/>
      <c r="Q16" s="152"/>
      <c r="R16" s="471">
        <f t="shared" ref="R16:R17" si="1">SUM(J16:Q16)</f>
        <v>180000</v>
      </c>
    </row>
    <row r="17" spans="2:18" ht="18.75" hidden="1" customHeight="1">
      <c r="B17" s="24"/>
      <c r="D17" s="21"/>
      <c r="E17" s="26"/>
      <c r="F17" s="25">
        <v>3</v>
      </c>
      <c r="G17" s="14"/>
      <c r="H17" s="15"/>
      <c r="I17" s="16"/>
      <c r="J17" s="23"/>
      <c r="K17" s="23"/>
      <c r="L17" s="23"/>
      <c r="M17" s="23"/>
      <c r="N17" s="23"/>
      <c r="O17" s="23"/>
      <c r="P17" s="23"/>
      <c r="Q17" s="23"/>
      <c r="R17" s="71">
        <f t="shared" si="1"/>
        <v>0</v>
      </c>
    </row>
    <row r="18" spans="2:18" s="37" customFormat="1" ht="15.75" customHeight="1">
      <c r="B18" s="551"/>
      <c r="C18" s="552"/>
      <c r="D18" s="91" t="s">
        <v>1771</v>
      </c>
      <c r="E18" s="91"/>
      <c r="F18" s="91"/>
      <c r="G18" s="91"/>
      <c r="H18" s="91"/>
      <c r="I18" s="558"/>
      <c r="J18" s="553"/>
      <c r="K18" s="553"/>
      <c r="L18" s="553"/>
      <c r="M18" s="553"/>
      <c r="N18" s="553"/>
      <c r="O18" s="553"/>
      <c r="P18" s="553"/>
      <c r="Q18" s="553"/>
      <c r="R18" s="554"/>
    </row>
    <row r="19" spans="2:18" ht="17.25" customHeight="1">
      <c r="B19" s="56"/>
      <c r="C19" s="57"/>
      <c r="D19" s="31"/>
      <c r="E19" s="189" t="s">
        <v>14</v>
      </c>
      <c r="F19" s="189"/>
      <c r="G19" s="189"/>
      <c r="H19" s="189"/>
      <c r="I19" s="190"/>
      <c r="J19" s="443"/>
      <c r="K19" s="443"/>
      <c r="L19" s="443"/>
      <c r="M19" s="443"/>
      <c r="N19" s="443"/>
      <c r="O19" s="443"/>
      <c r="P19" s="443"/>
      <c r="Q19" s="443"/>
      <c r="R19" s="186"/>
    </row>
    <row r="20" spans="2:18" s="464" customFormat="1" ht="18" customHeight="1">
      <c r="B20" s="466"/>
      <c r="C20" s="463"/>
      <c r="D20" s="463"/>
      <c r="E20" s="467">
        <v>112</v>
      </c>
      <c r="F20" s="467" t="s">
        <v>1698</v>
      </c>
      <c r="G20" s="468"/>
      <c r="H20" s="467"/>
      <c r="I20" s="467"/>
      <c r="J20" s="458"/>
      <c r="K20" s="458"/>
      <c r="L20" s="458"/>
      <c r="M20" s="458"/>
      <c r="N20" s="458"/>
      <c r="O20" s="458"/>
      <c r="P20" s="458"/>
      <c r="Q20" s="458"/>
      <c r="R20" s="457"/>
    </row>
    <row r="21" spans="2:18" s="369" customFormat="1" ht="50.25" customHeight="1">
      <c r="B21" s="32"/>
      <c r="C21" s="752"/>
      <c r="D21" s="752"/>
      <c r="E21" s="752"/>
      <c r="F21" s="752">
        <v>11201</v>
      </c>
      <c r="G21" s="754" t="s">
        <v>1765</v>
      </c>
      <c r="H21" s="755" t="s">
        <v>229</v>
      </c>
      <c r="I21" s="756" t="s">
        <v>2159</v>
      </c>
      <c r="J21" s="757"/>
      <c r="K21" s="757"/>
      <c r="L21" s="758">
        <v>80000</v>
      </c>
      <c r="M21" s="758">
        <v>100000</v>
      </c>
      <c r="N21" s="757"/>
      <c r="O21" s="757"/>
      <c r="P21" s="757"/>
      <c r="Q21" s="757"/>
      <c r="R21" s="759">
        <f>SUM(J21:Q21)</f>
        <v>180000</v>
      </c>
    </row>
    <row r="22" spans="2:18" s="369" customFormat="1" ht="33.75" customHeight="1">
      <c r="B22" s="772"/>
      <c r="C22" s="796"/>
      <c r="D22" s="796"/>
      <c r="E22" s="796"/>
      <c r="F22" s="49">
        <v>11202</v>
      </c>
      <c r="G22" s="815" t="s">
        <v>2202</v>
      </c>
      <c r="H22" s="847" t="s">
        <v>229</v>
      </c>
      <c r="I22" s="953" t="s">
        <v>2203</v>
      </c>
      <c r="J22" s="817"/>
      <c r="K22" s="817"/>
      <c r="L22" s="956"/>
      <c r="M22" s="956">
        <v>336000</v>
      </c>
      <c r="N22" s="817"/>
      <c r="O22" s="817"/>
      <c r="P22" s="817"/>
      <c r="Q22" s="817"/>
      <c r="R22" s="957">
        <f>SUM(J22:Q22)</f>
        <v>336000</v>
      </c>
    </row>
    <row r="23" spans="2:18" s="369" customFormat="1" ht="18.75" customHeight="1">
      <c r="B23" s="772"/>
      <c r="C23" s="796"/>
      <c r="D23" s="796"/>
      <c r="E23" s="796"/>
      <c r="F23" s="773">
        <v>11203</v>
      </c>
      <c r="G23" s="815" t="s">
        <v>2204</v>
      </c>
      <c r="H23" s="847" t="s">
        <v>229</v>
      </c>
      <c r="I23" s="953" t="s">
        <v>2203</v>
      </c>
      <c r="J23" s="817"/>
      <c r="K23" s="817"/>
      <c r="L23" s="956">
        <v>50000</v>
      </c>
      <c r="M23" s="956">
        <v>150000</v>
      </c>
      <c r="N23" s="817"/>
      <c r="O23" s="817"/>
      <c r="P23" s="817"/>
      <c r="Q23" s="817"/>
      <c r="R23" s="957">
        <f>SUM(J23:Q23)</f>
        <v>200000</v>
      </c>
    </row>
    <row r="24" spans="2:18" s="369" customFormat="1" ht="34.5" customHeight="1">
      <c r="B24" s="17"/>
      <c r="C24" s="18"/>
      <c r="D24" s="18"/>
      <c r="E24" s="18"/>
      <c r="F24" s="18">
        <v>11204</v>
      </c>
      <c r="G24" s="19" t="s">
        <v>2208</v>
      </c>
      <c r="H24" s="134" t="s">
        <v>229</v>
      </c>
      <c r="I24" s="153" t="s">
        <v>2209</v>
      </c>
      <c r="J24" s="152"/>
      <c r="K24" s="372">
        <v>600000</v>
      </c>
      <c r="L24" s="372">
        <v>300000</v>
      </c>
      <c r="M24" s="372">
        <v>600000</v>
      </c>
      <c r="N24" s="152"/>
      <c r="O24" s="152"/>
      <c r="P24" s="152"/>
      <c r="Q24" s="152"/>
      <c r="R24" s="471">
        <f>SUM(J24:Q24)</f>
        <v>1500000</v>
      </c>
    </row>
    <row r="25" spans="2:18" s="369" customFormat="1" ht="19.5" customHeight="1">
      <c r="B25" s="955"/>
      <c r="C25" s="796"/>
      <c r="D25" s="796"/>
      <c r="E25" s="796"/>
      <c r="F25" s="796">
        <v>11205</v>
      </c>
      <c r="G25" s="815" t="s">
        <v>1766</v>
      </c>
      <c r="H25" s="847" t="s">
        <v>229</v>
      </c>
      <c r="I25" s="953" t="s">
        <v>2215</v>
      </c>
      <c r="J25" s="817"/>
      <c r="K25" s="956"/>
      <c r="L25" s="956">
        <v>50000</v>
      </c>
      <c r="M25" s="956">
        <v>120000</v>
      </c>
      <c r="N25" s="817"/>
      <c r="O25" s="817"/>
      <c r="P25" s="817"/>
      <c r="Q25" s="817"/>
      <c r="R25" s="957">
        <f t="shared" ref="R25:R27" si="2">SUM(J25:Q25)</f>
        <v>170000</v>
      </c>
    </row>
    <row r="26" spans="2:18" s="369" customFormat="1" ht="19.5" customHeight="1">
      <c r="B26" s="761"/>
      <c r="C26" s="762"/>
      <c r="D26" s="763"/>
      <c r="E26" s="763"/>
      <c r="F26" s="49">
        <v>11206</v>
      </c>
      <c r="G26" s="765" t="s">
        <v>1768</v>
      </c>
      <c r="H26" s="847" t="s">
        <v>229</v>
      </c>
      <c r="I26" s="767" t="s">
        <v>2214</v>
      </c>
      <c r="J26" s="768"/>
      <c r="K26" s="768">
        <v>30000</v>
      </c>
      <c r="L26" s="768">
        <v>80000</v>
      </c>
      <c r="M26" s="768">
        <v>70000</v>
      </c>
      <c r="N26" s="768"/>
      <c r="O26" s="768"/>
      <c r="P26" s="768"/>
      <c r="Q26" s="768"/>
      <c r="R26" s="769">
        <f t="shared" si="2"/>
        <v>180000</v>
      </c>
    </row>
    <row r="27" spans="2:18" s="369" customFormat="1" ht="34.5" customHeight="1">
      <c r="B27" s="58"/>
      <c r="C27" s="59"/>
      <c r="D27" s="53"/>
      <c r="E27" s="53"/>
      <c r="F27" s="826">
        <v>11207</v>
      </c>
      <c r="G27" s="19" t="s">
        <v>1769</v>
      </c>
      <c r="H27" s="152" t="s">
        <v>229</v>
      </c>
      <c r="I27" s="153" t="s">
        <v>2159</v>
      </c>
      <c r="J27" s="136"/>
      <c r="K27" s="136"/>
      <c r="L27" s="136">
        <v>100000</v>
      </c>
      <c r="M27" s="136">
        <v>250000</v>
      </c>
      <c r="N27" s="136"/>
      <c r="O27" s="136"/>
      <c r="P27" s="136"/>
      <c r="Q27" s="136"/>
      <c r="R27" s="471">
        <f t="shared" si="2"/>
        <v>350000</v>
      </c>
    </row>
    <row r="28" spans="2:18" ht="21" hidden="1" customHeight="1">
      <c r="B28" s="63"/>
      <c r="C28" s="64"/>
      <c r="D28" s="64"/>
      <c r="E28" s="65" t="s">
        <v>15</v>
      </c>
      <c r="F28" s="27"/>
      <c r="G28" s="27"/>
      <c r="H28" s="13"/>
      <c r="I28" s="100"/>
      <c r="J28" s="73">
        <f>SUM(J29:J31)</f>
        <v>0</v>
      </c>
      <c r="K28" s="73">
        <f t="shared" ref="K28:R28" si="3">SUM(K29:K31)</f>
        <v>0</v>
      </c>
      <c r="L28" s="73">
        <f t="shared" si="3"/>
        <v>0</v>
      </c>
      <c r="M28" s="73">
        <f t="shared" si="3"/>
        <v>0</v>
      </c>
      <c r="N28" s="73">
        <f t="shared" si="3"/>
        <v>0</v>
      </c>
      <c r="O28" s="73">
        <f t="shared" si="3"/>
        <v>0</v>
      </c>
      <c r="P28" s="73">
        <f t="shared" si="3"/>
        <v>0</v>
      </c>
      <c r="Q28" s="73">
        <f t="shared" si="3"/>
        <v>0</v>
      </c>
      <c r="R28" s="73">
        <f t="shared" si="3"/>
        <v>0</v>
      </c>
    </row>
    <row r="29" spans="2:18" ht="19.5" hidden="1" customHeight="1">
      <c r="B29" s="32"/>
      <c r="C29" s="33"/>
      <c r="D29" s="33"/>
      <c r="E29" s="34"/>
      <c r="F29" s="25">
        <v>7</v>
      </c>
      <c r="G29" s="14"/>
      <c r="H29" s="80"/>
      <c r="I29" s="117"/>
      <c r="J29" s="15"/>
      <c r="K29" s="15"/>
      <c r="L29" s="15"/>
      <c r="M29" s="15"/>
      <c r="N29" s="15"/>
      <c r="O29" s="15"/>
      <c r="P29" s="15"/>
      <c r="Q29" s="15"/>
      <c r="R29" s="71">
        <f>SUM(J29:Q29)</f>
        <v>0</v>
      </c>
    </row>
    <row r="30" spans="2:18" ht="19.5" hidden="1" customHeight="1">
      <c r="B30" s="48"/>
      <c r="C30" s="49"/>
      <c r="D30" s="49"/>
      <c r="E30" s="50"/>
      <c r="F30" s="25">
        <v>8</v>
      </c>
      <c r="G30" s="14"/>
      <c r="H30" s="80"/>
      <c r="I30" s="117"/>
      <c r="J30" s="15"/>
      <c r="K30" s="15"/>
      <c r="L30" s="15"/>
      <c r="M30" s="15"/>
      <c r="N30" s="15"/>
      <c r="O30" s="15"/>
      <c r="P30" s="15"/>
      <c r="Q30" s="15"/>
      <c r="R30" s="71">
        <f t="shared" ref="R30" si="4">SUM(J30:Q30)</f>
        <v>0</v>
      </c>
    </row>
    <row r="31" spans="2:18" ht="19.5" hidden="1" customHeight="1">
      <c r="B31" s="58"/>
      <c r="C31" s="59"/>
      <c r="D31" s="53"/>
      <c r="E31" s="19"/>
      <c r="F31" s="25">
        <v>9</v>
      </c>
      <c r="G31" s="14"/>
      <c r="H31" s="15"/>
      <c r="I31" s="16"/>
      <c r="J31" s="23"/>
      <c r="K31" s="23"/>
      <c r="L31" s="23"/>
      <c r="M31" s="23"/>
      <c r="N31" s="23"/>
      <c r="O31" s="23"/>
      <c r="P31" s="23"/>
      <c r="Q31" s="23"/>
      <c r="R31" s="71">
        <f>SUM(J31:Q31)</f>
        <v>0</v>
      </c>
    </row>
    <row r="32" spans="2:18" ht="21" hidden="1" customHeight="1">
      <c r="B32" s="63"/>
      <c r="C32" s="64"/>
      <c r="D32" s="64"/>
      <c r="E32" s="65" t="s">
        <v>98</v>
      </c>
      <c r="F32" s="67"/>
      <c r="G32" s="27"/>
      <c r="H32" s="13"/>
      <c r="I32" s="100"/>
      <c r="J32" s="73">
        <f>SUM(J33:J35)</f>
        <v>0</v>
      </c>
      <c r="K32" s="73">
        <f t="shared" ref="K32:R32" si="5">SUM(K33:K35)</f>
        <v>0</v>
      </c>
      <c r="L32" s="73">
        <f t="shared" si="5"/>
        <v>0</v>
      </c>
      <c r="M32" s="73">
        <f t="shared" si="5"/>
        <v>0</v>
      </c>
      <c r="N32" s="73">
        <f t="shared" si="5"/>
        <v>0</v>
      </c>
      <c r="O32" s="73">
        <f t="shared" si="5"/>
        <v>0</v>
      </c>
      <c r="P32" s="73">
        <f t="shared" si="5"/>
        <v>0</v>
      </c>
      <c r="Q32" s="73">
        <f t="shared" si="5"/>
        <v>0</v>
      </c>
      <c r="R32" s="73">
        <f t="shared" si="5"/>
        <v>0</v>
      </c>
    </row>
    <row r="33" spans="2:18" ht="19.5" hidden="1" customHeight="1">
      <c r="B33" s="32"/>
      <c r="C33" s="33"/>
      <c r="D33" s="33"/>
      <c r="E33" s="34"/>
      <c r="F33" s="25">
        <v>10</v>
      </c>
      <c r="G33" s="14"/>
      <c r="H33" s="80"/>
      <c r="I33" s="117"/>
      <c r="J33" s="15"/>
      <c r="K33" s="15"/>
      <c r="L33" s="15"/>
      <c r="M33" s="15"/>
      <c r="N33" s="15"/>
      <c r="O33" s="15"/>
      <c r="P33" s="15"/>
      <c r="Q33" s="15"/>
      <c r="R33" s="71">
        <f>SUM(J33:Q33)</f>
        <v>0</v>
      </c>
    </row>
    <row r="34" spans="2:18" ht="19.5" hidden="1" customHeight="1">
      <c r="B34" s="48"/>
      <c r="C34" s="49"/>
      <c r="D34" s="49"/>
      <c r="E34" s="50"/>
      <c r="F34" s="25">
        <v>11</v>
      </c>
      <c r="G34" s="14"/>
      <c r="H34" s="80"/>
      <c r="I34" s="117"/>
      <c r="J34" s="15"/>
      <c r="K34" s="15"/>
      <c r="L34" s="15"/>
      <c r="M34" s="15"/>
      <c r="N34" s="15"/>
      <c r="O34" s="15"/>
      <c r="P34" s="15"/>
      <c r="Q34" s="15"/>
      <c r="R34" s="71">
        <f>SUM(J34:Q34)</f>
        <v>0</v>
      </c>
    </row>
    <row r="35" spans="2:18" ht="9.75" hidden="1" customHeight="1">
      <c r="B35" s="24"/>
      <c r="D35" s="21"/>
      <c r="E35" s="26"/>
      <c r="F35" s="25">
        <v>12</v>
      </c>
      <c r="G35" s="14"/>
      <c r="H35" s="15"/>
      <c r="I35" s="16"/>
      <c r="J35" s="23"/>
      <c r="K35" s="23"/>
      <c r="L35" s="23"/>
      <c r="M35" s="23"/>
      <c r="N35" s="23"/>
      <c r="O35" s="23"/>
      <c r="P35" s="23"/>
      <c r="Q35" s="23"/>
      <c r="R35" s="71">
        <f>SUM(J35:Q35)</f>
        <v>0</v>
      </c>
    </row>
    <row r="36" spans="2:18" s="12" customFormat="1" ht="17.25" customHeight="1">
      <c r="B36" s="397" t="s">
        <v>80</v>
      </c>
      <c r="C36" s="398"/>
      <c r="D36" s="398"/>
      <c r="E36" s="398"/>
      <c r="F36" s="398"/>
      <c r="G36" s="398"/>
      <c r="H36" s="398"/>
      <c r="I36" s="398"/>
      <c r="J36" s="450"/>
      <c r="K36" s="450"/>
      <c r="L36" s="450"/>
      <c r="M36" s="450"/>
      <c r="N36" s="450"/>
      <c r="O36" s="450"/>
      <c r="P36" s="450"/>
      <c r="Q36" s="450"/>
      <c r="R36" s="449"/>
    </row>
    <row r="37" spans="2:18" s="12" customFormat="1" ht="16.5" customHeight="1">
      <c r="B37" s="188" t="s">
        <v>111</v>
      </c>
      <c r="C37" s="189"/>
      <c r="D37" s="189"/>
      <c r="E37" s="189"/>
      <c r="F37" s="189"/>
      <c r="G37" s="189"/>
      <c r="H37" s="189"/>
      <c r="I37" s="189"/>
      <c r="J37" s="448"/>
      <c r="K37" s="448"/>
      <c r="L37" s="448"/>
      <c r="M37" s="448"/>
      <c r="N37" s="448"/>
      <c r="O37" s="448"/>
      <c r="P37" s="448"/>
      <c r="Q37" s="448"/>
      <c r="R37" s="445"/>
    </row>
    <row r="38" spans="2:18" ht="50.25" hidden="1" customHeight="1">
      <c r="B38" s="29"/>
      <c r="C38" s="1401" t="s">
        <v>25</v>
      </c>
      <c r="D38" s="1401"/>
      <c r="E38" s="1401"/>
      <c r="F38" s="1401"/>
      <c r="G38" s="1401"/>
      <c r="H38" s="1401"/>
      <c r="I38" s="1401"/>
      <c r="J38" s="443"/>
      <c r="K38" s="443"/>
      <c r="L38" s="443"/>
      <c r="M38" s="443"/>
      <c r="N38" s="443"/>
      <c r="O38" s="443"/>
      <c r="P38" s="443"/>
      <c r="Q38" s="443"/>
      <c r="R38" s="186"/>
    </row>
    <row r="39" spans="2:18" ht="35.25" hidden="1" customHeight="1">
      <c r="B39" s="29"/>
      <c r="C39" s="31"/>
      <c r="D39" s="1401" t="s">
        <v>16</v>
      </c>
      <c r="E39" s="1401"/>
      <c r="F39" s="1401"/>
      <c r="G39" s="1401"/>
      <c r="H39" s="1401"/>
      <c r="I39" s="1401"/>
      <c r="J39" s="443"/>
      <c r="K39" s="443"/>
      <c r="L39" s="443"/>
      <c r="M39" s="443"/>
      <c r="N39" s="443"/>
      <c r="O39" s="443"/>
      <c r="P39" s="443"/>
      <c r="Q39" s="443"/>
      <c r="R39" s="186"/>
    </row>
    <row r="40" spans="2:18" ht="48.75" hidden="1" customHeight="1">
      <c r="B40" s="29"/>
      <c r="C40" s="31"/>
      <c r="D40" s="31"/>
      <c r="E40" s="1401" t="s">
        <v>17</v>
      </c>
      <c r="F40" s="1401"/>
      <c r="G40" s="1401"/>
      <c r="H40" s="1401"/>
      <c r="I40" s="1401"/>
      <c r="J40" s="443"/>
      <c r="K40" s="443"/>
      <c r="L40" s="443"/>
      <c r="M40" s="443"/>
      <c r="N40" s="443"/>
      <c r="O40" s="443"/>
      <c r="P40" s="443"/>
      <c r="Q40" s="443"/>
      <c r="R40" s="186"/>
    </row>
    <row r="41" spans="2:18" ht="23.25" hidden="1" customHeight="1">
      <c r="B41" s="105"/>
      <c r="C41" s="91"/>
      <c r="D41" s="91"/>
      <c r="E41" s="92"/>
      <c r="F41" s="93">
        <v>13</v>
      </c>
      <c r="G41" s="94"/>
      <c r="H41" s="405"/>
      <c r="I41" s="203"/>
      <c r="J41" s="203"/>
      <c r="K41" s="203"/>
      <c r="L41" s="203"/>
      <c r="M41" s="203"/>
      <c r="N41" s="203"/>
      <c r="O41" s="203"/>
      <c r="P41" s="203"/>
      <c r="Q41" s="203"/>
      <c r="R41" s="522"/>
    </row>
    <row r="42" spans="2:18" ht="23.25" hidden="1" customHeight="1">
      <c r="B42" s="106"/>
      <c r="C42" s="97"/>
      <c r="D42" s="98"/>
      <c r="E42" s="99"/>
      <c r="F42" s="93">
        <v>14</v>
      </c>
      <c r="G42" s="94"/>
      <c r="H42" s="13"/>
      <c r="I42" s="100"/>
      <c r="J42" s="447"/>
      <c r="K42" s="447"/>
      <c r="L42" s="447"/>
      <c r="M42" s="447"/>
      <c r="N42" s="447"/>
      <c r="O42" s="447"/>
      <c r="P42" s="447"/>
      <c r="Q42" s="447"/>
      <c r="R42" s="522"/>
    </row>
    <row r="43" spans="2:18" ht="23.25" hidden="1" customHeight="1">
      <c r="B43" s="107"/>
      <c r="C43" s="102"/>
      <c r="D43" s="103"/>
      <c r="E43" s="104"/>
      <c r="F43" s="93">
        <v>15</v>
      </c>
      <c r="G43" s="94"/>
      <c r="H43" s="13"/>
      <c r="I43" s="100"/>
      <c r="J43" s="447"/>
      <c r="K43" s="447"/>
      <c r="L43" s="447"/>
      <c r="M43" s="447"/>
      <c r="N43" s="447"/>
      <c r="O43" s="447"/>
      <c r="P43" s="447"/>
      <c r="Q43" s="447"/>
      <c r="R43" s="522"/>
    </row>
    <row r="44" spans="2:18" ht="23.25" hidden="1" customHeight="1">
      <c r="B44" s="29"/>
      <c r="C44" s="31"/>
      <c r="D44" s="31"/>
      <c r="E44" s="30" t="s">
        <v>18</v>
      </c>
      <c r="F44" s="27"/>
      <c r="G44" s="27"/>
      <c r="H44" s="13"/>
      <c r="I44" s="100"/>
      <c r="J44" s="443"/>
      <c r="K44" s="443"/>
      <c r="L44" s="443"/>
      <c r="M44" s="443"/>
      <c r="N44" s="443"/>
      <c r="O44" s="443"/>
      <c r="P44" s="443"/>
      <c r="Q44" s="443"/>
      <c r="R44" s="186"/>
    </row>
    <row r="45" spans="2:18" ht="23.25" hidden="1" customHeight="1">
      <c r="B45" s="105"/>
      <c r="C45" s="91"/>
      <c r="D45" s="91"/>
      <c r="E45" s="92"/>
      <c r="F45" s="93">
        <v>16</v>
      </c>
      <c r="G45" s="94"/>
      <c r="H45" s="405"/>
      <c r="I45" s="203"/>
      <c r="J45" s="203"/>
      <c r="K45" s="203"/>
      <c r="L45" s="203"/>
      <c r="M45" s="203"/>
      <c r="N45" s="203"/>
      <c r="O45" s="203"/>
      <c r="P45" s="203"/>
      <c r="Q45" s="203"/>
      <c r="R45" s="522"/>
    </row>
    <row r="46" spans="2:18" ht="23.25" hidden="1" customHeight="1">
      <c r="B46" s="106"/>
      <c r="C46" s="97"/>
      <c r="D46" s="98"/>
      <c r="E46" s="99"/>
      <c r="F46" s="93">
        <v>17</v>
      </c>
      <c r="G46" s="94"/>
      <c r="H46" s="13"/>
      <c r="I46" s="100"/>
      <c r="J46" s="447"/>
      <c r="K46" s="447"/>
      <c r="L46" s="447"/>
      <c r="M46" s="447"/>
      <c r="N46" s="447"/>
      <c r="O46" s="447"/>
      <c r="P46" s="447"/>
      <c r="Q46" s="447"/>
      <c r="R46" s="522"/>
    </row>
    <row r="47" spans="2:18" ht="23.25" hidden="1" customHeight="1">
      <c r="B47" s="107"/>
      <c r="C47" s="102"/>
      <c r="D47" s="103"/>
      <c r="E47" s="104"/>
      <c r="F47" s="93">
        <v>18</v>
      </c>
      <c r="G47" s="94"/>
      <c r="H47" s="13"/>
      <c r="I47" s="100"/>
      <c r="J47" s="447"/>
      <c r="K47" s="447"/>
      <c r="L47" s="447"/>
      <c r="M47" s="447"/>
      <c r="N47" s="447"/>
      <c r="O47" s="447"/>
      <c r="P47" s="447"/>
      <c r="Q47" s="447"/>
      <c r="R47" s="522"/>
    </row>
    <row r="48" spans="2:18" ht="23.25" hidden="1" customHeight="1">
      <c r="B48" s="29"/>
      <c r="C48" s="31"/>
      <c r="D48" s="31"/>
      <c r="E48" s="30" t="s">
        <v>19</v>
      </c>
      <c r="F48" s="27"/>
      <c r="G48" s="27"/>
      <c r="H48" s="13"/>
      <c r="I48" s="100"/>
      <c r="J48" s="443"/>
      <c r="K48" s="443"/>
      <c r="L48" s="443"/>
      <c r="M48" s="443"/>
      <c r="N48" s="443"/>
      <c r="O48" s="443"/>
      <c r="P48" s="443"/>
      <c r="Q48" s="443"/>
      <c r="R48" s="186"/>
    </row>
    <row r="49" spans="2:18" ht="23.25" hidden="1" customHeight="1">
      <c r="B49" s="105"/>
      <c r="C49" s="91"/>
      <c r="D49" s="91"/>
      <c r="E49" s="92"/>
      <c r="F49" s="93">
        <v>19</v>
      </c>
      <c r="G49" s="94"/>
      <c r="H49" s="405"/>
      <c r="I49" s="203"/>
      <c r="J49" s="203"/>
      <c r="K49" s="203"/>
      <c r="L49" s="203"/>
      <c r="M49" s="203"/>
      <c r="N49" s="203"/>
      <c r="O49" s="203"/>
      <c r="P49" s="203"/>
      <c r="Q49" s="203"/>
      <c r="R49" s="522"/>
    </row>
    <row r="50" spans="2:18" ht="23.25" hidden="1" customHeight="1">
      <c r="B50" s="106"/>
      <c r="C50" s="97"/>
      <c r="D50" s="98"/>
      <c r="E50" s="99"/>
      <c r="F50" s="93">
        <v>20</v>
      </c>
      <c r="G50" s="94"/>
      <c r="H50" s="13"/>
      <c r="I50" s="100"/>
      <c r="J50" s="447"/>
      <c r="K50" s="447"/>
      <c r="L50" s="447"/>
      <c r="M50" s="447"/>
      <c r="N50" s="447"/>
      <c r="O50" s="447"/>
      <c r="P50" s="447"/>
      <c r="Q50" s="447"/>
      <c r="R50" s="522"/>
    </row>
    <row r="51" spans="2:18" ht="23.25" hidden="1" customHeight="1">
      <c r="B51" s="106"/>
      <c r="C51" s="97"/>
      <c r="D51" s="98"/>
      <c r="E51" s="99"/>
      <c r="F51" s="93">
        <v>21</v>
      </c>
      <c r="G51" s="94"/>
      <c r="H51" s="13"/>
      <c r="I51" s="100"/>
      <c r="J51" s="447"/>
      <c r="K51" s="447"/>
      <c r="L51" s="447"/>
      <c r="M51" s="447"/>
      <c r="N51" s="447"/>
      <c r="O51" s="447"/>
      <c r="P51" s="447"/>
      <c r="Q51" s="447"/>
      <c r="R51" s="522"/>
    </row>
    <row r="52" spans="2:18" s="37" customFormat="1" ht="49.5" hidden="1" customHeight="1">
      <c r="B52" s="36"/>
      <c r="C52" s="39"/>
      <c r="D52" s="1401" t="s">
        <v>20</v>
      </c>
      <c r="E52" s="1401"/>
      <c r="F52" s="1401"/>
      <c r="G52" s="1401"/>
      <c r="H52" s="1401"/>
      <c r="I52" s="1401"/>
      <c r="J52" s="512"/>
      <c r="K52" s="512"/>
      <c r="L52" s="512"/>
      <c r="M52" s="512"/>
      <c r="N52" s="512"/>
      <c r="O52" s="512"/>
      <c r="P52" s="512"/>
      <c r="Q52" s="512"/>
      <c r="R52" s="509"/>
    </row>
    <row r="53" spans="2:18" ht="36" hidden="1" customHeight="1">
      <c r="B53" s="83"/>
      <c r="C53" s="31"/>
      <c r="D53" s="31"/>
      <c r="E53" s="1401" t="s">
        <v>21</v>
      </c>
      <c r="F53" s="1401"/>
      <c r="G53" s="1401"/>
      <c r="H53" s="1401"/>
      <c r="I53" s="1401"/>
      <c r="J53" s="443"/>
      <c r="K53" s="443"/>
      <c r="L53" s="443"/>
      <c r="M53" s="443"/>
      <c r="N53" s="443"/>
      <c r="O53" s="443"/>
      <c r="P53" s="443"/>
      <c r="Q53" s="443"/>
      <c r="R53" s="186"/>
    </row>
    <row r="54" spans="2:18" ht="20.25" hidden="1" customHeight="1">
      <c r="B54" s="87"/>
      <c r="C54" s="91"/>
      <c r="D54" s="91"/>
      <c r="E54" s="92"/>
      <c r="F54" s="93">
        <v>22</v>
      </c>
      <c r="G54" s="94"/>
      <c r="H54" s="405"/>
      <c r="I54" s="203"/>
      <c r="J54" s="203"/>
      <c r="K54" s="203"/>
      <c r="L54" s="203"/>
      <c r="M54" s="203"/>
      <c r="N54" s="203"/>
      <c r="O54" s="203"/>
      <c r="P54" s="203"/>
      <c r="Q54" s="203"/>
      <c r="R54" s="522"/>
    </row>
    <row r="55" spans="2:18" ht="20.25" hidden="1" customHeight="1">
      <c r="B55" s="88"/>
      <c r="C55" s="97"/>
      <c r="D55" s="98"/>
      <c r="E55" s="99"/>
      <c r="F55" s="93">
        <v>23</v>
      </c>
      <c r="G55" s="94"/>
      <c r="H55" s="13"/>
      <c r="I55" s="100"/>
      <c r="J55" s="447"/>
      <c r="K55" s="447"/>
      <c r="L55" s="447"/>
      <c r="M55" s="447"/>
      <c r="N55" s="447"/>
      <c r="O55" s="447"/>
      <c r="P55" s="447"/>
      <c r="Q55" s="447"/>
      <c r="R55" s="522"/>
    </row>
    <row r="56" spans="2:18" ht="20.25" hidden="1" customHeight="1">
      <c r="B56" s="88"/>
      <c r="C56" s="97"/>
      <c r="D56" s="98"/>
      <c r="E56" s="99"/>
      <c r="F56" s="93">
        <v>24</v>
      </c>
      <c r="G56" s="94"/>
      <c r="H56" s="13"/>
      <c r="I56" s="100"/>
      <c r="J56" s="447"/>
      <c r="K56" s="447"/>
      <c r="L56" s="447"/>
      <c r="M56" s="447"/>
      <c r="N56" s="447"/>
      <c r="O56" s="447"/>
      <c r="P56" s="447"/>
      <c r="Q56" s="447"/>
      <c r="R56" s="522"/>
    </row>
    <row r="57" spans="2:18" ht="17.25" customHeight="1">
      <c r="B57" s="29"/>
      <c r="C57" s="189" t="s">
        <v>24</v>
      </c>
      <c r="D57" s="55"/>
      <c r="E57" s="55"/>
      <c r="F57" s="55"/>
      <c r="G57" s="55"/>
      <c r="H57" s="55"/>
      <c r="I57" s="55"/>
      <c r="J57" s="443"/>
      <c r="K57" s="443"/>
      <c r="L57" s="443"/>
      <c r="M57" s="443"/>
      <c r="N57" s="443"/>
      <c r="O57" s="443"/>
      <c r="P57" s="443"/>
      <c r="Q57" s="443"/>
      <c r="R57" s="186"/>
    </row>
    <row r="58" spans="2:18" ht="17.25" customHeight="1">
      <c r="B58" s="29"/>
      <c r="C58" s="31"/>
      <c r="D58" s="189" t="s">
        <v>23</v>
      </c>
      <c r="E58" s="189"/>
      <c r="F58" s="189"/>
      <c r="G58" s="189"/>
      <c r="H58" s="189"/>
      <c r="I58" s="189"/>
      <c r="J58" s="443"/>
      <c r="K58" s="443"/>
      <c r="L58" s="443"/>
      <c r="M58" s="443"/>
      <c r="N58" s="443"/>
      <c r="O58" s="443"/>
      <c r="P58" s="443"/>
      <c r="Q58" s="443"/>
      <c r="R58" s="186"/>
    </row>
    <row r="59" spans="2:18" ht="17.25" customHeight="1">
      <c r="B59" s="29"/>
      <c r="C59" s="31"/>
      <c r="D59" s="31"/>
      <c r="E59" s="189" t="s">
        <v>22</v>
      </c>
      <c r="F59" s="189"/>
      <c r="G59" s="189"/>
      <c r="H59" s="189"/>
      <c r="I59" s="189"/>
      <c r="J59" s="443"/>
      <c r="K59" s="443"/>
      <c r="L59" s="443"/>
      <c r="M59" s="443"/>
      <c r="N59" s="443"/>
      <c r="O59" s="443"/>
      <c r="P59" s="443"/>
      <c r="Q59" s="443"/>
      <c r="R59" s="186"/>
    </row>
    <row r="60" spans="2:18" s="464" customFormat="1" ht="19.5" customHeight="1">
      <c r="B60" s="466"/>
      <c r="C60" s="463"/>
      <c r="D60" s="463"/>
      <c r="E60" s="467">
        <v>200</v>
      </c>
      <c r="F60" s="467" t="s">
        <v>2679</v>
      </c>
      <c r="G60" s="468"/>
      <c r="H60" s="467"/>
      <c r="I60" s="467"/>
      <c r="J60" s="458"/>
      <c r="K60" s="458"/>
      <c r="L60" s="458"/>
      <c r="M60" s="458"/>
      <c r="N60" s="458"/>
      <c r="O60" s="458"/>
      <c r="P60" s="458"/>
      <c r="Q60" s="458"/>
      <c r="R60" s="457"/>
    </row>
    <row r="61" spans="2:18" ht="62.25" customHeight="1">
      <c r="B61" s="24"/>
      <c r="D61" s="21"/>
      <c r="E61" s="117"/>
      <c r="F61" s="527" t="s">
        <v>2678</v>
      </c>
      <c r="G61" s="14" t="s">
        <v>2682</v>
      </c>
      <c r="H61" s="15" t="s">
        <v>229</v>
      </c>
      <c r="I61" s="117" t="s">
        <v>2159</v>
      </c>
      <c r="J61" s="23"/>
      <c r="K61" s="23"/>
      <c r="L61" s="23"/>
      <c r="M61" s="23"/>
      <c r="N61" s="23"/>
      <c r="O61" s="23"/>
      <c r="P61" s="23"/>
      <c r="Q61" s="74">
        <v>600000</v>
      </c>
      <c r="R61" s="71">
        <f>SUM(J61:Q61)</f>
        <v>600000</v>
      </c>
    </row>
    <row r="62" spans="2:18" s="464" customFormat="1" ht="16.5" hidden="1" customHeight="1">
      <c r="B62" s="466"/>
      <c r="C62" s="463"/>
      <c r="D62" s="463"/>
      <c r="E62" s="467">
        <v>208</v>
      </c>
      <c r="F62" s="467" t="s">
        <v>2460</v>
      </c>
      <c r="G62" s="468"/>
      <c r="H62" s="467"/>
      <c r="I62" s="467"/>
      <c r="J62" s="458"/>
      <c r="K62" s="458"/>
      <c r="L62" s="458"/>
      <c r="M62" s="458"/>
      <c r="N62" s="458"/>
      <c r="O62" s="458"/>
      <c r="P62" s="458"/>
      <c r="Q62" s="458"/>
      <c r="R62" s="457"/>
    </row>
    <row r="63" spans="2:18" ht="34.5" hidden="1" customHeight="1">
      <c r="B63" s="32"/>
      <c r="C63" s="33"/>
      <c r="D63" s="33"/>
      <c r="E63" s="33"/>
      <c r="F63" s="77">
        <v>20801</v>
      </c>
      <c r="G63" s="14" t="s">
        <v>2526</v>
      </c>
      <c r="H63" s="80" t="s">
        <v>2527</v>
      </c>
      <c r="I63" s="117" t="s">
        <v>2159</v>
      </c>
      <c r="J63" s="15"/>
      <c r="K63" s="15"/>
      <c r="L63" s="15"/>
      <c r="M63" s="15"/>
      <c r="N63" s="15"/>
      <c r="O63" s="15"/>
      <c r="P63" s="79"/>
      <c r="R63" s="71">
        <f>SUM(J63:Q63)</f>
        <v>0</v>
      </c>
    </row>
    <row r="64" spans="2:18" s="464" customFormat="1" ht="19.5" hidden="1" customHeight="1">
      <c r="B64" s="466"/>
      <c r="C64" s="463"/>
      <c r="D64" s="463"/>
      <c r="E64" s="467">
        <v>211</v>
      </c>
      <c r="F64" s="467" t="s">
        <v>1733</v>
      </c>
      <c r="G64" s="468"/>
      <c r="H64" s="467"/>
      <c r="I64" s="467"/>
      <c r="J64" s="458"/>
      <c r="K64" s="458"/>
      <c r="L64" s="458"/>
      <c r="M64" s="458"/>
      <c r="N64" s="458"/>
      <c r="O64" s="458"/>
      <c r="P64" s="458"/>
      <c r="Q64" s="458"/>
      <c r="R64" s="457"/>
    </row>
    <row r="65" spans="2:18" ht="62.25" hidden="1" customHeight="1">
      <c r="B65" s="24"/>
      <c r="D65" s="21"/>
      <c r="E65" s="52"/>
      <c r="F65" s="77">
        <v>21101</v>
      </c>
      <c r="G65" s="14" t="s">
        <v>2529</v>
      </c>
      <c r="H65" s="15" t="s">
        <v>2528</v>
      </c>
      <c r="I65" s="117" t="s">
        <v>2159</v>
      </c>
      <c r="J65" s="23"/>
      <c r="K65" s="23"/>
      <c r="L65" s="23"/>
      <c r="M65" s="23"/>
      <c r="N65" s="23"/>
      <c r="O65" s="23"/>
      <c r="P65" s="23"/>
      <c r="R65" s="71">
        <f>SUM(J65:Q65)</f>
        <v>0</v>
      </c>
    </row>
    <row r="66" spans="2:18" ht="19.5" hidden="1" customHeight="1">
      <c r="B66" s="29"/>
      <c r="C66" s="31"/>
      <c r="D66" s="189" t="s">
        <v>26</v>
      </c>
      <c r="E66" s="189"/>
      <c r="F66" s="189"/>
      <c r="G66" s="189"/>
      <c r="H66" s="189"/>
      <c r="I66" s="189"/>
      <c r="J66" s="443"/>
      <c r="K66" s="443"/>
      <c r="L66" s="443"/>
      <c r="M66" s="443"/>
      <c r="N66" s="443"/>
      <c r="O66" s="443"/>
      <c r="P66" s="443"/>
      <c r="Q66" s="443"/>
      <c r="R66" s="186"/>
    </row>
    <row r="67" spans="2:18" ht="19.5" hidden="1" customHeight="1">
      <c r="B67" s="29"/>
      <c r="C67" s="31"/>
      <c r="D67" s="31"/>
      <c r="E67" s="1401" t="s">
        <v>27</v>
      </c>
      <c r="F67" s="1401"/>
      <c r="G67" s="1401"/>
      <c r="H67" s="1401"/>
      <c r="I67" s="1401"/>
      <c r="J67" s="443"/>
      <c r="K67" s="443"/>
      <c r="L67" s="443"/>
      <c r="M67" s="443"/>
      <c r="N67" s="443"/>
      <c r="O67" s="443"/>
      <c r="P67" s="443"/>
      <c r="Q67" s="443"/>
      <c r="R67" s="186"/>
    </row>
    <row r="68" spans="2:18" s="464" customFormat="1" ht="19.5" hidden="1" customHeight="1">
      <c r="B68" s="466"/>
      <c r="C68" s="463"/>
      <c r="D68" s="463"/>
      <c r="E68" s="467">
        <v>235</v>
      </c>
      <c r="F68" s="467" t="s">
        <v>1774</v>
      </c>
      <c r="G68" s="468"/>
      <c r="H68" s="467"/>
      <c r="I68" s="467"/>
      <c r="J68" s="458"/>
      <c r="K68" s="458"/>
      <c r="L68" s="458"/>
      <c r="M68" s="458"/>
      <c r="N68" s="458"/>
      <c r="O68" s="458"/>
      <c r="P68" s="458"/>
      <c r="Q68" s="458"/>
      <c r="R68" s="457"/>
    </row>
    <row r="69" spans="2:18" ht="27.75" hidden="1" customHeight="1">
      <c r="B69" s="58"/>
      <c r="C69" s="59"/>
      <c r="D69" s="53"/>
      <c r="E69" s="53"/>
      <c r="F69" s="77">
        <v>23501</v>
      </c>
      <c r="G69" s="14"/>
      <c r="H69" s="15"/>
      <c r="I69" s="117"/>
      <c r="J69" s="23"/>
      <c r="K69" s="23"/>
      <c r="L69" s="23"/>
      <c r="M69" s="23"/>
      <c r="N69" s="23"/>
      <c r="O69" s="23"/>
      <c r="P69" s="23"/>
      <c r="R69" s="71">
        <f>SUM(J69:P69)</f>
        <v>0</v>
      </c>
    </row>
    <row r="70" spans="2:18" ht="20.25" hidden="1" customHeight="1">
      <c r="B70" s="32"/>
      <c r="C70" s="33"/>
      <c r="D70" s="33"/>
      <c r="E70" s="34"/>
      <c r="F70" s="25">
        <v>28</v>
      </c>
      <c r="G70" s="14"/>
      <c r="H70" s="80"/>
      <c r="I70" s="117"/>
      <c r="J70" s="15"/>
      <c r="K70" s="15"/>
      <c r="L70" s="15"/>
      <c r="M70" s="15"/>
      <c r="N70" s="15"/>
      <c r="O70" s="15"/>
      <c r="P70" s="15"/>
      <c r="Q70" s="15"/>
      <c r="R70" s="71">
        <f t="shared" ref="R70:R71" si="6">SUM(J70:Q70)</f>
        <v>0</v>
      </c>
    </row>
    <row r="71" spans="2:18" ht="20.25" hidden="1" customHeight="1">
      <c r="B71" s="24"/>
      <c r="D71" s="21"/>
      <c r="E71" s="26"/>
      <c r="F71" s="25">
        <v>29</v>
      </c>
      <c r="G71" s="14"/>
      <c r="H71" s="15"/>
      <c r="I71" s="16"/>
      <c r="J71" s="23"/>
      <c r="K71" s="23"/>
      <c r="L71" s="23"/>
      <c r="M71" s="23"/>
      <c r="N71" s="23"/>
      <c r="O71" s="23"/>
      <c r="P71" s="23"/>
      <c r="Q71" s="23"/>
      <c r="R71" s="71">
        <f t="shared" si="6"/>
        <v>0</v>
      </c>
    </row>
    <row r="72" spans="2:18" ht="20.25" hidden="1" customHeight="1">
      <c r="B72" s="24"/>
      <c r="D72" s="21"/>
      <c r="E72" s="26"/>
      <c r="F72" s="25">
        <v>30</v>
      </c>
      <c r="G72" s="14"/>
      <c r="H72" s="15"/>
      <c r="I72" s="16"/>
      <c r="J72" s="23"/>
      <c r="K72" s="23"/>
      <c r="L72" s="23"/>
      <c r="M72" s="23"/>
      <c r="N72" s="23"/>
      <c r="O72" s="23"/>
      <c r="P72" s="23"/>
      <c r="Q72" s="23"/>
      <c r="R72" s="71">
        <f>SUM(J72:Q72)</f>
        <v>0</v>
      </c>
    </row>
    <row r="73" spans="2:18" ht="33.75" hidden="1" customHeight="1">
      <c r="B73" s="29"/>
      <c r="C73" s="31"/>
      <c r="D73" s="1401" t="s">
        <v>28</v>
      </c>
      <c r="E73" s="1401"/>
      <c r="F73" s="1401"/>
      <c r="G73" s="1401"/>
      <c r="H73" s="1401"/>
      <c r="I73" s="1401"/>
      <c r="J73" s="73">
        <f>SUM(J74+J78)</f>
        <v>0</v>
      </c>
      <c r="K73" s="73">
        <f t="shared" ref="K73:R73" si="7">SUM(K74+K78)</f>
        <v>0</v>
      </c>
      <c r="L73" s="73">
        <f t="shared" si="7"/>
        <v>0</v>
      </c>
      <c r="M73" s="73">
        <f t="shared" si="7"/>
        <v>0</v>
      </c>
      <c r="N73" s="73">
        <f t="shared" si="7"/>
        <v>0</v>
      </c>
      <c r="O73" s="73">
        <f t="shared" si="7"/>
        <v>0</v>
      </c>
      <c r="P73" s="73">
        <f t="shared" si="7"/>
        <v>0</v>
      </c>
      <c r="Q73" s="73">
        <f t="shared" si="7"/>
        <v>0</v>
      </c>
      <c r="R73" s="73">
        <f t="shared" si="7"/>
        <v>0</v>
      </c>
    </row>
    <row r="74" spans="2:18" ht="33.75" hidden="1" customHeight="1">
      <c r="B74" s="29"/>
      <c r="C74" s="31"/>
      <c r="D74" s="31"/>
      <c r="E74" s="1401" t="s">
        <v>29</v>
      </c>
      <c r="F74" s="1401"/>
      <c r="G74" s="1401"/>
      <c r="H74" s="1401"/>
      <c r="I74" s="1401"/>
      <c r="J74" s="73">
        <f>SUM(J75:J77)</f>
        <v>0</v>
      </c>
      <c r="K74" s="73">
        <f t="shared" ref="K74:R74" si="8">SUM(K75:K77)</f>
        <v>0</v>
      </c>
      <c r="L74" s="73">
        <f t="shared" si="8"/>
        <v>0</v>
      </c>
      <c r="M74" s="73">
        <f t="shared" si="8"/>
        <v>0</v>
      </c>
      <c r="N74" s="73">
        <f t="shared" si="8"/>
        <v>0</v>
      </c>
      <c r="O74" s="73">
        <f t="shared" si="8"/>
        <v>0</v>
      </c>
      <c r="P74" s="73">
        <f t="shared" si="8"/>
        <v>0</v>
      </c>
      <c r="Q74" s="73">
        <f t="shared" si="8"/>
        <v>0</v>
      </c>
      <c r="R74" s="73">
        <f t="shared" si="8"/>
        <v>0</v>
      </c>
    </row>
    <row r="75" spans="2:18" ht="21" hidden="1" customHeight="1">
      <c r="B75" s="32"/>
      <c r="C75" s="33"/>
      <c r="D75" s="33"/>
      <c r="E75" s="34"/>
      <c r="F75" s="25">
        <v>31</v>
      </c>
      <c r="G75" s="14"/>
      <c r="H75" s="80"/>
      <c r="I75" s="117"/>
      <c r="J75" s="15"/>
      <c r="K75" s="15"/>
      <c r="L75" s="15"/>
      <c r="M75" s="15"/>
      <c r="N75" s="15"/>
      <c r="O75" s="15"/>
      <c r="P75" s="15"/>
      <c r="Q75" s="15"/>
      <c r="R75" s="71">
        <f t="shared" ref="R75:R76" si="9">SUM(J75:Q75)</f>
        <v>0</v>
      </c>
    </row>
    <row r="76" spans="2:18" ht="21" hidden="1" customHeight="1">
      <c r="B76" s="24"/>
      <c r="D76" s="21"/>
      <c r="E76" s="26"/>
      <c r="F76" s="25">
        <v>32</v>
      </c>
      <c r="G76" s="14"/>
      <c r="H76" s="15"/>
      <c r="I76" s="16"/>
      <c r="J76" s="23"/>
      <c r="K76" s="23"/>
      <c r="L76" s="23"/>
      <c r="M76" s="23"/>
      <c r="N76" s="23"/>
      <c r="O76" s="23"/>
      <c r="P76" s="23"/>
      <c r="Q76" s="23"/>
      <c r="R76" s="71">
        <f t="shared" si="9"/>
        <v>0</v>
      </c>
    </row>
    <row r="77" spans="2:18" ht="21" hidden="1" customHeight="1">
      <c r="B77" s="24"/>
      <c r="D77" s="21"/>
      <c r="E77" s="26"/>
      <c r="F77" s="25">
        <v>33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33" hidden="1" customHeight="1">
      <c r="B78" s="29"/>
      <c r="C78" s="31"/>
      <c r="D78" s="31"/>
      <c r="E78" s="1418" t="s">
        <v>30</v>
      </c>
      <c r="F78" s="1418"/>
      <c r="G78" s="1418"/>
      <c r="H78" s="1418"/>
      <c r="I78" s="1418"/>
      <c r="J78" s="73">
        <f t="shared" ref="J78:R78" si="10">SUM(J79:J81)</f>
        <v>0</v>
      </c>
      <c r="K78" s="73">
        <f t="shared" si="10"/>
        <v>0</v>
      </c>
      <c r="L78" s="73">
        <f t="shared" si="10"/>
        <v>0</v>
      </c>
      <c r="M78" s="73">
        <f t="shared" si="10"/>
        <v>0</v>
      </c>
      <c r="N78" s="73">
        <f t="shared" si="10"/>
        <v>0</v>
      </c>
      <c r="O78" s="73">
        <f t="shared" si="10"/>
        <v>0</v>
      </c>
      <c r="P78" s="73">
        <f t="shared" si="10"/>
        <v>0</v>
      </c>
      <c r="Q78" s="73">
        <f t="shared" si="10"/>
        <v>0</v>
      </c>
      <c r="R78" s="73">
        <f t="shared" si="10"/>
        <v>0</v>
      </c>
    </row>
    <row r="79" spans="2:18" ht="23.25" hidden="1" customHeight="1">
      <c r="B79" s="32"/>
      <c r="C79" s="33"/>
      <c r="D79" s="33"/>
      <c r="E79" s="34"/>
      <c r="F79" s="25">
        <v>34</v>
      </c>
      <c r="G79" s="14"/>
      <c r="H79" s="80"/>
      <c r="I79" s="117"/>
      <c r="J79" s="23"/>
      <c r="K79" s="23"/>
      <c r="L79" s="23"/>
      <c r="M79" s="23"/>
      <c r="N79" s="23"/>
      <c r="O79" s="23"/>
      <c r="P79" s="23"/>
      <c r="Q79" s="23"/>
      <c r="R79" s="71">
        <f>SUM(J79:Q79)</f>
        <v>0</v>
      </c>
    </row>
    <row r="80" spans="2:18" ht="23.25" hidden="1" customHeight="1">
      <c r="B80" s="48"/>
      <c r="C80" s="49"/>
      <c r="D80" s="49"/>
      <c r="E80" s="50"/>
      <c r="F80" s="25">
        <v>35</v>
      </c>
      <c r="G80" s="14"/>
      <c r="H80" s="80"/>
      <c r="I80" s="117"/>
      <c r="J80" s="15"/>
      <c r="K80" s="15"/>
      <c r="L80" s="15"/>
      <c r="M80" s="15"/>
      <c r="N80" s="15"/>
      <c r="O80" s="15"/>
      <c r="P80" s="15"/>
      <c r="Q80" s="15"/>
      <c r="R80" s="71">
        <f t="shared" ref="R80:R81" si="11">SUM(J80:Q80)</f>
        <v>0</v>
      </c>
    </row>
    <row r="81" spans="2:18" ht="23.25" hidden="1" customHeight="1">
      <c r="B81" s="17"/>
      <c r="C81" s="18"/>
      <c r="D81" s="18"/>
      <c r="E81" s="66"/>
      <c r="F81" s="25">
        <v>36</v>
      </c>
      <c r="G81" s="14"/>
      <c r="H81" s="80"/>
      <c r="I81" s="117"/>
      <c r="J81" s="15"/>
      <c r="K81" s="15"/>
      <c r="L81" s="15"/>
      <c r="M81" s="15"/>
      <c r="N81" s="15"/>
      <c r="O81" s="15"/>
      <c r="P81" s="15"/>
      <c r="Q81" s="15"/>
      <c r="R81" s="71">
        <f t="shared" si="11"/>
        <v>0</v>
      </c>
    </row>
    <row r="82" spans="2:18" s="12" customFormat="1" ht="18.75" hidden="1" customHeight="1">
      <c r="B82" s="116" t="s">
        <v>82</v>
      </c>
      <c r="C82" s="38"/>
      <c r="D82" s="115"/>
      <c r="E82" s="115"/>
      <c r="F82" s="115"/>
      <c r="G82" s="115"/>
      <c r="H82" s="406"/>
      <c r="I82" s="406"/>
      <c r="J82" s="35">
        <f>SUM(J83)</f>
        <v>0</v>
      </c>
      <c r="K82" s="35">
        <f t="shared" ref="K82:R83" si="12">SUM(K83)</f>
        <v>0</v>
      </c>
      <c r="L82" s="35">
        <f t="shared" si="12"/>
        <v>0</v>
      </c>
      <c r="M82" s="35">
        <f t="shared" si="12"/>
        <v>0</v>
      </c>
      <c r="N82" s="35">
        <f t="shared" si="12"/>
        <v>0</v>
      </c>
      <c r="O82" s="35">
        <f t="shared" si="12"/>
        <v>0</v>
      </c>
      <c r="P82" s="35">
        <f t="shared" si="12"/>
        <v>0</v>
      </c>
      <c r="Q82" s="35">
        <f t="shared" si="12"/>
        <v>0</v>
      </c>
      <c r="R82" s="35">
        <f t="shared" si="12"/>
        <v>0</v>
      </c>
    </row>
    <row r="83" spans="2:18" s="12" customFormat="1" ht="33" hidden="1" customHeight="1">
      <c r="B83" s="1512" t="s">
        <v>112</v>
      </c>
      <c r="C83" s="1401"/>
      <c r="D83" s="1401"/>
      <c r="E83" s="1401"/>
      <c r="F83" s="1401"/>
      <c r="G83" s="1401"/>
      <c r="H83" s="1401"/>
      <c r="I83" s="1401"/>
      <c r="J83" s="22">
        <f>SUM(J84)</f>
        <v>0</v>
      </c>
      <c r="K83" s="22">
        <f t="shared" si="12"/>
        <v>0</v>
      </c>
      <c r="L83" s="22">
        <f t="shared" si="12"/>
        <v>0</v>
      </c>
      <c r="M83" s="22">
        <f t="shared" si="12"/>
        <v>0</v>
      </c>
      <c r="N83" s="22">
        <f t="shared" si="12"/>
        <v>0</v>
      </c>
      <c r="O83" s="22">
        <f t="shared" si="12"/>
        <v>0</v>
      </c>
      <c r="P83" s="22">
        <f t="shared" si="12"/>
        <v>0</v>
      </c>
      <c r="Q83" s="22">
        <f t="shared" si="12"/>
        <v>0</v>
      </c>
      <c r="R83" s="22">
        <f t="shared" si="12"/>
        <v>0</v>
      </c>
    </row>
    <row r="84" spans="2:18" ht="33" hidden="1" customHeight="1">
      <c r="B84" s="29"/>
      <c r="C84" s="1401" t="s">
        <v>31</v>
      </c>
      <c r="D84" s="1401"/>
      <c r="E84" s="1401"/>
      <c r="F84" s="1401"/>
      <c r="G84" s="1401"/>
      <c r="H84" s="1401"/>
      <c r="I84" s="1401"/>
      <c r="J84" s="73">
        <f t="shared" ref="J84:R84" si="13">SUM(J85+J92)</f>
        <v>0</v>
      </c>
      <c r="K84" s="73">
        <f t="shared" si="13"/>
        <v>0</v>
      </c>
      <c r="L84" s="73">
        <f t="shared" si="13"/>
        <v>0</v>
      </c>
      <c r="M84" s="73">
        <f t="shared" si="13"/>
        <v>0</v>
      </c>
      <c r="N84" s="73">
        <f t="shared" si="13"/>
        <v>0</v>
      </c>
      <c r="O84" s="73">
        <f t="shared" si="13"/>
        <v>0</v>
      </c>
      <c r="P84" s="73">
        <f t="shared" si="13"/>
        <v>0</v>
      </c>
      <c r="Q84" s="73">
        <f t="shared" si="13"/>
        <v>0</v>
      </c>
      <c r="R84" s="73">
        <f t="shared" si="13"/>
        <v>0</v>
      </c>
    </row>
    <row r="85" spans="2:18" ht="34.5" hidden="1" customHeight="1">
      <c r="B85" s="29"/>
      <c r="C85" s="31"/>
      <c r="D85" s="1401" t="s">
        <v>32</v>
      </c>
      <c r="E85" s="1401"/>
      <c r="F85" s="1401"/>
      <c r="G85" s="1401"/>
      <c r="H85" s="1401"/>
      <c r="I85" s="1401"/>
      <c r="J85" s="73">
        <f>SUM(J86)</f>
        <v>0</v>
      </c>
      <c r="K85" s="73">
        <f t="shared" ref="K85:R85" si="14">SUM(K86)</f>
        <v>0</v>
      </c>
      <c r="L85" s="73">
        <f t="shared" si="14"/>
        <v>0</v>
      </c>
      <c r="M85" s="73">
        <f t="shared" si="14"/>
        <v>0</v>
      </c>
      <c r="N85" s="73">
        <f t="shared" si="14"/>
        <v>0</v>
      </c>
      <c r="O85" s="73">
        <f t="shared" si="14"/>
        <v>0</v>
      </c>
      <c r="P85" s="73">
        <f t="shared" si="14"/>
        <v>0</v>
      </c>
      <c r="Q85" s="73">
        <f t="shared" si="14"/>
        <v>0</v>
      </c>
      <c r="R85" s="73">
        <f t="shared" si="14"/>
        <v>0</v>
      </c>
    </row>
    <row r="86" spans="2:18" hidden="1">
      <c r="B86" s="29"/>
      <c r="C86" s="31"/>
      <c r="D86" s="31"/>
      <c r="E86" s="30" t="s">
        <v>33</v>
      </c>
      <c r="F86" s="27"/>
      <c r="G86" s="27"/>
      <c r="H86" s="13"/>
      <c r="I86" s="100"/>
      <c r="J86" s="73">
        <f>SUM(J87:J91)</f>
        <v>0</v>
      </c>
      <c r="K86" s="73">
        <f t="shared" ref="K86:R86" si="15">SUM(K87:K91)</f>
        <v>0</v>
      </c>
      <c r="L86" s="73">
        <f t="shared" si="15"/>
        <v>0</v>
      </c>
      <c r="M86" s="73">
        <f t="shared" si="15"/>
        <v>0</v>
      </c>
      <c r="N86" s="73">
        <f t="shared" si="15"/>
        <v>0</v>
      </c>
      <c r="O86" s="73">
        <f t="shared" si="15"/>
        <v>0</v>
      </c>
      <c r="P86" s="73">
        <f t="shared" si="15"/>
        <v>0</v>
      </c>
      <c r="Q86" s="73">
        <f t="shared" si="15"/>
        <v>0</v>
      </c>
      <c r="R86" s="73">
        <f t="shared" si="15"/>
        <v>0</v>
      </c>
    </row>
    <row r="87" spans="2:18" ht="25.5" hidden="1" customHeight="1">
      <c r="B87" s="32"/>
      <c r="C87" s="33"/>
      <c r="D87" s="33"/>
      <c r="E87" s="34"/>
      <c r="F87" s="25">
        <v>37</v>
      </c>
      <c r="G87" s="14"/>
      <c r="H87" s="80"/>
      <c r="I87" s="117"/>
      <c r="J87" s="15"/>
      <c r="K87" s="15"/>
      <c r="L87" s="15"/>
      <c r="M87" s="15"/>
      <c r="N87" s="15"/>
      <c r="O87" s="15"/>
      <c r="P87" s="15"/>
      <c r="Q87" s="15"/>
      <c r="R87" s="71">
        <f>SUM(J87:Q87)</f>
        <v>0</v>
      </c>
    </row>
    <row r="88" spans="2:18" ht="25.5" hidden="1" customHeight="1">
      <c r="B88" s="24"/>
      <c r="D88" s="21"/>
      <c r="E88" s="26"/>
      <c r="F88" s="25">
        <v>38</v>
      </c>
      <c r="G88" s="14"/>
      <c r="H88" s="15"/>
      <c r="I88" s="16"/>
      <c r="J88" s="23"/>
      <c r="K88" s="23"/>
      <c r="L88" s="23"/>
      <c r="M88" s="23"/>
      <c r="N88" s="23"/>
      <c r="O88" s="23"/>
      <c r="P88" s="23"/>
      <c r="Q88" s="23"/>
      <c r="R88" s="71">
        <f>SUM(J88:Q88)</f>
        <v>0</v>
      </c>
    </row>
    <row r="89" spans="2:18" ht="25.5" hidden="1" customHeight="1">
      <c r="B89" s="24"/>
      <c r="D89" s="21"/>
      <c r="E89" s="26"/>
      <c r="F89" s="25">
        <v>39</v>
      </c>
      <c r="G89" s="14"/>
      <c r="H89" s="15"/>
      <c r="I89" s="16"/>
      <c r="J89" s="15"/>
      <c r="K89" s="15"/>
      <c r="L89" s="15"/>
      <c r="M89" s="15"/>
      <c r="N89" s="15"/>
      <c r="O89" s="15"/>
      <c r="P89" s="15"/>
      <c r="Q89" s="15"/>
      <c r="R89" s="71">
        <f>SUM(J89:Q89)</f>
        <v>0</v>
      </c>
    </row>
    <row r="90" spans="2:18" ht="25.5" hidden="1" customHeight="1">
      <c r="B90" s="48"/>
      <c r="C90" s="49"/>
      <c r="D90" s="49"/>
      <c r="E90" s="50"/>
      <c r="F90" s="25">
        <v>40</v>
      </c>
      <c r="G90" s="14"/>
      <c r="H90" s="80"/>
      <c r="I90" s="117"/>
      <c r="J90" s="15"/>
      <c r="K90" s="15"/>
      <c r="L90" s="15"/>
      <c r="M90" s="15"/>
      <c r="N90" s="15"/>
      <c r="O90" s="15"/>
      <c r="P90" s="15"/>
      <c r="Q90" s="15"/>
      <c r="R90" s="71">
        <f t="shared" ref="R90" si="16">SUM(J90:Q90)</f>
        <v>0</v>
      </c>
    </row>
    <row r="91" spans="2:18" ht="25.5" hidden="1" customHeight="1">
      <c r="B91" s="48"/>
      <c r="C91" s="49"/>
      <c r="D91" s="49"/>
      <c r="E91" s="50"/>
      <c r="F91" s="25">
        <v>41</v>
      </c>
      <c r="G91" s="14"/>
      <c r="H91" s="80"/>
      <c r="I91" s="117"/>
      <c r="J91" s="15"/>
      <c r="K91" s="15"/>
      <c r="L91" s="15"/>
      <c r="M91" s="15"/>
      <c r="N91" s="15"/>
      <c r="O91" s="15"/>
      <c r="P91" s="15"/>
      <c r="Q91" s="15"/>
      <c r="R91" s="71">
        <f>SUM(J91:Q91)</f>
        <v>0</v>
      </c>
    </row>
    <row r="92" spans="2:18" ht="21" hidden="1" customHeight="1">
      <c r="B92" s="29"/>
      <c r="C92" s="31"/>
      <c r="D92" s="1419" t="s">
        <v>34</v>
      </c>
      <c r="E92" s="1419"/>
      <c r="F92" s="1419"/>
      <c r="G92" s="1419"/>
      <c r="H92" s="1419"/>
      <c r="I92" s="1419"/>
      <c r="J92" s="73">
        <f>SUM(J93)</f>
        <v>0</v>
      </c>
      <c r="K92" s="73">
        <f t="shared" ref="K92:Q92" si="17">SUM(K93)</f>
        <v>0</v>
      </c>
      <c r="L92" s="73">
        <f t="shared" si="17"/>
        <v>0</v>
      </c>
      <c r="M92" s="73">
        <f t="shared" si="17"/>
        <v>0</v>
      </c>
      <c r="N92" s="73">
        <f t="shared" si="17"/>
        <v>0</v>
      </c>
      <c r="O92" s="73">
        <f t="shared" si="17"/>
        <v>0</v>
      </c>
      <c r="P92" s="73">
        <f t="shared" si="17"/>
        <v>0</v>
      </c>
      <c r="Q92" s="73">
        <f t="shared" si="17"/>
        <v>0</v>
      </c>
      <c r="R92" s="73">
        <f>SUM(R93)</f>
        <v>0</v>
      </c>
    </row>
    <row r="93" spans="2:18" ht="21" hidden="1" customHeight="1">
      <c r="B93" s="29"/>
      <c r="C93" s="31"/>
      <c r="D93" s="31"/>
      <c r="E93" s="1418" t="s">
        <v>35</v>
      </c>
      <c r="F93" s="1418"/>
      <c r="G93" s="1418"/>
      <c r="H93" s="1418"/>
      <c r="I93" s="1418"/>
      <c r="J93" s="73">
        <f>SUM(J94:J99)</f>
        <v>0</v>
      </c>
      <c r="K93" s="73">
        <f t="shared" ref="K93:R93" si="18">SUM(K94:K99)</f>
        <v>0</v>
      </c>
      <c r="L93" s="73">
        <f t="shared" si="18"/>
        <v>0</v>
      </c>
      <c r="M93" s="73">
        <f t="shared" si="18"/>
        <v>0</v>
      </c>
      <c r="N93" s="73">
        <f t="shared" si="18"/>
        <v>0</v>
      </c>
      <c r="O93" s="73">
        <f t="shared" si="18"/>
        <v>0</v>
      </c>
      <c r="P93" s="73">
        <f t="shared" si="18"/>
        <v>0</v>
      </c>
      <c r="Q93" s="73">
        <f t="shared" si="18"/>
        <v>0</v>
      </c>
      <c r="R93" s="73">
        <f t="shared" si="18"/>
        <v>0</v>
      </c>
    </row>
    <row r="94" spans="2:18" ht="25.5" hidden="1" customHeight="1">
      <c r="B94" s="32"/>
      <c r="C94" s="33"/>
      <c r="D94" s="33"/>
      <c r="E94" s="34"/>
      <c r="F94" s="25">
        <v>42</v>
      </c>
      <c r="G94" s="14"/>
      <c r="H94" s="80"/>
      <c r="I94" s="117"/>
      <c r="J94" s="15"/>
      <c r="K94" s="15"/>
      <c r="L94" s="15"/>
      <c r="M94" s="15"/>
      <c r="N94" s="15"/>
      <c r="O94" s="15"/>
      <c r="P94" s="15"/>
      <c r="Q94" s="15"/>
      <c r="R94" s="71">
        <f>SUM(J94:Q94)</f>
        <v>0</v>
      </c>
    </row>
    <row r="95" spans="2:18" ht="25.5" hidden="1" customHeight="1">
      <c r="B95" s="48"/>
      <c r="C95" s="49"/>
      <c r="D95" s="49"/>
      <c r="E95" s="50"/>
      <c r="F95" s="25">
        <v>43</v>
      </c>
      <c r="G95" s="14"/>
      <c r="H95" s="80"/>
      <c r="I95" s="117"/>
      <c r="J95" s="15"/>
      <c r="K95" s="15"/>
      <c r="L95" s="15"/>
      <c r="M95" s="15"/>
      <c r="N95" s="15"/>
      <c r="O95" s="15"/>
      <c r="P95" s="15"/>
      <c r="Q95" s="15"/>
      <c r="R95" s="71">
        <f t="shared" ref="R95:R99" si="19">SUM(J95:Q95)</f>
        <v>0</v>
      </c>
    </row>
    <row r="96" spans="2:18" ht="25.5" hidden="1" customHeight="1">
      <c r="B96" s="48"/>
      <c r="C96" s="49"/>
      <c r="D96" s="49"/>
      <c r="E96" s="50"/>
      <c r="F96" s="25">
        <v>44</v>
      </c>
      <c r="G96" s="14"/>
      <c r="H96" s="80"/>
      <c r="I96" s="117"/>
      <c r="J96" s="15"/>
      <c r="K96" s="15"/>
      <c r="L96" s="15"/>
      <c r="M96" s="15"/>
      <c r="N96" s="15"/>
      <c r="O96" s="15"/>
      <c r="P96" s="15"/>
      <c r="Q96" s="15"/>
      <c r="R96" s="71">
        <f t="shared" si="19"/>
        <v>0</v>
      </c>
    </row>
    <row r="97" spans="2:18" ht="25.5" hidden="1" customHeight="1">
      <c r="B97" s="48"/>
      <c r="C97" s="49"/>
      <c r="D97" s="49"/>
      <c r="E97" s="50"/>
      <c r="F97" s="25">
        <v>45</v>
      </c>
      <c r="G97" s="14"/>
      <c r="H97" s="80"/>
      <c r="I97" s="117"/>
      <c r="J97" s="15"/>
      <c r="K97" s="15"/>
      <c r="L97" s="15"/>
      <c r="M97" s="15"/>
      <c r="N97" s="15"/>
      <c r="O97" s="15"/>
      <c r="P97" s="15"/>
      <c r="Q97" s="15"/>
      <c r="R97" s="71">
        <f t="shared" si="19"/>
        <v>0</v>
      </c>
    </row>
    <row r="98" spans="2:18" ht="25.5" hidden="1" customHeight="1">
      <c r="B98" s="48"/>
      <c r="C98" s="49"/>
      <c r="D98" s="49"/>
      <c r="E98" s="50"/>
      <c r="F98" s="25">
        <v>46</v>
      </c>
      <c r="G98" s="14"/>
      <c r="H98" s="80"/>
      <c r="I98" s="117"/>
      <c r="J98" s="15"/>
      <c r="K98" s="15"/>
      <c r="L98" s="15"/>
      <c r="M98" s="15"/>
      <c r="N98" s="15"/>
      <c r="O98" s="15"/>
      <c r="P98" s="15"/>
      <c r="Q98" s="15"/>
      <c r="R98" s="71">
        <f t="shared" si="19"/>
        <v>0</v>
      </c>
    </row>
    <row r="99" spans="2:18" ht="25.5" hidden="1" customHeight="1">
      <c r="B99" s="17"/>
      <c r="C99" s="18"/>
      <c r="D99" s="18"/>
      <c r="E99" s="66"/>
      <c r="F99" s="25">
        <v>47</v>
      </c>
      <c r="G99" s="14"/>
      <c r="H99" s="80"/>
      <c r="I99" s="117"/>
      <c r="J99" s="15"/>
      <c r="K99" s="15"/>
      <c r="L99" s="15"/>
      <c r="M99" s="15"/>
      <c r="N99" s="15"/>
      <c r="O99" s="15"/>
      <c r="P99" s="15"/>
      <c r="Q99" s="15"/>
      <c r="R99" s="71">
        <f t="shared" si="19"/>
        <v>0</v>
      </c>
    </row>
    <row r="100" spans="2:18" s="12" customFormat="1" ht="34.5" hidden="1" customHeight="1">
      <c r="B100" s="1404" t="s">
        <v>85</v>
      </c>
      <c r="C100" s="1405"/>
      <c r="D100" s="1405"/>
      <c r="E100" s="1405"/>
      <c r="F100" s="1405"/>
      <c r="G100" s="1405"/>
      <c r="H100" s="1405"/>
      <c r="I100" s="1405"/>
      <c r="J100" s="35">
        <f>SUM(J101)</f>
        <v>0</v>
      </c>
      <c r="K100" s="35">
        <f t="shared" ref="K100:R101" si="20">SUM(K101)</f>
        <v>0</v>
      </c>
      <c r="L100" s="35">
        <f t="shared" si="20"/>
        <v>0</v>
      </c>
      <c r="M100" s="35">
        <f t="shared" si="20"/>
        <v>0</v>
      </c>
      <c r="N100" s="35">
        <f t="shared" si="20"/>
        <v>0</v>
      </c>
      <c r="O100" s="35">
        <f t="shared" si="20"/>
        <v>0</v>
      </c>
      <c r="P100" s="35">
        <f t="shared" si="20"/>
        <v>0</v>
      </c>
      <c r="Q100" s="35">
        <f t="shared" si="20"/>
        <v>0</v>
      </c>
      <c r="R100" s="35">
        <f t="shared" si="20"/>
        <v>0</v>
      </c>
    </row>
    <row r="101" spans="2:18" s="12" customFormat="1" ht="49.5" hidden="1" customHeight="1">
      <c r="B101" s="1516" t="s">
        <v>113</v>
      </c>
      <c r="C101" s="1517"/>
      <c r="D101" s="1517"/>
      <c r="E101" s="1517"/>
      <c r="F101" s="1517"/>
      <c r="G101" s="1517"/>
      <c r="H101" s="1517"/>
      <c r="I101" s="1517"/>
      <c r="J101" s="22">
        <f>SUM(J102)</f>
        <v>0</v>
      </c>
      <c r="K101" s="22">
        <f t="shared" si="20"/>
        <v>0</v>
      </c>
      <c r="L101" s="22">
        <f t="shared" si="20"/>
        <v>0</v>
      </c>
      <c r="M101" s="22">
        <f t="shared" si="20"/>
        <v>0</v>
      </c>
      <c r="N101" s="22">
        <f t="shared" si="20"/>
        <v>0</v>
      </c>
      <c r="O101" s="22">
        <f t="shared" si="20"/>
        <v>0</v>
      </c>
      <c r="P101" s="22">
        <f t="shared" si="20"/>
        <v>0</v>
      </c>
      <c r="Q101" s="22">
        <f t="shared" si="20"/>
        <v>0</v>
      </c>
      <c r="R101" s="22">
        <f t="shared" si="20"/>
        <v>0</v>
      </c>
    </row>
    <row r="102" spans="2:18" ht="36.75" hidden="1" customHeight="1">
      <c r="B102" s="29"/>
      <c r="C102" s="1401" t="s">
        <v>36</v>
      </c>
      <c r="D102" s="1401"/>
      <c r="E102" s="1401"/>
      <c r="F102" s="1401"/>
      <c r="G102" s="1401"/>
      <c r="H102" s="1401"/>
      <c r="I102" s="1401"/>
      <c r="J102" s="73">
        <f>SUM(J103+J108+J113)</f>
        <v>0</v>
      </c>
      <c r="K102" s="73">
        <f t="shared" ref="K102:R102" si="21">SUM(K103+K108+K113)</f>
        <v>0</v>
      </c>
      <c r="L102" s="73">
        <f t="shared" si="21"/>
        <v>0</v>
      </c>
      <c r="M102" s="73">
        <f t="shared" si="21"/>
        <v>0</v>
      </c>
      <c r="N102" s="73">
        <f t="shared" si="21"/>
        <v>0</v>
      </c>
      <c r="O102" s="73">
        <f t="shared" si="21"/>
        <v>0</v>
      </c>
      <c r="P102" s="73">
        <f t="shared" si="21"/>
        <v>0</v>
      </c>
      <c r="Q102" s="73">
        <f t="shared" si="21"/>
        <v>0</v>
      </c>
      <c r="R102" s="73">
        <f t="shared" si="21"/>
        <v>0</v>
      </c>
    </row>
    <row r="103" spans="2:18" ht="47.25" hidden="1" customHeight="1">
      <c r="B103" s="29"/>
      <c r="C103" s="31"/>
      <c r="D103" s="1401" t="s">
        <v>37</v>
      </c>
      <c r="E103" s="1401"/>
      <c r="F103" s="1401"/>
      <c r="G103" s="1401"/>
      <c r="H103" s="1401"/>
      <c r="I103" s="1401"/>
      <c r="J103" s="73">
        <f>SUM(J104)</f>
        <v>0</v>
      </c>
      <c r="K103" s="73">
        <f t="shared" ref="K103:R103" si="22">SUM(K104)</f>
        <v>0</v>
      </c>
      <c r="L103" s="73">
        <f t="shared" si="22"/>
        <v>0</v>
      </c>
      <c r="M103" s="73">
        <f t="shared" si="22"/>
        <v>0</v>
      </c>
      <c r="N103" s="73">
        <f t="shared" si="22"/>
        <v>0</v>
      </c>
      <c r="O103" s="73">
        <f t="shared" si="22"/>
        <v>0</v>
      </c>
      <c r="P103" s="73">
        <f t="shared" si="22"/>
        <v>0</v>
      </c>
      <c r="Q103" s="73">
        <f t="shared" si="22"/>
        <v>0</v>
      </c>
      <c r="R103" s="73">
        <f t="shared" si="22"/>
        <v>0</v>
      </c>
    </row>
    <row r="104" spans="2:18" ht="32.25" hidden="1" customHeight="1">
      <c r="B104" s="29"/>
      <c r="C104" s="31"/>
      <c r="D104" s="31"/>
      <c r="E104" s="1401" t="s">
        <v>38</v>
      </c>
      <c r="F104" s="1401"/>
      <c r="G104" s="1401"/>
      <c r="H104" s="1401"/>
      <c r="I104" s="1401"/>
      <c r="J104" s="73">
        <f>SUM(J105:J107)</f>
        <v>0</v>
      </c>
      <c r="K104" s="73">
        <f t="shared" ref="K104:R104" si="23">SUM(K105:K107)</f>
        <v>0</v>
      </c>
      <c r="L104" s="73">
        <f t="shared" si="23"/>
        <v>0</v>
      </c>
      <c r="M104" s="73">
        <f t="shared" si="23"/>
        <v>0</v>
      </c>
      <c r="N104" s="73">
        <f t="shared" si="23"/>
        <v>0</v>
      </c>
      <c r="O104" s="73">
        <f t="shared" si="23"/>
        <v>0</v>
      </c>
      <c r="P104" s="73">
        <f t="shared" si="23"/>
        <v>0</v>
      </c>
      <c r="Q104" s="73">
        <f t="shared" si="23"/>
        <v>0</v>
      </c>
      <c r="R104" s="73">
        <f t="shared" si="23"/>
        <v>0</v>
      </c>
    </row>
    <row r="105" spans="2:18" ht="22.5" hidden="1" customHeight="1">
      <c r="B105" s="32"/>
      <c r="C105" s="33"/>
      <c r="D105" s="33"/>
      <c r="E105" s="34"/>
      <c r="F105" s="25">
        <v>48</v>
      </c>
      <c r="G105" s="14"/>
      <c r="H105" s="80"/>
      <c r="I105" s="117"/>
      <c r="J105" s="15"/>
      <c r="K105" s="15"/>
      <c r="L105" s="15"/>
      <c r="M105" s="15"/>
      <c r="N105" s="15"/>
      <c r="O105" s="15"/>
      <c r="P105" s="15"/>
      <c r="Q105" s="15"/>
      <c r="R105" s="71">
        <f t="shared" ref="R105" si="24">SUM(J105:Q105)</f>
        <v>0</v>
      </c>
    </row>
    <row r="106" spans="2:18" ht="22.5" hidden="1" customHeight="1">
      <c r="B106" s="24"/>
      <c r="D106" s="21"/>
      <c r="E106" s="26"/>
      <c r="F106" s="25">
        <v>49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ht="22.5" hidden="1" customHeight="1">
      <c r="B107" s="24"/>
      <c r="D107" s="21"/>
      <c r="E107" s="26"/>
      <c r="F107" s="25">
        <v>50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>SUM(J107:Q107)</f>
        <v>0</v>
      </c>
    </row>
    <row r="108" spans="2:18" ht="47.25" hidden="1" customHeight="1">
      <c r="B108" s="29"/>
      <c r="C108" s="31"/>
      <c r="D108" s="1401" t="s">
        <v>39</v>
      </c>
      <c r="E108" s="1401"/>
      <c r="F108" s="1401"/>
      <c r="G108" s="1401"/>
      <c r="H108" s="1401"/>
      <c r="I108" s="1401"/>
      <c r="J108" s="73">
        <f>SUM(J109)</f>
        <v>0</v>
      </c>
      <c r="K108" s="73">
        <f t="shared" ref="K108:R108" si="25">SUM(K109)</f>
        <v>0</v>
      </c>
      <c r="L108" s="73">
        <f t="shared" si="25"/>
        <v>0</v>
      </c>
      <c r="M108" s="73">
        <f t="shared" si="25"/>
        <v>0</v>
      </c>
      <c r="N108" s="73">
        <f t="shared" si="25"/>
        <v>0</v>
      </c>
      <c r="O108" s="73">
        <f t="shared" si="25"/>
        <v>0</v>
      </c>
      <c r="P108" s="73">
        <f t="shared" si="25"/>
        <v>0</v>
      </c>
      <c r="Q108" s="73">
        <f t="shared" si="25"/>
        <v>0</v>
      </c>
      <c r="R108" s="73">
        <f t="shared" si="25"/>
        <v>0</v>
      </c>
    </row>
    <row r="109" spans="2:18" ht="34.5" hidden="1" customHeight="1">
      <c r="B109" s="29"/>
      <c r="C109" s="31"/>
      <c r="D109" s="31"/>
      <c r="E109" s="1401" t="s">
        <v>40</v>
      </c>
      <c r="F109" s="1401"/>
      <c r="G109" s="1401"/>
      <c r="H109" s="1401"/>
      <c r="I109" s="1401"/>
      <c r="J109" s="73">
        <f>SUM(J110:J112)</f>
        <v>0</v>
      </c>
      <c r="K109" s="73">
        <f t="shared" ref="K109:R109" si="26">SUM(K110:K112)</f>
        <v>0</v>
      </c>
      <c r="L109" s="73">
        <f t="shared" si="26"/>
        <v>0</v>
      </c>
      <c r="M109" s="73">
        <f t="shared" si="26"/>
        <v>0</v>
      </c>
      <c r="N109" s="73">
        <f t="shared" si="26"/>
        <v>0</v>
      </c>
      <c r="O109" s="73">
        <f t="shared" si="26"/>
        <v>0</v>
      </c>
      <c r="P109" s="73">
        <f t="shared" si="26"/>
        <v>0</v>
      </c>
      <c r="Q109" s="73">
        <f t="shared" si="26"/>
        <v>0</v>
      </c>
      <c r="R109" s="73">
        <f t="shared" si="26"/>
        <v>0</v>
      </c>
    </row>
    <row r="110" spans="2:18" ht="24.75" hidden="1" customHeight="1">
      <c r="B110" s="32"/>
      <c r="C110" s="33"/>
      <c r="D110" s="33"/>
      <c r="E110" s="34"/>
      <c r="F110" s="25">
        <v>51</v>
      </c>
      <c r="G110" s="14"/>
      <c r="H110" s="80"/>
      <c r="I110" s="117"/>
      <c r="J110" s="15"/>
      <c r="K110" s="15"/>
      <c r="L110" s="15"/>
      <c r="M110" s="15"/>
      <c r="N110" s="15"/>
      <c r="O110" s="15"/>
      <c r="P110" s="15"/>
      <c r="Q110" s="15"/>
      <c r="R110" s="71">
        <f t="shared" ref="R110:R111" si="27">SUM(J110:Q110)</f>
        <v>0</v>
      </c>
    </row>
    <row r="111" spans="2:18" ht="24.75" hidden="1" customHeight="1">
      <c r="B111" s="24"/>
      <c r="D111" s="21"/>
      <c r="E111" s="26"/>
      <c r="F111" s="25">
        <v>52</v>
      </c>
      <c r="G111" s="14"/>
      <c r="H111" s="15"/>
      <c r="I111" s="16"/>
      <c r="J111" s="23"/>
      <c r="K111" s="23"/>
      <c r="L111" s="23"/>
      <c r="M111" s="23"/>
      <c r="N111" s="23"/>
      <c r="O111" s="23"/>
      <c r="P111" s="23"/>
      <c r="Q111" s="23"/>
      <c r="R111" s="71">
        <f t="shared" si="27"/>
        <v>0</v>
      </c>
    </row>
    <row r="112" spans="2:18" ht="34.5" hidden="1" customHeight="1">
      <c r="B112" s="58"/>
      <c r="C112" s="59"/>
      <c r="D112" s="53"/>
      <c r="E112" s="19"/>
      <c r="F112" s="25">
        <v>53</v>
      </c>
      <c r="G112" s="14"/>
      <c r="H112" s="15"/>
      <c r="I112" s="16"/>
      <c r="J112" s="23"/>
      <c r="K112" s="23"/>
      <c r="L112" s="23"/>
      <c r="M112" s="23"/>
      <c r="N112" s="23"/>
      <c r="O112" s="23"/>
      <c r="P112" s="23"/>
      <c r="Q112" s="23"/>
      <c r="R112" s="71">
        <f>SUM(J112:Q112)</f>
        <v>0</v>
      </c>
    </row>
    <row r="113" spans="2:18" ht="31.5" hidden="1" customHeight="1">
      <c r="B113" s="29"/>
      <c r="C113" s="31"/>
      <c r="D113" s="1401" t="s">
        <v>41</v>
      </c>
      <c r="E113" s="1401"/>
      <c r="F113" s="1401"/>
      <c r="G113" s="1401"/>
      <c r="H113" s="1401"/>
      <c r="I113" s="1401"/>
      <c r="J113" s="73">
        <f>SUM(J114)</f>
        <v>0</v>
      </c>
      <c r="K113" s="73">
        <f t="shared" ref="K113:R113" si="28">SUM(K114)</f>
        <v>0</v>
      </c>
      <c r="L113" s="73">
        <f t="shared" si="28"/>
        <v>0</v>
      </c>
      <c r="M113" s="73">
        <f t="shared" si="28"/>
        <v>0</v>
      </c>
      <c r="N113" s="73">
        <f t="shared" si="28"/>
        <v>0</v>
      </c>
      <c r="O113" s="73">
        <f t="shared" si="28"/>
        <v>0</v>
      </c>
      <c r="P113" s="73">
        <f t="shared" si="28"/>
        <v>0</v>
      </c>
      <c r="Q113" s="73">
        <f t="shared" si="28"/>
        <v>0</v>
      </c>
      <c r="R113" s="73">
        <f t="shared" si="28"/>
        <v>0</v>
      </c>
    </row>
    <row r="114" spans="2:18" ht="34.5" hidden="1" customHeight="1">
      <c r="B114" s="29"/>
      <c r="C114" s="31"/>
      <c r="D114" s="31"/>
      <c r="E114" s="1401" t="s">
        <v>42</v>
      </c>
      <c r="F114" s="1401"/>
      <c r="G114" s="1401"/>
      <c r="H114" s="1401"/>
      <c r="I114" s="1401"/>
      <c r="J114" s="73">
        <f>SUM(J115:J117)</f>
        <v>0</v>
      </c>
      <c r="K114" s="73">
        <f t="shared" ref="K114:R114" si="29">SUM(K115:K117)</f>
        <v>0</v>
      </c>
      <c r="L114" s="73">
        <f t="shared" si="29"/>
        <v>0</v>
      </c>
      <c r="M114" s="73">
        <f t="shared" si="29"/>
        <v>0</v>
      </c>
      <c r="N114" s="73">
        <f t="shared" si="29"/>
        <v>0</v>
      </c>
      <c r="O114" s="73">
        <f t="shared" si="29"/>
        <v>0</v>
      </c>
      <c r="P114" s="73">
        <f t="shared" si="29"/>
        <v>0</v>
      </c>
      <c r="Q114" s="73">
        <f t="shared" si="29"/>
        <v>0</v>
      </c>
      <c r="R114" s="73">
        <f t="shared" si="29"/>
        <v>0</v>
      </c>
    </row>
    <row r="115" spans="2:18" ht="20.25" hidden="1" customHeight="1">
      <c r="B115" s="32"/>
      <c r="C115" s="33"/>
      <c r="D115" s="33"/>
      <c r="E115" s="34"/>
      <c r="F115" s="25">
        <v>54</v>
      </c>
      <c r="G115" s="14"/>
      <c r="H115" s="80"/>
      <c r="I115" s="117"/>
      <c r="J115" s="15"/>
      <c r="K115" s="15"/>
      <c r="L115" s="15"/>
      <c r="M115" s="15"/>
      <c r="N115" s="15"/>
      <c r="O115" s="15"/>
      <c r="P115" s="15"/>
      <c r="Q115" s="15"/>
      <c r="R115" s="71">
        <f t="shared" ref="R115:R116" si="30">SUM(J115:Q115)</f>
        <v>0</v>
      </c>
    </row>
    <row r="116" spans="2:18" ht="20.25" hidden="1" customHeight="1">
      <c r="B116" s="24"/>
      <c r="D116" s="21"/>
      <c r="E116" s="26"/>
      <c r="F116" s="25">
        <v>55</v>
      </c>
      <c r="G116" s="14"/>
      <c r="H116" s="15"/>
      <c r="I116" s="16"/>
      <c r="J116" s="23"/>
      <c r="K116" s="23"/>
      <c r="L116" s="23"/>
      <c r="M116" s="23"/>
      <c r="N116" s="23"/>
      <c r="O116" s="23"/>
      <c r="P116" s="23"/>
      <c r="Q116" s="23"/>
      <c r="R116" s="71">
        <f t="shared" si="30"/>
        <v>0</v>
      </c>
    </row>
    <row r="117" spans="2:18" ht="20.25" hidden="1" customHeight="1">
      <c r="B117" s="24"/>
      <c r="D117" s="21"/>
      <c r="E117" s="26"/>
      <c r="F117" s="25">
        <v>56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>SUM(J117:Q117)</f>
        <v>0</v>
      </c>
    </row>
    <row r="118" spans="2:18" s="12" customFormat="1" ht="33" hidden="1" customHeight="1">
      <c r="B118" s="1404" t="s">
        <v>87</v>
      </c>
      <c r="C118" s="1405"/>
      <c r="D118" s="1405"/>
      <c r="E118" s="1405"/>
      <c r="F118" s="1405"/>
      <c r="G118" s="1405"/>
      <c r="H118" s="1405"/>
      <c r="I118" s="1405"/>
      <c r="J118" s="35">
        <f>SUM(J119)</f>
        <v>0</v>
      </c>
      <c r="K118" s="35">
        <f t="shared" ref="K118:Q119" si="31">SUM(K119)</f>
        <v>0</v>
      </c>
      <c r="L118" s="35">
        <f t="shared" si="31"/>
        <v>0</v>
      </c>
      <c r="M118" s="35">
        <f t="shared" si="31"/>
        <v>0</v>
      </c>
      <c r="N118" s="35">
        <f t="shared" si="31"/>
        <v>0</v>
      </c>
      <c r="O118" s="35">
        <f t="shared" si="31"/>
        <v>0</v>
      </c>
      <c r="P118" s="35">
        <f t="shared" si="31"/>
        <v>0</v>
      </c>
      <c r="Q118" s="35">
        <f t="shared" si="31"/>
        <v>0</v>
      </c>
      <c r="R118" s="35">
        <f>SUM(R119)</f>
        <v>0</v>
      </c>
    </row>
    <row r="119" spans="2:18" s="12" customFormat="1" ht="32.25" hidden="1" customHeight="1">
      <c r="B119" s="1518" t="s">
        <v>114</v>
      </c>
      <c r="C119" s="1519"/>
      <c r="D119" s="1519"/>
      <c r="E119" s="1519"/>
      <c r="F119" s="1519"/>
      <c r="G119" s="1519"/>
      <c r="H119" s="1519"/>
      <c r="I119" s="1519"/>
      <c r="J119" s="22">
        <f>SUM(J120)</f>
        <v>0</v>
      </c>
      <c r="K119" s="22">
        <f>SUM(K120)</f>
        <v>0</v>
      </c>
      <c r="L119" s="22">
        <f t="shared" si="31"/>
        <v>0</v>
      </c>
      <c r="M119" s="22">
        <f t="shared" si="31"/>
        <v>0</v>
      </c>
      <c r="N119" s="22">
        <f t="shared" si="31"/>
        <v>0</v>
      </c>
      <c r="O119" s="22">
        <f t="shared" si="31"/>
        <v>0</v>
      </c>
      <c r="P119" s="22">
        <f t="shared" si="31"/>
        <v>0</v>
      </c>
      <c r="Q119" s="22">
        <f t="shared" si="31"/>
        <v>0</v>
      </c>
      <c r="R119" s="22">
        <f>SUM(R120)</f>
        <v>0</v>
      </c>
    </row>
    <row r="120" spans="2:18" ht="48.75" hidden="1" customHeight="1">
      <c r="B120" s="29"/>
      <c r="C120" s="1401" t="s">
        <v>43</v>
      </c>
      <c r="D120" s="1401"/>
      <c r="E120" s="1401"/>
      <c r="F120" s="1401"/>
      <c r="G120" s="1401"/>
      <c r="H120" s="1401"/>
      <c r="I120" s="1401"/>
      <c r="J120" s="73">
        <f>SUM(J121+J130)</f>
        <v>0</v>
      </c>
      <c r="K120" s="73">
        <f t="shared" ref="K120:O120" si="32">SUM(K121+K130)</f>
        <v>0</v>
      </c>
      <c r="L120" s="73">
        <f>SUM(L121+L130)</f>
        <v>0</v>
      </c>
      <c r="M120" s="73">
        <f t="shared" si="32"/>
        <v>0</v>
      </c>
      <c r="N120" s="73">
        <f>SUM(N121+N130)</f>
        <v>0</v>
      </c>
      <c r="O120" s="73">
        <f t="shared" si="32"/>
        <v>0</v>
      </c>
      <c r="P120" s="73">
        <f>SUM(P121+P130)</f>
        <v>0</v>
      </c>
      <c r="Q120" s="73">
        <f>SUM(Q121+Q130)</f>
        <v>0</v>
      </c>
      <c r="R120" s="73">
        <f>SUM(R121+R130)</f>
        <v>0</v>
      </c>
    </row>
    <row r="121" spans="2:18" ht="32.25" hidden="1" customHeight="1">
      <c r="B121" s="29"/>
      <c r="C121" s="31"/>
      <c r="D121" s="1401" t="s">
        <v>44</v>
      </c>
      <c r="E121" s="1401"/>
      <c r="F121" s="1401"/>
      <c r="G121" s="1401"/>
      <c r="H121" s="1401"/>
      <c r="I121" s="1401"/>
      <c r="J121" s="73">
        <f>SUM(J122+J126)</f>
        <v>0</v>
      </c>
      <c r="K121" s="73">
        <f t="shared" ref="K121:Q121" si="33">SUM(K122+K126)</f>
        <v>0</v>
      </c>
      <c r="L121" s="73">
        <f t="shared" si="33"/>
        <v>0</v>
      </c>
      <c r="M121" s="73">
        <f t="shared" si="33"/>
        <v>0</v>
      </c>
      <c r="N121" s="73">
        <f t="shared" si="33"/>
        <v>0</v>
      </c>
      <c r="O121" s="73">
        <f t="shared" si="33"/>
        <v>0</v>
      </c>
      <c r="P121" s="73">
        <f t="shared" si="33"/>
        <v>0</v>
      </c>
      <c r="Q121" s="73">
        <f t="shared" si="33"/>
        <v>0</v>
      </c>
      <c r="R121" s="73">
        <f>SUM(R122+R126)</f>
        <v>0</v>
      </c>
    </row>
    <row r="122" spans="2:18" ht="35.25" hidden="1" customHeight="1">
      <c r="B122" s="29"/>
      <c r="C122" s="31"/>
      <c r="D122" s="31"/>
      <c r="E122" s="1401" t="s">
        <v>45</v>
      </c>
      <c r="F122" s="1401"/>
      <c r="G122" s="1401"/>
      <c r="H122" s="1401"/>
      <c r="I122" s="1401"/>
      <c r="J122" s="73">
        <f>SUM(J123:J125)</f>
        <v>0</v>
      </c>
      <c r="K122" s="73">
        <f t="shared" ref="K122:Q122" si="34">SUM(K123:K125)</f>
        <v>0</v>
      </c>
      <c r="L122" s="73">
        <f t="shared" si="34"/>
        <v>0</v>
      </c>
      <c r="M122" s="73">
        <f t="shared" si="34"/>
        <v>0</v>
      </c>
      <c r="N122" s="73">
        <f t="shared" si="34"/>
        <v>0</v>
      </c>
      <c r="O122" s="73">
        <f t="shared" si="34"/>
        <v>0</v>
      </c>
      <c r="P122" s="73">
        <f t="shared" si="34"/>
        <v>0</v>
      </c>
      <c r="Q122" s="73">
        <f t="shared" si="34"/>
        <v>0</v>
      </c>
      <c r="R122" s="73">
        <f>SUM(R123:R125)</f>
        <v>0</v>
      </c>
    </row>
    <row r="123" spans="2:18" ht="19.5" hidden="1" customHeight="1">
      <c r="B123" s="32"/>
      <c r="C123" s="33"/>
      <c r="D123" s="33"/>
      <c r="E123" s="34"/>
      <c r="F123" s="25">
        <v>57</v>
      </c>
      <c r="G123" s="14"/>
      <c r="H123" s="80"/>
      <c r="I123" s="117"/>
      <c r="J123" s="15"/>
      <c r="K123" s="15"/>
      <c r="L123" s="15"/>
      <c r="M123" s="15"/>
      <c r="N123" s="15"/>
      <c r="O123" s="15"/>
      <c r="P123" s="15"/>
      <c r="Q123" s="15"/>
      <c r="R123" s="71">
        <f t="shared" ref="R123:R124" si="35">SUM(J123:Q123)</f>
        <v>0</v>
      </c>
    </row>
    <row r="124" spans="2:18" ht="19.5" hidden="1" customHeight="1">
      <c r="B124" s="24"/>
      <c r="D124" s="21"/>
      <c r="E124" s="26"/>
      <c r="F124" s="25">
        <v>58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 t="shared" si="35"/>
        <v>0</v>
      </c>
    </row>
    <row r="125" spans="2:18" ht="19.5" hidden="1" customHeight="1">
      <c r="B125" s="58"/>
      <c r="C125" s="59"/>
      <c r="D125" s="53"/>
      <c r="E125" s="19"/>
      <c r="F125" s="25">
        <v>59</v>
      </c>
      <c r="G125" s="14"/>
      <c r="H125" s="15"/>
      <c r="I125" s="16"/>
      <c r="J125" s="23"/>
      <c r="K125" s="23"/>
      <c r="L125" s="23"/>
      <c r="M125" s="23"/>
      <c r="N125" s="23"/>
      <c r="O125" s="23"/>
      <c r="P125" s="23"/>
      <c r="Q125" s="23"/>
      <c r="R125" s="71">
        <f>SUM(J125:Q125)</f>
        <v>0</v>
      </c>
    </row>
    <row r="126" spans="2:18" ht="34.5" hidden="1" customHeight="1">
      <c r="B126" s="29"/>
      <c r="C126" s="31"/>
      <c r="D126" s="31"/>
      <c r="E126" s="1401" t="s">
        <v>46</v>
      </c>
      <c r="F126" s="1401"/>
      <c r="G126" s="1401"/>
      <c r="H126" s="1401"/>
      <c r="I126" s="1401"/>
      <c r="J126" s="73">
        <f>SUM(J127:J129)</f>
        <v>0</v>
      </c>
      <c r="K126" s="73">
        <f t="shared" ref="K126:R126" si="36">SUM(K127:K129)</f>
        <v>0</v>
      </c>
      <c r="L126" s="73">
        <f t="shared" si="36"/>
        <v>0</v>
      </c>
      <c r="M126" s="73">
        <f t="shared" si="36"/>
        <v>0</v>
      </c>
      <c r="N126" s="73">
        <f t="shared" si="36"/>
        <v>0</v>
      </c>
      <c r="O126" s="73">
        <f t="shared" si="36"/>
        <v>0</v>
      </c>
      <c r="P126" s="73">
        <f t="shared" si="36"/>
        <v>0</v>
      </c>
      <c r="Q126" s="73">
        <f t="shared" si="36"/>
        <v>0</v>
      </c>
      <c r="R126" s="73">
        <f t="shared" si="36"/>
        <v>0</v>
      </c>
    </row>
    <row r="127" spans="2:18" ht="19.5" hidden="1" customHeight="1">
      <c r="B127" s="32"/>
      <c r="C127" s="33"/>
      <c r="D127" s="33"/>
      <c r="E127" s="34"/>
      <c r="F127" s="25">
        <v>60</v>
      </c>
      <c r="G127" s="14"/>
      <c r="H127" s="80"/>
      <c r="I127" s="117"/>
      <c r="J127" s="15"/>
      <c r="K127" s="15"/>
      <c r="L127" s="15"/>
      <c r="M127" s="15"/>
      <c r="N127" s="15"/>
      <c r="O127" s="15"/>
      <c r="P127" s="15"/>
      <c r="Q127" s="15"/>
      <c r="R127" s="71">
        <f t="shared" ref="R127:R128" si="37">SUM(J127:Q127)</f>
        <v>0</v>
      </c>
    </row>
    <row r="128" spans="2:18" ht="19.5" hidden="1" customHeight="1">
      <c r="B128" s="24"/>
      <c r="D128" s="21"/>
      <c r="E128" s="26"/>
      <c r="F128" s="25">
        <v>61</v>
      </c>
      <c r="G128" s="14"/>
      <c r="H128" s="15"/>
      <c r="I128" s="16"/>
      <c r="J128" s="23"/>
      <c r="K128" s="23"/>
      <c r="L128" s="23"/>
      <c r="M128" s="23"/>
      <c r="N128" s="23"/>
      <c r="O128" s="23"/>
      <c r="P128" s="23"/>
      <c r="Q128" s="23"/>
      <c r="R128" s="71">
        <f t="shared" si="37"/>
        <v>0</v>
      </c>
    </row>
    <row r="129" spans="2:18" ht="19.5" hidden="1" customHeight="1">
      <c r="B129" s="58"/>
      <c r="C129" s="59"/>
      <c r="D129" s="53"/>
      <c r="E129" s="19"/>
      <c r="F129" s="25">
        <v>62</v>
      </c>
      <c r="G129" s="14"/>
      <c r="H129" s="15"/>
      <c r="I129" s="16"/>
      <c r="J129" s="23"/>
      <c r="K129" s="23"/>
      <c r="L129" s="23"/>
      <c r="M129" s="23"/>
      <c r="N129" s="23"/>
      <c r="O129" s="23"/>
      <c r="P129" s="23"/>
      <c r="Q129" s="23"/>
      <c r="R129" s="71">
        <f>SUM(J129:Q129)</f>
        <v>0</v>
      </c>
    </row>
    <row r="130" spans="2:18" ht="34.5" hidden="1" customHeight="1">
      <c r="B130" s="29"/>
      <c r="C130" s="31"/>
      <c r="D130" s="1418" t="s">
        <v>47</v>
      </c>
      <c r="E130" s="1418"/>
      <c r="F130" s="1418"/>
      <c r="G130" s="1418"/>
      <c r="H130" s="1418"/>
      <c r="I130" s="1418"/>
      <c r="J130" s="73">
        <f>SUM(J131)</f>
        <v>0</v>
      </c>
      <c r="K130" s="73">
        <f t="shared" ref="K130:R130" si="38">SUM(K131)</f>
        <v>0</v>
      </c>
      <c r="L130" s="73">
        <f t="shared" si="38"/>
        <v>0</v>
      </c>
      <c r="M130" s="73">
        <f t="shared" si="38"/>
        <v>0</v>
      </c>
      <c r="N130" s="73">
        <f t="shared" si="38"/>
        <v>0</v>
      </c>
      <c r="O130" s="73">
        <f t="shared" si="38"/>
        <v>0</v>
      </c>
      <c r="P130" s="73">
        <f t="shared" si="38"/>
        <v>0</v>
      </c>
      <c r="Q130" s="73">
        <f t="shared" si="38"/>
        <v>0</v>
      </c>
      <c r="R130" s="73">
        <f t="shared" si="38"/>
        <v>0</v>
      </c>
    </row>
    <row r="131" spans="2:18" ht="49.5" hidden="1" customHeight="1">
      <c r="B131" s="29"/>
      <c r="C131" s="31"/>
      <c r="D131" s="31"/>
      <c r="E131" s="1401" t="s">
        <v>48</v>
      </c>
      <c r="F131" s="1401"/>
      <c r="G131" s="1401"/>
      <c r="H131" s="1401"/>
      <c r="I131" s="1401"/>
      <c r="J131" s="73">
        <f>SUM(J132:J134)</f>
        <v>0</v>
      </c>
      <c r="K131" s="73">
        <f t="shared" ref="K131:P131" si="39">SUM(K132:K134)</f>
        <v>0</v>
      </c>
      <c r="L131" s="73">
        <f t="shared" si="39"/>
        <v>0</v>
      </c>
      <c r="M131" s="73">
        <f t="shared" si="39"/>
        <v>0</v>
      </c>
      <c r="N131" s="73">
        <f t="shared" si="39"/>
        <v>0</v>
      </c>
      <c r="O131" s="73">
        <f t="shared" si="39"/>
        <v>0</v>
      </c>
      <c r="P131" s="73">
        <f t="shared" si="39"/>
        <v>0</v>
      </c>
      <c r="Q131" s="73">
        <f>SUM(Q132:Q134)</f>
        <v>0</v>
      </c>
      <c r="R131" s="73">
        <f>SUM(R132:R134)</f>
        <v>0</v>
      </c>
    </row>
    <row r="132" spans="2:18" ht="21.75" hidden="1" customHeight="1">
      <c r="B132" s="32"/>
      <c r="C132" s="33"/>
      <c r="D132" s="33"/>
      <c r="E132" s="34"/>
      <c r="F132" s="25">
        <v>63</v>
      </c>
      <c r="G132" s="14"/>
      <c r="H132" s="80"/>
      <c r="I132" s="117"/>
      <c r="J132" s="15"/>
      <c r="K132" s="15"/>
      <c r="L132" s="15"/>
      <c r="M132" s="15"/>
      <c r="N132" s="15"/>
      <c r="O132" s="15"/>
      <c r="P132" s="15"/>
      <c r="Q132" s="15"/>
      <c r="R132" s="71">
        <f t="shared" ref="R132:R133" si="40">SUM(J132:Q132)</f>
        <v>0</v>
      </c>
    </row>
    <row r="133" spans="2:18" ht="21.75" hidden="1" customHeight="1">
      <c r="B133" s="24"/>
      <c r="D133" s="21"/>
      <c r="E133" s="26"/>
      <c r="F133" s="25">
        <v>64</v>
      </c>
      <c r="G133" s="14"/>
      <c r="H133" s="15"/>
      <c r="I133" s="16"/>
      <c r="J133" s="23"/>
      <c r="K133" s="23"/>
      <c r="L133" s="23"/>
      <c r="M133" s="23"/>
      <c r="N133" s="23"/>
      <c r="O133" s="23"/>
      <c r="P133" s="23"/>
      <c r="Q133" s="23"/>
      <c r="R133" s="71">
        <f t="shared" si="40"/>
        <v>0</v>
      </c>
    </row>
    <row r="134" spans="2:18" ht="21.75" hidden="1" customHeight="1">
      <c r="B134" s="24"/>
      <c r="D134" s="21"/>
      <c r="E134" s="26"/>
      <c r="F134" s="25">
        <v>65</v>
      </c>
      <c r="G134" s="14"/>
      <c r="H134" s="15"/>
      <c r="I134" s="16"/>
      <c r="J134" s="23"/>
      <c r="K134" s="23"/>
      <c r="L134" s="23"/>
      <c r="M134" s="23"/>
      <c r="N134" s="23"/>
      <c r="O134" s="23"/>
      <c r="P134" s="23"/>
      <c r="Q134" s="23"/>
      <c r="R134" s="71">
        <f>SUM(J134:Q134)</f>
        <v>0</v>
      </c>
    </row>
    <row r="135" spans="2:18" s="12" customFormat="1" ht="34.5" hidden="1" customHeight="1">
      <c r="B135" s="1404" t="s">
        <v>90</v>
      </c>
      <c r="C135" s="1405"/>
      <c r="D135" s="1405"/>
      <c r="E135" s="1405"/>
      <c r="F135" s="1405"/>
      <c r="G135" s="1405"/>
      <c r="H135" s="1405"/>
      <c r="I135" s="1405"/>
      <c r="J135" s="35">
        <f>SUM(J136)</f>
        <v>0</v>
      </c>
      <c r="K135" s="35">
        <f t="shared" ref="K135:R136" si="41">SUM(K136)</f>
        <v>0</v>
      </c>
      <c r="L135" s="35">
        <f t="shared" si="41"/>
        <v>0</v>
      </c>
      <c r="M135" s="35">
        <f t="shared" si="41"/>
        <v>0</v>
      </c>
      <c r="N135" s="35">
        <f t="shared" si="41"/>
        <v>0</v>
      </c>
      <c r="O135" s="35">
        <f t="shared" si="41"/>
        <v>0</v>
      </c>
      <c r="P135" s="35">
        <f t="shared" si="41"/>
        <v>0</v>
      </c>
      <c r="Q135" s="35">
        <f t="shared" si="41"/>
        <v>0</v>
      </c>
      <c r="R135" s="35">
        <f t="shared" si="41"/>
        <v>0</v>
      </c>
    </row>
    <row r="136" spans="2:18" s="12" customFormat="1" ht="48" hidden="1" customHeight="1">
      <c r="B136" s="1520" t="s">
        <v>115</v>
      </c>
      <c r="C136" s="1521"/>
      <c r="D136" s="1521"/>
      <c r="E136" s="1521"/>
      <c r="F136" s="1521"/>
      <c r="G136" s="1521"/>
      <c r="H136" s="1521"/>
      <c r="I136" s="1521"/>
      <c r="J136" s="22">
        <f>SUM(J137)</f>
        <v>0</v>
      </c>
      <c r="K136" s="22">
        <f t="shared" si="41"/>
        <v>0</v>
      </c>
      <c r="L136" s="22">
        <f t="shared" si="41"/>
        <v>0</v>
      </c>
      <c r="M136" s="22">
        <f t="shared" si="41"/>
        <v>0</v>
      </c>
      <c r="N136" s="22">
        <f t="shared" si="41"/>
        <v>0</v>
      </c>
      <c r="O136" s="22">
        <f t="shared" si="41"/>
        <v>0</v>
      </c>
      <c r="P136" s="22">
        <f t="shared" si="41"/>
        <v>0</v>
      </c>
      <c r="Q136" s="22">
        <f t="shared" si="41"/>
        <v>0</v>
      </c>
      <c r="R136" s="22">
        <f>SUM(R137)</f>
        <v>0</v>
      </c>
    </row>
    <row r="137" spans="2:18" ht="49.5" hidden="1" customHeight="1">
      <c r="B137" s="29"/>
      <c r="C137" s="1401" t="s">
        <v>49</v>
      </c>
      <c r="D137" s="1401"/>
      <c r="E137" s="1401"/>
      <c r="F137" s="1401"/>
      <c r="G137" s="1401"/>
      <c r="H137" s="1401"/>
      <c r="I137" s="1401"/>
      <c r="J137" s="73">
        <f>SUM(J138+J143)</f>
        <v>0</v>
      </c>
      <c r="K137" s="73">
        <f t="shared" ref="K137:R137" si="42">SUM(K138+K143)</f>
        <v>0</v>
      </c>
      <c r="L137" s="73">
        <f t="shared" si="42"/>
        <v>0</v>
      </c>
      <c r="M137" s="73">
        <f t="shared" si="42"/>
        <v>0</v>
      </c>
      <c r="N137" s="73">
        <f t="shared" si="42"/>
        <v>0</v>
      </c>
      <c r="O137" s="73">
        <f t="shared" si="42"/>
        <v>0</v>
      </c>
      <c r="P137" s="73">
        <f t="shared" si="42"/>
        <v>0</v>
      </c>
      <c r="Q137" s="73">
        <f t="shared" si="42"/>
        <v>0</v>
      </c>
      <c r="R137" s="73">
        <f t="shared" si="42"/>
        <v>0</v>
      </c>
    </row>
    <row r="138" spans="2:18" ht="36" hidden="1" customHeight="1">
      <c r="B138" s="29"/>
      <c r="C138" s="31"/>
      <c r="D138" s="1418" t="s">
        <v>50</v>
      </c>
      <c r="E138" s="1418"/>
      <c r="F138" s="1418"/>
      <c r="G138" s="1418"/>
      <c r="H138" s="1418"/>
      <c r="I138" s="1418"/>
      <c r="J138" s="73">
        <f>SUM(J139)</f>
        <v>0</v>
      </c>
      <c r="K138" s="73">
        <f t="shared" ref="K138:R138" si="43">SUM(K139)</f>
        <v>0</v>
      </c>
      <c r="L138" s="73">
        <f t="shared" si="43"/>
        <v>0</v>
      </c>
      <c r="M138" s="73">
        <f t="shared" si="43"/>
        <v>0</v>
      </c>
      <c r="N138" s="73">
        <f t="shared" si="43"/>
        <v>0</v>
      </c>
      <c r="O138" s="73">
        <f t="shared" si="43"/>
        <v>0</v>
      </c>
      <c r="P138" s="73">
        <f t="shared" si="43"/>
        <v>0</v>
      </c>
      <c r="Q138" s="73">
        <f t="shared" si="43"/>
        <v>0</v>
      </c>
      <c r="R138" s="73">
        <f t="shared" si="43"/>
        <v>0</v>
      </c>
    </row>
    <row r="139" spans="2:18" ht="32.25" hidden="1" customHeight="1">
      <c r="B139" s="29"/>
      <c r="C139" s="31"/>
      <c r="D139" s="31"/>
      <c r="E139" s="1418" t="s">
        <v>51</v>
      </c>
      <c r="F139" s="1418"/>
      <c r="G139" s="1418"/>
      <c r="H139" s="1418"/>
      <c r="I139" s="1418"/>
      <c r="J139" s="73">
        <f>SUM(J140:J142)</f>
        <v>0</v>
      </c>
      <c r="K139" s="73">
        <f t="shared" ref="K139:R139" si="44">SUM(K140:K142)</f>
        <v>0</v>
      </c>
      <c r="L139" s="73">
        <f t="shared" si="44"/>
        <v>0</v>
      </c>
      <c r="M139" s="73">
        <f t="shared" si="44"/>
        <v>0</v>
      </c>
      <c r="N139" s="73">
        <f t="shared" si="44"/>
        <v>0</v>
      </c>
      <c r="O139" s="73">
        <f t="shared" si="44"/>
        <v>0</v>
      </c>
      <c r="P139" s="73">
        <f t="shared" si="44"/>
        <v>0</v>
      </c>
      <c r="Q139" s="73">
        <f t="shared" si="44"/>
        <v>0</v>
      </c>
      <c r="R139" s="73">
        <f t="shared" si="44"/>
        <v>0</v>
      </c>
    </row>
    <row r="140" spans="2:18" ht="22.5" hidden="1" customHeight="1">
      <c r="B140" s="32"/>
      <c r="C140" s="33"/>
      <c r="D140" s="33"/>
      <c r="E140" s="34"/>
      <c r="F140" s="25">
        <v>66</v>
      </c>
      <c r="G140" s="14"/>
      <c r="H140" s="80"/>
      <c r="I140" s="117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1" si="45">SUM(J140:Q140)</f>
        <v>0</v>
      </c>
    </row>
    <row r="141" spans="2:18" ht="22.5" hidden="1" customHeight="1">
      <c r="B141" s="24"/>
      <c r="D141" s="21"/>
      <c r="E141" s="26"/>
      <c r="F141" s="25">
        <v>67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45"/>
        <v>0</v>
      </c>
    </row>
    <row r="142" spans="2:18" ht="33.75" hidden="1" customHeight="1">
      <c r="B142" s="58"/>
      <c r="C142" s="59"/>
      <c r="D142" s="53"/>
      <c r="E142" s="19"/>
      <c r="F142" s="25">
        <v>68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>SUM(J142:Q142)</f>
        <v>0</v>
      </c>
    </row>
    <row r="143" spans="2:18" ht="46.5" hidden="1" customHeight="1">
      <c r="B143" s="29"/>
      <c r="C143" s="31"/>
      <c r="D143" s="1418" t="s">
        <v>52</v>
      </c>
      <c r="E143" s="1418"/>
      <c r="F143" s="1418"/>
      <c r="G143" s="1418"/>
      <c r="H143" s="1418"/>
      <c r="I143" s="1418"/>
      <c r="J143" s="73">
        <f t="shared" ref="J143:R143" si="46">SUM(J144+J150+J156)</f>
        <v>0</v>
      </c>
      <c r="K143" s="73">
        <f t="shared" si="46"/>
        <v>0</v>
      </c>
      <c r="L143" s="73">
        <f t="shared" si="46"/>
        <v>0</v>
      </c>
      <c r="M143" s="73">
        <f t="shared" si="46"/>
        <v>0</v>
      </c>
      <c r="N143" s="73">
        <f t="shared" si="46"/>
        <v>0</v>
      </c>
      <c r="O143" s="73">
        <f t="shared" si="46"/>
        <v>0</v>
      </c>
      <c r="P143" s="73">
        <f t="shared" si="46"/>
        <v>0</v>
      </c>
      <c r="Q143" s="73">
        <f t="shared" si="46"/>
        <v>0</v>
      </c>
      <c r="R143" s="73">
        <f t="shared" si="46"/>
        <v>0</v>
      </c>
    </row>
    <row r="144" spans="2:18" hidden="1">
      <c r="B144" s="29"/>
      <c r="C144" s="31"/>
      <c r="D144" s="31"/>
      <c r="E144" s="30" t="s">
        <v>53</v>
      </c>
      <c r="F144" s="27"/>
      <c r="G144" s="27"/>
      <c r="H144" s="13"/>
      <c r="I144" s="100"/>
      <c r="J144" s="73">
        <f>SUM(J145:J149)</f>
        <v>0</v>
      </c>
      <c r="K144" s="73">
        <f>SUM(K145:K149)</f>
        <v>0</v>
      </c>
      <c r="L144" s="73">
        <f t="shared" ref="L144:Q144" si="47">SUM(L145:L149)</f>
        <v>0</v>
      </c>
      <c r="M144" s="73">
        <f t="shared" si="47"/>
        <v>0</v>
      </c>
      <c r="N144" s="73">
        <f t="shared" si="47"/>
        <v>0</v>
      </c>
      <c r="O144" s="73">
        <f t="shared" si="47"/>
        <v>0</v>
      </c>
      <c r="P144" s="73">
        <f t="shared" si="47"/>
        <v>0</v>
      </c>
      <c r="Q144" s="73">
        <f t="shared" si="47"/>
        <v>0</v>
      </c>
      <c r="R144" s="73">
        <f>SUM(R145:R149)</f>
        <v>0</v>
      </c>
    </row>
    <row r="145" spans="2:18" ht="19.5" hidden="1" customHeight="1">
      <c r="B145" s="32"/>
      <c r="C145" s="33"/>
      <c r="D145" s="33"/>
      <c r="E145" s="34"/>
      <c r="F145" s="25">
        <v>69</v>
      </c>
      <c r="G145" s="14"/>
      <c r="H145" s="80"/>
      <c r="I145" s="117"/>
      <c r="J145" s="15"/>
      <c r="K145" s="15"/>
      <c r="L145" s="15"/>
      <c r="M145" s="15"/>
      <c r="N145" s="15"/>
      <c r="O145" s="15"/>
      <c r="P145" s="15"/>
      <c r="Q145" s="15"/>
      <c r="R145" s="71">
        <f t="shared" ref="R145:R148" si="48">SUM(J145:Q145)</f>
        <v>0</v>
      </c>
    </row>
    <row r="146" spans="2:18" ht="19.5" hidden="1" customHeight="1">
      <c r="B146" s="24"/>
      <c r="D146" s="21"/>
      <c r="E146" s="26"/>
      <c r="F146" s="25">
        <v>70</v>
      </c>
      <c r="G146" s="14"/>
      <c r="H146" s="15"/>
      <c r="I146" s="16"/>
      <c r="J146" s="23"/>
      <c r="K146" s="23"/>
      <c r="L146" s="23"/>
      <c r="M146" s="23"/>
      <c r="N146" s="23"/>
      <c r="O146" s="23"/>
      <c r="P146" s="23"/>
      <c r="Q146" s="23"/>
      <c r="R146" s="71">
        <f t="shared" si="48"/>
        <v>0</v>
      </c>
    </row>
    <row r="147" spans="2:18" ht="19.5" hidden="1" customHeight="1">
      <c r="B147" s="24"/>
      <c r="D147" s="21"/>
      <c r="E147" s="26"/>
      <c r="F147" s="25">
        <v>71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48"/>
        <v>0</v>
      </c>
    </row>
    <row r="148" spans="2:18" ht="22.5" hidden="1" customHeight="1">
      <c r="B148" s="48"/>
      <c r="C148" s="49"/>
      <c r="D148" s="49"/>
      <c r="E148" s="50"/>
      <c r="F148" s="25">
        <v>72</v>
      </c>
      <c r="G148" s="14"/>
      <c r="H148" s="80"/>
      <c r="I148" s="117"/>
      <c r="J148" s="15"/>
      <c r="K148" s="15"/>
      <c r="L148" s="15"/>
      <c r="M148" s="15"/>
      <c r="N148" s="15"/>
      <c r="O148" s="15"/>
      <c r="P148" s="15"/>
      <c r="Q148" s="15"/>
      <c r="R148" s="71">
        <f t="shared" si="48"/>
        <v>0</v>
      </c>
    </row>
    <row r="149" spans="2:18" ht="22.5" hidden="1" customHeight="1">
      <c r="B149" s="24"/>
      <c r="D149" s="21"/>
      <c r="E149" s="26"/>
      <c r="F149" s="25">
        <v>73</v>
      </c>
      <c r="G149" s="14"/>
      <c r="H149" s="15"/>
      <c r="I149" s="16"/>
      <c r="J149" s="23"/>
      <c r="K149" s="23"/>
      <c r="L149" s="23"/>
      <c r="M149" s="23"/>
      <c r="N149" s="23"/>
      <c r="O149" s="23"/>
      <c r="P149" s="23"/>
      <c r="Q149" s="23"/>
      <c r="R149" s="71">
        <f>SUM(J149:Q149)</f>
        <v>0</v>
      </c>
    </row>
    <row r="150" spans="2:18" hidden="1">
      <c r="B150" s="29"/>
      <c r="C150" s="31"/>
      <c r="D150" s="31"/>
      <c r="E150" s="30" t="s">
        <v>54</v>
      </c>
      <c r="F150" s="27"/>
      <c r="G150" s="27"/>
      <c r="H150" s="13"/>
      <c r="I150" s="100"/>
      <c r="J150" s="73">
        <f>SUM(J151:J155)</f>
        <v>0</v>
      </c>
      <c r="K150" s="73">
        <f t="shared" ref="K150:R150" si="49">SUM(K151:K155)</f>
        <v>0</v>
      </c>
      <c r="L150" s="73">
        <f t="shared" si="49"/>
        <v>0</v>
      </c>
      <c r="M150" s="73">
        <f t="shared" si="49"/>
        <v>0</v>
      </c>
      <c r="N150" s="73">
        <f t="shared" si="49"/>
        <v>0</v>
      </c>
      <c r="O150" s="73">
        <f t="shared" si="49"/>
        <v>0</v>
      </c>
      <c r="P150" s="73">
        <f t="shared" si="49"/>
        <v>0</v>
      </c>
      <c r="Q150" s="73">
        <f t="shared" si="49"/>
        <v>0</v>
      </c>
      <c r="R150" s="73">
        <f t="shared" si="49"/>
        <v>0</v>
      </c>
    </row>
    <row r="151" spans="2:18" ht="22.5" hidden="1" customHeight="1">
      <c r="B151" s="32"/>
      <c r="C151" s="33"/>
      <c r="D151" s="33"/>
      <c r="E151" s="34"/>
      <c r="F151" s="25">
        <v>74</v>
      </c>
      <c r="G151" s="14"/>
      <c r="H151" s="80"/>
      <c r="I151" s="117"/>
      <c r="J151" s="15"/>
      <c r="K151" s="15"/>
      <c r="L151" s="15"/>
      <c r="M151" s="15"/>
      <c r="N151" s="15"/>
      <c r="O151" s="15"/>
      <c r="P151" s="15"/>
      <c r="Q151" s="15"/>
      <c r="R151" s="71">
        <f t="shared" ref="R151:R154" si="50">SUM(J151:Q151)</f>
        <v>0</v>
      </c>
    </row>
    <row r="152" spans="2:18" ht="22.5" hidden="1" customHeight="1">
      <c r="B152" s="24"/>
      <c r="D152" s="21"/>
      <c r="E152" s="26"/>
      <c r="F152" s="25">
        <v>75</v>
      </c>
      <c r="G152" s="14"/>
      <c r="H152" s="15"/>
      <c r="I152" s="16"/>
      <c r="J152" s="23"/>
      <c r="K152" s="23"/>
      <c r="L152" s="23"/>
      <c r="M152" s="23"/>
      <c r="N152" s="23"/>
      <c r="O152" s="23"/>
      <c r="P152" s="23"/>
      <c r="Q152" s="23"/>
      <c r="R152" s="71">
        <f t="shared" si="50"/>
        <v>0</v>
      </c>
    </row>
    <row r="153" spans="2:18" ht="22.5" hidden="1" customHeight="1">
      <c r="B153" s="24"/>
      <c r="D153" s="21"/>
      <c r="E153" s="26"/>
      <c r="F153" s="25">
        <v>76</v>
      </c>
      <c r="G153" s="14"/>
      <c r="H153" s="15"/>
      <c r="I153" s="16"/>
      <c r="J153" s="23"/>
      <c r="K153" s="23"/>
      <c r="L153" s="23"/>
      <c r="M153" s="23"/>
      <c r="N153" s="23"/>
      <c r="O153" s="23"/>
      <c r="P153" s="23"/>
      <c r="Q153" s="23"/>
      <c r="R153" s="71">
        <f t="shared" si="50"/>
        <v>0</v>
      </c>
    </row>
    <row r="154" spans="2:18" ht="22.5" hidden="1" customHeight="1">
      <c r="B154" s="48"/>
      <c r="C154" s="49"/>
      <c r="D154" s="49"/>
      <c r="E154" s="50"/>
      <c r="F154" s="25">
        <v>77</v>
      </c>
      <c r="G154" s="14"/>
      <c r="H154" s="80"/>
      <c r="I154" s="117"/>
      <c r="J154" s="15"/>
      <c r="K154" s="15"/>
      <c r="L154" s="15"/>
      <c r="M154" s="15"/>
      <c r="N154" s="15"/>
      <c r="O154" s="15"/>
      <c r="P154" s="15"/>
      <c r="Q154" s="15"/>
      <c r="R154" s="71">
        <f t="shared" si="50"/>
        <v>0</v>
      </c>
    </row>
    <row r="155" spans="2:18" ht="22.5" hidden="1" customHeight="1">
      <c r="B155" s="24"/>
      <c r="D155" s="21"/>
      <c r="E155" s="26"/>
      <c r="F155" s="25">
        <v>78</v>
      </c>
      <c r="G155" s="14"/>
      <c r="H155" s="15"/>
      <c r="I155" s="16"/>
      <c r="J155" s="23"/>
      <c r="K155" s="23"/>
      <c r="L155" s="23"/>
      <c r="M155" s="23"/>
      <c r="N155" s="23"/>
      <c r="O155" s="23"/>
      <c r="P155" s="23"/>
      <c r="Q155" s="23"/>
      <c r="R155" s="71">
        <f>SUM(J155:Q155)</f>
        <v>0</v>
      </c>
    </row>
    <row r="156" spans="2:18" ht="30.75" hidden="1" customHeight="1">
      <c r="B156" s="29"/>
      <c r="C156" s="31"/>
      <c r="D156" s="31"/>
      <c r="E156" s="1401" t="s">
        <v>89</v>
      </c>
      <c r="F156" s="1401"/>
      <c r="G156" s="1401"/>
      <c r="H156" s="1401"/>
      <c r="I156" s="1401"/>
      <c r="J156" s="73">
        <f t="shared" ref="J156:R156" si="51">SUM(J157:J161)</f>
        <v>0</v>
      </c>
      <c r="K156" s="73">
        <f t="shared" si="51"/>
        <v>0</v>
      </c>
      <c r="L156" s="73">
        <f t="shared" si="51"/>
        <v>0</v>
      </c>
      <c r="M156" s="73">
        <f t="shared" si="51"/>
        <v>0</v>
      </c>
      <c r="N156" s="73">
        <f t="shared" si="51"/>
        <v>0</v>
      </c>
      <c r="O156" s="73">
        <f t="shared" si="51"/>
        <v>0</v>
      </c>
      <c r="P156" s="73">
        <f t="shared" si="51"/>
        <v>0</v>
      </c>
      <c r="Q156" s="73">
        <f t="shared" si="51"/>
        <v>0</v>
      </c>
      <c r="R156" s="73">
        <f t="shared" si="51"/>
        <v>0</v>
      </c>
    </row>
    <row r="157" spans="2:18" ht="22.5" hidden="1" customHeight="1">
      <c r="B157" s="32"/>
      <c r="C157" s="33"/>
      <c r="D157" s="33"/>
      <c r="E157" s="34"/>
      <c r="F157" s="25">
        <v>79</v>
      </c>
      <c r="G157" s="14"/>
      <c r="H157" s="80"/>
      <c r="I157" s="117"/>
      <c r="J157" s="15"/>
      <c r="K157" s="15"/>
      <c r="L157" s="15"/>
      <c r="M157" s="15"/>
      <c r="N157" s="15"/>
      <c r="O157" s="15"/>
      <c r="P157" s="15"/>
      <c r="Q157" s="15"/>
      <c r="R157" s="71">
        <f t="shared" ref="R157:R160" si="52">SUM(J157:Q157)</f>
        <v>0</v>
      </c>
    </row>
    <row r="158" spans="2:18" ht="22.5" hidden="1" customHeight="1">
      <c r="B158" s="24"/>
      <c r="D158" s="21"/>
      <c r="E158" s="26"/>
      <c r="F158" s="25">
        <v>80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 t="shared" si="52"/>
        <v>0</v>
      </c>
    </row>
    <row r="159" spans="2:18" ht="22.5" hidden="1" customHeight="1">
      <c r="B159" s="24"/>
      <c r="D159" s="21"/>
      <c r="E159" s="26"/>
      <c r="F159" s="25">
        <v>81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>
        <f t="shared" si="52"/>
        <v>0</v>
      </c>
    </row>
    <row r="160" spans="2:18" ht="22.5" hidden="1" customHeight="1">
      <c r="B160" s="48"/>
      <c r="C160" s="49"/>
      <c r="D160" s="49"/>
      <c r="E160" s="50"/>
      <c r="F160" s="25">
        <v>82</v>
      </c>
      <c r="G160" s="14"/>
      <c r="H160" s="80"/>
      <c r="I160" s="117"/>
      <c r="J160" s="15"/>
      <c r="K160" s="15"/>
      <c r="L160" s="15"/>
      <c r="M160" s="15"/>
      <c r="N160" s="15"/>
      <c r="O160" s="15"/>
      <c r="P160" s="15"/>
      <c r="Q160" s="15"/>
      <c r="R160" s="71">
        <f t="shared" si="52"/>
        <v>0</v>
      </c>
    </row>
    <row r="161" spans="2:18" ht="22.5" hidden="1" customHeight="1">
      <c r="B161" s="58"/>
      <c r="C161" s="59"/>
      <c r="D161" s="53"/>
      <c r="E161" s="19"/>
      <c r="F161" s="25">
        <v>83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>SUM(J161:Q161)</f>
        <v>0</v>
      </c>
    </row>
    <row r="162" spans="2:18" s="12" customFormat="1" ht="33.75" hidden="1" customHeight="1">
      <c r="B162" s="1404" t="s">
        <v>92</v>
      </c>
      <c r="C162" s="1405"/>
      <c r="D162" s="1405"/>
      <c r="E162" s="1405"/>
      <c r="F162" s="1405"/>
      <c r="G162" s="1405"/>
      <c r="H162" s="1405"/>
      <c r="I162" s="1405"/>
      <c r="J162" s="35">
        <f>SUM(J163)</f>
        <v>0</v>
      </c>
      <c r="K162" s="35">
        <f t="shared" ref="K162:R163" si="53">SUM(K163)</f>
        <v>0</v>
      </c>
      <c r="L162" s="35">
        <f t="shared" si="53"/>
        <v>0</v>
      </c>
      <c r="M162" s="35">
        <f t="shared" si="53"/>
        <v>0</v>
      </c>
      <c r="N162" s="35">
        <f t="shared" si="53"/>
        <v>0</v>
      </c>
      <c r="O162" s="35">
        <f t="shared" si="53"/>
        <v>0</v>
      </c>
      <c r="P162" s="35">
        <f t="shared" si="53"/>
        <v>0</v>
      </c>
      <c r="Q162" s="35">
        <f t="shared" si="53"/>
        <v>0</v>
      </c>
      <c r="R162" s="35">
        <f t="shared" si="53"/>
        <v>0</v>
      </c>
    </row>
    <row r="163" spans="2:18" s="12" customFormat="1" ht="48.75" hidden="1" customHeight="1">
      <c r="B163" s="1520" t="s">
        <v>116</v>
      </c>
      <c r="C163" s="1521"/>
      <c r="D163" s="1521"/>
      <c r="E163" s="1521"/>
      <c r="F163" s="1521"/>
      <c r="G163" s="1521"/>
      <c r="H163" s="1521"/>
      <c r="I163" s="1521"/>
      <c r="J163" s="22">
        <f>SUM(J164)</f>
        <v>0</v>
      </c>
      <c r="K163" s="22">
        <f t="shared" si="53"/>
        <v>0</v>
      </c>
      <c r="L163" s="22">
        <f t="shared" si="53"/>
        <v>0</v>
      </c>
      <c r="M163" s="22">
        <f t="shared" si="53"/>
        <v>0</v>
      </c>
      <c r="N163" s="22">
        <f t="shared" si="53"/>
        <v>0</v>
      </c>
      <c r="O163" s="22">
        <f t="shared" si="53"/>
        <v>0</v>
      </c>
      <c r="P163" s="22">
        <f t="shared" si="53"/>
        <v>0</v>
      </c>
      <c r="Q163" s="22">
        <f t="shared" si="53"/>
        <v>0</v>
      </c>
      <c r="R163" s="22">
        <f>SUM(R164)</f>
        <v>0</v>
      </c>
    </row>
    <row r="164" spans="2:18" ht="32.25" hidden="1" customHeight="1">
      <c r="B164" s="29"/>
      <c r="C164" s="1401" t="s">
        <v>55</v>
      </c>
      <c r="D164" s="1401"/>
      <c r="E164" s="1401"/>
      <c r="F164" s="1401"/>
      <c r="G164" s="1401"/>
      <c r="H164" s="1401"/>
      <c r="I164" s="1401"/>
      <c r="J164" s="73">
        <f>SUM(J165+J182)</f>
        <v>0</v>
      </c>
      <c r="K164" s="73">
        <f t="shared" ref="K164:Q164" si="54">SUM(K165+K182)</f>
        <v>0</v>
      </c>
      <c r="L164" s="73">
        <f t="shared" si="54"/>
        <v>0</v>
      </c>
      <c r="M164" s="73">
        <f t="shared" si="54"/>
        <v>0</v>
      </c>
      <c r="N164" s="73">
        <f t="shared" si="54"/>
        <v>0</v>
      </c>
      <c r="O164" s="73">
        <f t="shared" si="54"/>
        <v>0</v>
      </c>
      <c r="P164" s="73">
        <f t="shared" si="54"/>
        <v>0</v>
      </c>
      <c r="Q164" s="73">
        <f t="shared" si="54"/>
        <v>0</v>
      </c>
      <c r="R164" s="73">
        <f>SUM(R165+R182)</f>
        <v>0</v>
      </c>
    </row>
    <row r="165" spans="2:18" ht="50.25" hidden="1" customHeight="1">
      <c r="B165" s="29"/>
      <c r="C165" s="31"/>
      <c r="D165" s="1401" t="s">
        <v>77</v>
      </c>
      <c r="E165" s="1401"/>
      <c r="F165" s="1401"/>
      <c r="G165" s="1401"/>
      <c r="H165" s="1401"/>
      <c r="I165" s="1401"/>
      <c r="J165" s="73">
        <f>SUM(J166+J170+J174+J178)</f>
        <v>0</v>
      </c>
      <c r="K165" s="73">
        <f t="shared" ref="K165:R165" si="55">SUM(K166+K170+K174+K178)</f>
        <v>0</v>
      </c>
      <c r="L165" s="73">
        <f t="shared" si="55"/>
        <v>0</v>
      </c>
      <c r="M165" s="73">
        <f t="shared" si="55"/>
        <v>0</v>
      </c>
      <c r="N165" s="73">
        <f t="shared" si="55"/>
        <v>0</v>
      </c>
      <c r="O165" s="73">
        <f t="shared" si="55"/>
        <v>0</v>
      </c>
      <c r="P165" s="73">
        <f t="shared" si="55"/>
        <v>0</v>
      </c>
      <c r="Q165" s="73">
        <f t="shared" si="55"/>
        <v>0</v>
      </c>
      <c r="R165" s="73">
        <f t="shared" si="55"/>
        <v>0</v>
      </c>
    </row>
    <row r="166" spans="2:18" ht="32.25" hidden="1" customHeight="1">
      <c r="B166" s="29"/>
      <c r="C166" s="31"/>
      <c r="D166" s="31"/>
      <c r="E166" s="1401" t="s">
        <v>56</v>
      </c>
      <c r="F166" s="1401"/>
      <c r="G166" s="1401"/>
      <c r="H166" s="1401"/>
      <c r="I166" s="1401"/>
      <c r="J166" s="73">
        <f>SUM(J167:J169)</f>
        <v>0</v>
      </c>
      <c r="K166" s="73">
        <f t="shared" ref="K166:R166" si="56">SUM(K167:K169)</f>
        <v>0</v>
      </c>
      <c r="L166" s="73">
        <f t="shared" si="56"/>
        <v>0</v>
      </c>
      <c r="M166" s="73">
        <f t="shared" si="56"/>
        <v>0</v>
      </c>
      <c r="N166" s="73">
        <f t="shared" si="56"/>
        <v>0</v>
      </c>
      <c r="O166" s="73">
        <f t="shared" si="56"/>
        <v>0</v>
      </c>
      <c r="P166" s="73">
        <f t="shared" si="56"/>
        <v>0</v>
      </c>
      <c r="Q166" s="73">
        <f t="shared" si="56"/>
        <v>0</v>
      </c>
      <c r="R166" s="73">
        <f t="shared" si="56"/>
        <v>0</v>
      </c>
    </row>
    <row r="167" spans="2:18" ht="20.25" hidden="1" customHeight="1">
      <c r="B167" s="32"/>
      <c r="C167" s="33"/>
      <c r="D167" s="33"/>
      <c r="E167" s="34"/>
      <c r="F167" s="25">
        <v>84</v>
      </c>
      <c r="G167" s="14"/>
      <c r="H167" s="80"/>
      <c r="I167" s="117"/>
      <c r="J167" s="15"/>
      <c r="K167" s="15"/>
      <c r="L167" s="15"/>
      <c r="M167" s="15"/>
      <c r="N167" s="15"/>
      <c r="O167" s="15"/>
      <c r="P167" s="15"/>
      <c r="Q167" s="15"/>
      <c r="R167" s="71">
        <f t="shared" ref="R167:R168" si="57">SUM(J167:Q167)</f>
        <v>0</v>
      </c>
    </row>
    <row r="168" spans="2:18" ht="20.25" hidden="1" customHeight="1">
      <c r="B168" s="24"/>
      <c r="D168" s="21"/>
      <c r="E168" s="26"/>
      <c r="F168" s="25">
        <v>85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 t="shared" si="57"/>
        <v>0</v>
      </c>
    </row>
    <row r="169" spans="2:18" ht="20.25" hidden="1" customHeight="1">
      <c r="B169" s="24"/>
      <c r="D169" s="21"/>
      <c r="E169" s="26"/>
      <c r="F169" s="25">
        <v>86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>SUM(J169:Q169)</f>
        <v>0</v>
      </c>
    </row>
    <row r="170" spans="2:18" ht="33.75" hidden="1" customHeight="1">
      <c r="B170" s="29"/>
      <c r="C170" s="31"/>
      <c r="D170" s="31"/>
      <c r="E170" s="1401" t="s">
        <v>57</v>
      </c>
      <c r="F170" s="1401"/>
      <c r="G170" s="1401"/>
      <c r="H170" s="1401"/>
      <c r="I170" s="1401"/>
      <c r="J170" s="73">
        <f>SUM(J171:J173)</f>
        <v>0</v>
      </c>
      <c r="K170" s="73">
        <f t="shared" ref="K170:R170" si="58">SUM(K171:K173)</f>
        <v>0</v>
      </c>
      <c r="L170" s="73">
        <f t="shared" si="58"/>
        <v>0</v>
      </c>
      <c r="M170" s="73">
        <f t="shared" si="58"/>
        <v>0</v>
      </c>
      <c r="N170" s="73">
        <f t="shared" si="58"/>
        <v>0</v>
      </c>
      <c r="O170" s="73">
        <f t="shared" si="58"/>
        <v>0</v>
      </c>
      <c r="P170" s="73">
        <f t="shared" si="58"/>
        <v>0</v>
      </c>
      <c r="Q170" s="73">
        <f t="shared" si="58"/>
        <v>0</v>
      </c>
      <c r="R170" s="73">
        <f t="shared" si="58"/>
        <v>0</v>
      </c>
    </row>
    <row r="171" spans="2:18" ht="21" hidden="1" customHeight="1">
      <c r="B171" s="32"/>
      <c r="C171" s="33"/>
      <c r="D171" s="33"/>
      <c r="E171" s="34"/>
      <c r="F171" s="25">
        <v>87</v>
      </c>
      <c r="G171" s="14"/>
      <c r="H171" s="80"/>
      <c r="I171" s="117"/>
      <c r="J171" s="15"/>
      <c r="K171" s="15"/>
      <c r="L171" s="15"/>
      <c r="M171" s="15"/>
      <c r="N171" s="15"/>
      <c r="O171" s="15"/>
      <c r="P171" s="15"/>
      <c r="Q171" s="15"/>
      <c r="R171" s="71">
        <f t="shared" ref="R171:R172" si="59">SUM(J171:Q171)</f>
        <v>0</v>
      </c>
    </row>
    <row r="172" spans="2:18" ht="21" hidden="1" customHeight="1">
      <c r="B172" s="24"/>
      <c r="D172" s="21"/>
      <c r="E172" s="26"/>
      <c r="F172" s="25">
        <v>88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 t="shared" si="59"/>
        <v>0</v>
      </c>
    </row>
    <row r="173" spans="2:18" ht="21" hidden="1" customHeight="1">
      <c r="B173" s="24"/>
      <c r="D173" s="21"/>
      <c r="E173" s="26"/>
      <c r="F173" s="25">
        <v>89</v>
      </c>
      <c r="G173" s="14"/>
      <c r="H173" s="15"/>
      <c r="I173" s="16"/>
      <c r="J173" s="23"/>
      <c r="K173" s="23"/>
      <c r="L173" s="23"/>
      <c r="M173" s="23"/>
      <c r="N173" s="23"/>
      <c r="O173" s="23"/>
      <c r="P173" s="23"/>
      <c r="Q173" s="23"/>
      <c r="R173" s="71">
        <f>SUM(J173:Q173)</f>
        <v>0</v>
      </c>
    </row>
    <row r="174" spans="2:18" hidden="1">
      <c r="B174" s="29"/>
      <c r="C174" s="31"/>
      <c r="D174" s="31"/>
      <c r="E174" s="30" t="s">
        <v>58</v>
      </c>
      <c r="F174" s="27"/>
      <c r="G174" s="27"/>
      <c r="H174" s="13"/>
      <c r="I174" s="100"/>
      <c r="J174" s="73">
        <f>SUM(J175:J177)</f>
        <v>0</v>
      </c>
      <c r="K174" s="73">
        <f t="shared" ref="K174:R174" si="60">SUM(K175:K177)</f>
        <v>0</v>
      </c>
      <c r="L174" s="73">
        <f t="shared" si="60"/>
        <v>0</v>
      </c>
      <c r="M174" s="73">
        <f t="shared" si="60"/>
        <v>0</v>
      </c>
      <c r="N174" s="73">
        <f t="shared" si="60"/>
        <v>0</v>
      </c>
      <c r="O174" s="73">
        <f t="shared" si="60"/>
        <v>0</v>
      </c>
      <c r="P174" s="73">
        <f t="shared" si="60"/>
        <v>0</v>
      </c>
      <c r="Q174" s="73">
        <f t="shared" si="60"/>
        <v>0</v>
      </c>
      <c r="R174" s="73">
        <f t="shared" si="60"/>
        <v>0</v>
      </c>
    </row>
    <row r="175" spans="2:18" ht="24.75" hidden="1" customHeight="1">
      <c r="B175" s="32"/>
      <c r="C175" s="33"/>
      <c r="D175" s="33"/>
      <c r="E175" s="34"/>
      <c r="F175" s="25">
        <v>90</v>
      </c>
      <c r="G175" s="14"/>
      <c r="H175" s="80"/>
      <c r="I175" s="117"/>
      <c r="J175" s="15"/>
      <c r="K175" s="15"/>
      <c r="L175" s="15"/>
      <c r="M175" s="15"/>
      <c r="N175" s="15"/>
      <c r="O175" s="15"/>
      <c r="P175" s="15"/>
      <c r="Q175" s="15"/>
      <c r="R175" s="71">
        <f t="shared" ref="R175:R176" si="61">SUM(J175:Q175)</f>
        <v>0</v>
      </c>
    </row>
    <row r="176" spans="2:18" ht="24.75" hidden="1" customHeight="1">
      <c r="B176" s="24"/>
      <c r="D176" s="21"/>
      <c r="E176" s="26"/>
      <c r="F176" s="25">
        <v>91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 t="shared" si="61"/>
        <v>0</v>
      </c>
    </row>
    <row r="177" spans="2:18" ht="24.75" hidden="1" customHeight="1">
      <c r="B177" s="58"/>
      <c r="C177" s="59"/>
      <c r="D177" s="53"/>
      <c r="E177" s="19"/>
      <c r="F177" s="25">
        <v>92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1">
        <f>SUM(J177:Q177)</f>
        <v>0</v>
      </c>
    </row>
    <row r="178" spans="2:18" ht="30.75" hidden="1" customHeight="1">
      <c r="B178" s="29"/>
      <c r="C178" s="31"/>
      <c r="D178" s="31"/>
      <c r="E178" s="1418" t="s">
        <v>59</v>
      </c>
      <c r="F178" s="1418"/>
      <c r="G178" s="1418"/>
      <c r="H178" s="1418"/>
      <c r="I178" s="1418"/>
      <c r="J178" s="73">
        <f>SUM(J179:J181)</f>
        <v>0</v>
      </c>
      <c r="K178" s="73">
        <f t="shared" ref="K178:R178" si="62">SUM(K179:K181)</f>
        <v>0</v>
      </c>
      <c r="L178" s="73">
        <f t="shared" si="62"/>
        <v>0</v>
      </c>
      <c r="M178" s="73">
        <f t="shared" si="62"/>
        <v>0</v>
      </c>
      <c r="N178" s="73">
        <f t="shared" si="62"/>
        <v>0</v>
      </c>
      <c r="O178" s="73">
        <f t="shared" si="62"/>
        <v>0</v>
      </c>
      <c r="P178" s="73">
        <f t="shared" si="62"/>
        <v>0</v>
      </c>
      <c r="Q178" s="73">
        <f t="shared" si="62"/>
        <v>0</v>
      </c>
      <c r="R178" s="73">
        <f t="shared" si="62"/>
        <v>0</v>
      </c>
    </row>
    <row r="179" spans="2:18" ht="22.5" hidden="1" customHeight="1">
      <c r="B179" s="32"/>
      <c r="C179" s="33"/>
      <c r="D179" s="33"/>
      <c r="E179" s="34"/>
      <c r="F179" s="25">
        <v>93</v>
      </c>
      <c r="G179" s="14"/>
      <c r="H179" s="80"/>
      <c r="I179" s="117"/>
      <c r="J179" s="15"/>
      <c r="K179" s="15"/>
      <c r="L179" s="15"/>
      <c r="M179" s="15"/>
      <c r="N179" s="15"/>
      <c r="O179" s="15"/>
      <c r="P179" s="15"/>
      <c r="Q179" s="15"/>
      <c r="R179" s="71">
        <f t="shared" ref="R179:R180" si="63">SUM(J179:Q179)</f>
        <v>0</v>
      </c>
    </row>
    <row r="180" spans="2:18" ht="22.5" hidden="1" customHeight="1">
      <c r="B180" s="24"/>
      <c r="D180" s="21"/>
      <c r="E180" s="26"/>
      <c r="F180" s="25">
        <v>94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1">
        <f t="shared" si="63"/>
        <v>0</v>
      </c>
    </row>
    <row r="181" spans="2:18" ht="22.5" hidden="1" customHeight="1">
      <c r="B181" s="24"/>
      <c r="D181" s="21"/>
      <c r="E181" s="26"/>
      <c r="F181" s="25">
        <v>95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1">
        <f>SUM(J181:Q181)</f>
        <v>0</v>
      </c>
    </row>
    <row r="182" spans="2:18" ht="33.75" hidden="1" customHeight="1">
      <c r="B182" s="29"/>
      <c r="C182" s="31"/>
      <c r="D182" s="1401" t="s">
        <v>60</v>
      </c>
      <c r="E182" s="1401"/>
      <c r="F182" s="1401"/>
      <c r="G182" s="1401"/>
      <c r="H182" s="1401"/>
      <c r="I182" s="1401"/>
      <c r="J182" s="73">
        <f>SUM(J183)</f>
        <v>0</v>
      </c>
      <c r="K182" s="73">
        <f t="shared" ref="K182:R182" si="64">SUM(K183)</f>
        <v>0</v>
      </c>
      <c r="L182" s="73">
        <f t="shared" si="64"/>
        <v>0</v>
      </c>
      <c r="M182" s="73">
        <f t="shared" si="64"/>
        <v>0</v>
      </c>
      <c r="N182" s="73">
        <f t="shared" si="64"/>
        <v>0</v>
      </c>
      <c r="O182" s="73">
        <f t="shared" si="64"/>
        <v>0</v>
      </c>
      <c r="P182" s="73">
        <f t="shared" si="64"/>
        <v>0</v>
      </c>
      <c r="Q182" s="73">
        <f t="shared" si="64"/>
        <v>0</v>
      </c>
      <c r="R182" s="73">
        <f t="shared" si="64"/>
        <v>0</v>
      </c>
    </row>
    <row r="183" spans="2:18" hidden="1">
      <c r="B183" s="29"/>
      <c r="C183" s="31"/>
      <c r="D183" s="31"/>
      <c r="E183" s="30" t="s">
        <v>61</v>
      </c>
      <c r="F183" s="27"/>
      <c r="G183" s="27"/>
      <c r="H183" s="13"/>
      <c r="I183" s="100"/>
      <c r="J183" s="73">
        <f>SUM(J184:J186)</f>
        <v>0</v>
      </c>
      <c r="K183" s="73">
        <f t="shared" ref="K183:Q183" si="65">SUM(K184:K186)</f>
        <v>0</v>
      </c>
      <c r="L183" s="73">
        <f t="shared" si="65"/>
        <v>0</v>
      </c>
      <c r="M183" s="73">
        <f t="shared" si="65"/>
        <v>0</v>
      </c>
      <c r="N183" s="73">
        <f t="shared" si="65"/>
        <v>0</v>
      </c>
      <c r="O183" s="73">
        <f t="shared" si="65"/>
        <v>0</v>
      </c>
      <c r="P183" s="73">
        <f t="shared" si="65"/>
        <v>0</v>
      </c>
      <c r="Q183" s="73">
        <f t="shared" si="65"/>
        <v>0</v>
      </c>
      <c r="R183" s="73">
        <f>SUM(R184:R186)</f>
        <v>0</v>
      </c>
    </row>
    <row r="184" spans="2:18" ht="22.5" hidden="1" customHeight="1">
      <c r="B184" s="32"/>
      <c r="C184" s="33"/>
      <c r="D184" s="33"/>
      <c r="E184" s="34"/>
      <c r="F184" s="25">
        <v>96</v>
      </c>
      <c r="G184" s="14"/>
      <c r="H184" s="80"/>
      <c r="I184" s="117"/>
      <c r="J184" s="15"/>
      <c r="K184" s="15"/>
      <c r="L184" s="15"/>
      <c r="M184" s="15"/>
      <c r="N184" s="15"/>
      <c r="O184" s="15"/>
      <c r="P184" s="15"/>
      <c r="Q184" s="15"/>
      <c r="R184" s="71">
        <f>SUM(J184:Q184)</f>
        <v>0</v>
      </c>
    </row>
    <row r="185" spans="2:18" ht="22.5" hidden="1" customHeight="1">
      <c r="B185" s="24"/>
      <c r="D185" s="21"/>
      <c r="E185" s="26"/>
      <c r="F185" s="25">
        <v>97</v>
      </c>
      <c r="G185" s="14"/>
      <c r="H185" s="15"/>
      <c r="I185" s="16"/>
      <c r="J185" s="23"/>
      <c r="K185" s="23"/>
      <c r="L185" s="23"/>
      <c r="M185" s="23"/>
      <c r="N185" s="23"/>
      <c r="O185" s="23"/>
      <c r="P185" s="23"/>
      <c r="Q185" s="23"/>
      <c r="R185" s="71">
        <f>SUM(J185:Q185)</f>
        <v>0</v>
      </c>
    </row>
    <row r="186" spans="2:18" ht="3" hidden="1" customHeight="1">
      <c r="B186" s="24"/>
      <c r="D186" s="21"/>
      <c r="E186" s="26"/>
      <c r="F186" s="25">
        <v>98</v>
      </c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1">
        <f>SUM(J186:Q186)</f>
        <v>0</v>
      </c>
    </row>
    <row r="187" spans="2:18" s="12" customFormat="1" ht="19.5" customHeight="1">
      <c r="B187" s="116" t="s">
        <v>94</v>
      </c>
      <c r="C187" s="38"/>
      <c r="D187" s="115"/>
      <c r="E187" s="115"/>
      <c r="F187" s="115"/>
      <c r="G187" s="115"/>
      <c r="H187" s="406"/>
      <c r="I187" s="406"/>
      <c r="J187" s="450"/>
      <c r="K187" s="450"/>
      <c r="L187" s="450"/>
      <c r="M187" s="450"/>
      <c r="N187" s="450"/>
      <c r="O187" s="450"/>
      <c r="P187" s="450"/>
      <c r="Q187" s="450"/>
      <c r="R187" s="449"/>
    </row>
    <row r="188" spans="2:18" s="12" customFormat="1" ht="18.75" customHeight="1">
      <c r="B188" s="440" t="s">
        <v>117</v>
      </c>
      <c r="C188" s="441"/>
      <c r="D188" s="441"/>
      <c r="E188" s="441"/>
      <c r="F188" s="441"/>
      <c r="G188" s="441"/>
      <c r="H188" s="441"/>
      <c r="I188" s="559"/>
      <c r="J188" s="448"/>
      <c r="K188" s="448"/>
      <c r="L188" s="448"/>
      <c r="M188" s="448"/>
      <c r="N188" s="448"/>
      <c r="O188" s="448"/>
      <c r="P188" s="448"/>
      <c r="Q188" s="448"/>
      <c r="R188" s="445"/>
    </row>
    <row r="189" spans="2:18" ht="18" customHeight="1">
      <c r="B189" s="29"/>
      <c r="C189" s="189" t="s">
        <v>62</v>
      </c>
      <c r="D189" s="189"/>
      <c r="E189" s="189"/>
      <c r="F189" s="189"/>
      <c r="G189" s="189"/>
      <c r="H189" s="189"/>
      <c r="I189" s="190"/>
      <c r="J189" s="443"/>
      <c r="K189" s="443"/>
      <c r="L189" s="443"/>
      <c r="M189" s="443"/>
      <c r="N189" s="443"/>
      <c r="O189" s="443"/>
      <c r="P189" s="443"/>
      <c r="Q189" s="443"/>
      <c r="R189" s="186"/>
    </row>
    <row r="190" spans="2:18" hidden="1">
      <c r="B190" s="29"/>
      <c r="C190" s="31"/>
      <c r="D190" s="30" t="s">
        <v>63</v>
      </c>
      <c r="E190" s="28"/>
      <c r="F190" s="27"/>
      <c r="G190" s="27"/>
      <c r="H190" s="13"/>
      <c r="I190" s="100"/>
      <c r="J190" s="443"/>
      <c r="K190" s="443"/>
      <c r="L190" s="443"/>
      <c r="M190" s="443"/>
      <c r="N190" s="443"/>
      <c r="O190" s="443"/>
      <c r="P190" s="443"/>
      <c r="Q190" s="443"/>
      <c r="R190" s="186"/>
    </row>
    <row r="191" spans="2:18" ht="31.5" hidden="1" customHeight="1">
      <c r="B191" s="29"/>
      <c r="C191" s="31"/>
      <c r="D191" s="31"/>
      <c r="E191" s="1418" t="s">
        <v>64</v>
      </c>
      <c r="F191" s="1418"/>
      <c r="G191" s="1418"/>
      <c r="H191" s="1418"/>
      <c r="I191" s="1418"/>
      <c r="J191" s="443"/>
      <c r="K191" s="443"/>
      <c r="L191" s="443"/>
      <c r="M191" s="443"/>
      <c r="N191" s="443"/>
      <c r="O191" s="443"/>
      <c r="P191" s="443"/>
      <c r="Q191" s="443"/>
      <c r="R191" s="186"/>
    </row>
    <row r="192" spans="2:18" ht="48.75" hidden="1" customHeight="1">
      <c r="B192" s="58"/>
      <c r="C192" s="59"/>
      <c r="D192" s="53"/>
      <c r="E192" s="53"/>
      <c r="F192" s="51"/>
      <c r="G192" s="14"/>
      <c r="H192" s="80"/>
      <c r="I192" s="117"/>
      <c r="J192" s="452"/>
      <c r="K192" s="452"/>
      <c r="L192" s="452"/>
      <c r="M192" s="452"/>
      <c r="N192" s="452"/>
      <c r="O192" s="452"/>
      <c r="P192" s="452"/>
      <c r="Q192" s="452"/>
      <c r="R192" s="453"/>
    </row>
    <row r="193" spans="2:18" ht="17.25" customHeight="1">
      <c r="B193" s="29"/>
      <c r="C193" s="31"/>
      <c r="D193" s="189" t="s">
        <v>65</v>
      </c>
      <c r="E193" s="189"/>
      <c r="F193" s="189"/>
      <c r="G193" s="189"/>
      <c r="H193" s="189"/>
      <c r="I193" s="190"/>
      <c r="J193" s="443"/>
      <c r="K193" s="443"/>
      <c r="L193" s="443"/>
      <c r="M193" s="443"/>
      <c r="N193" s="443"/>
      <c r="O193" s="443"/>
      <c r="P193" s="443"/>
      <c r="Q193" s="443"/>
      <c r="R193" s="186"/>
    </row>
    <row r="194" spans="2:18" ht="17.25" customHeight="1">
      <c r="B194" s="29"/>
      <c r="C194" s="31"/>
      <c r="D194" s="31"/>
      <c r="E194" s="30" t="s">
        <v>66</v>
      </c>
      <c r="F194" s="27"/>
      <c r="G194" s="202"/>
      <c r="H194" s="203"/>
      <c r="I194" s="203"/>
      <c r="J194" s="443"/>
      <c r="K194" s="443"/>
      <c r="L194" s="443"/>
      <c r="M194" s="443"/>
      <c r="N194" s="443"/>
      <c r="O194" s="443"/>
      <c r="P194" s="443"/>
      <c r="Q194" s="443"/>
      <c r="R194" s="186"/>
    </row>
    <row r="195" spans="2:18" s="464" customFormat="1" ht="17.25" customHeight="1">
      <c r="B195" s="466"/>
      <c r="C195" s="463"/>
      <c r="D195" s="463"/>
      <c r="E195" s="467">
        <v>183</v>
      </c>
      <c r="F195" s="467" t="s">
        <v>1659</v>
      </c>
      <c r="G195" s="463"/>
      <c r="H195" s="467"/>
      <c r="I195" s="467"/>
      <c r="J195" s="458"/>
      <c r="K195" s="458"/>
      <c r="L195" s="458"/>
      <c r="M195" s="458"/>
      <c r="N195" s="458"/>
      <c r="O195" s="458"/>
      <c r="P195" s="458"/>
      <c r="Q195" s="458"/>
      <c r="R195" s="457"/>
    </row>
    <row r="196" spans="2:18" s="369" customFormat="1" ht="27" customHeight="1">
      <c r="B196" s="771"/>
      <c r="C196" s="752"/>
      <c r="D196" s="752"/>
      <c r="E196" s="752"/>
      <c r="F196" s="752">
        <v>18301</v>
      </c>
      <c r="G196" s="754" t="s">
        <v>1772</v>
      </c>
      <c r="H196" s="755" t="s">
        <v>229</v>
      </c>
      <c r="I196" s="756" t="s">
        <v>2214</v>
      </c>
      <c r="J196" s="757"/>
      <c r="K196" s="758">
        <v>20000</v>
      </c>
      <c r="L196" s="758">
        <v>50000</v>
      </c>
      <c r="M196" s="758">
        <v>130000</v>
      </c>
      <c r="N196" s="757"/>
      <c r="O196" s="757"/>
      <c r="P196" s="757"/>
      <c r="Q196" s="757"/>
      <c r="R196" s="759">
        <f>SUM(J196:Q196)</f>
        <v>200000</v>
      </c>
    </row>
    <row r="197" spans="2:18" s="369" customFormat="1" ht="49.5" customHeight="1">
      <c r="B197" s="955"/>
      <c r="C197" s="796"/>
      <c r="D197" s="796"/>
      <c r="E197" s="796"/>
      <c r="F197" s="796">
        <v>18302</v>
      </c>
      <c r="G197" s="815" t="s">
        <v>2212</v>
      </c>
      <c r="H197" s="847" t="s">
        <v>229</v>
      </c>
      <c r="I197" s="954" t="s">
        <v>2159</v>
      </c>
      <c r="J197" s="817"/>
      <c r="K197" s="956">
        <v>14400</v>
      </c>
      <c r="L197" s="956">
        <v>80000</v>
      </c>
      <c r="M197" s="956">
        <v>105600</v>
      </c>
      <c r="N197" s="817"/>
      <c r="O197" s="817"/>
      <c r="P197" s="817"/>
      <c r="Q197" s="817"/>
      <c r="R197" s="119">
        <f>SUM(J197:Q197)</f>
        <v>200000</v>
      </c>
    </row>
    <row r="198" spans="2:18" s="369" customFormat="1" ht="33.75" customHeight="1">
      <c r="B198" s="772"/>
      <c r="C198" s="773"/>
      <c r="D198" s="773"/>
      <c r="E198" s="773"/>
      <c r="F198" s="773">
        <v>18303</v>
      </c>
      <c r="G198" s="765" t="s">
        <v>2206</v>
      </c>
      <c r="H198" s="766" t="s">
        <v>229</v>
      </c>
      <c r="I198" s="774" t="s">
        <v>2159</v>
      </c>
      <c r="J198" s="774"/>
      <c r="K198" s="775"/>
      <c r="L198" s="775">
        <v>20000</v>
      </c>
      <c r="M198" s="775">
        <v>30000</v>
      </c>
      <c r="N198" s="774"/>
      <c r="O198" s="774"/>
      <c r="P198" s="774"/>
      <c r="Q198" s="774"/>
      <c r="R198" s="769">
        <f t="shared" ref="R198:R199" si="66">SUM(J198:Q198)</f>
        <v>50000</v>
      </c>
    </row>
    <row r="199" spans="2:18" s="369" customFormat="1" ht="33.75" customHeight="1">
      <c r="B199" s="17"/>
      <c r="C199" s="18"/>
      <c r="D199" s="18"/>
      <c r="E199" s="18"/>
      <c r="F199" s="18">
        <v>18304</v>
      </c>
      <c r="G199" s="19" t="s">
        <v>2205</v>
      </c>
      <c r="H199" s="134" t="s">
        <v>229</v>
      </c>
      <c r="I199" s="152" t="s">
        <v>2159</v>
      </c>
      <c r="J199" s="136"/>
      <c r="K199" s="136"/>
      <c r="L199" s="136">
        <v>30000</v>
      </c>
      <c r="M199" s="136">
        <v>50000</v>
      </c>
      <c r="N199" s="136"/>
      <c r="O199" s="152"/>
      <c r="P199" s="152"/>
      <c r="Q199" s="152"/>
      <c r="R199" s="471">
        <f t="shared" si="66"/>
        <v>80000</v>
      </c>
    </row>
    <row r="200" spans="2:18" ht="21" hidden="1" customHeight="1">
      <c r="B200" s="24"/>
      <c r="D200" s="21"/>
      <c r="E200" s="26"/>
      <c r="F200" s="126">
        <v>103</v>
      </c>
      <c r="G200" s="19"/>
      <c r="H200" s="152"/>
      <c r="I200" s="153"/>
      <c r="J200" s="136"/>
      <c r="K200" s="136"/>
      <c r="L200" s="136"/>
      <c r="M200" s="136"/>
      <c r="N200" s="136"/>
      <c r="O200" s="136"/>
      <c r="P200" s="136"/>
      <c r="Q200" s="136"/>
      <c r="R200" s="471">
        <f t="shared" ref="R200" si="67">SUM(J200:Q200)</f>
        <v>0</v>
      </c>
    </row>
    <row r="201" spans="2:18" ht="21" hidden="1" customHeight="1">
      <c r="B201" s="24"/>
      <c r="D201" s="21"/>
      <c r="E201" s="26"/>
      <c r="F201" s="25">
        <v>104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1">
        <f>SUM(J201:Q201)</f>
        <v>0</v>
      </c>
    </row>
    <row r="202" spans="2:18" hidden="1">
      <c r="B202" s="29"/>
      <c r="C202" s="31"/>
      <c r="D202" s="31"/>
      <c r="E202" s="30" t="s">
        <v>67</v>
      </c>
      <c r="F202" s="27"/>
      <c r="G202" s="27"/>
      <c r="H202" s="13"/>
      <c r="I202" s="100"/>
      <c r="J202" s="73">
        <f>SUM(J203:J205)</f>
        <v>0</v>
      </c>
      <c r="K202" s="73">
        <f t="shared" ref="K202:Q202" si="68">SUM(K203:K205)</f>
        <v>0</v>
      </c>
      <c r="L202" s="73">
        <f t="shared" si="68"/>
        <v>0</v>
      </c>
      <c r="M202" s="73">
        <f t="shared" si="68"/>
        <v>0</v>
      </c>
      <c r="N202" s="73">
        <f t="shared" si="68"/>
        <v>0</v>
      </c>
      <c r="O202" s="73">
        <f t="shared" si="68"/>
        <v>0</v>
      </c>
      <c r="P202" s="73">
        <f t="shared" si="68"/>
        <v>0</v>
      </c>
      <c r="Q202" s="73">
        <f t="shared" si="68"/>
        <v>0</v>
      </c>
      <c r="R202" s="73">
        <f>SUM(R203:R205)</f>
        <v>0</v>
      </c>
    </row>
    <row r="203" spans="2:18" ht="21" hidden="1" customHeight="1">
      <c r="B203" s="32"/>
      <c r="C203" s="33"/>
      <c r="D203" s="33"/>
      <c r="E203" s="34"/>
      <c r="F203" s="25">
        <v>105</v>
      </c>
      <c r="G203" s="14"/>
      <c r="H203" s="80"/>
      <c r="I203" s="117"/>
      <c r="J203" s="15"/>
      <c r="K203" s="15"/>
      <c r="L203" s="15"/>
      <c r="M203" s="15"/>
      <c r="N203" s="15"/>
      <c r="O203" s="15"/>
      <c r="P203" s="15"/>
      <c r="Q203" s="15"/>
      <c r="R203" s="71">
        <f t="shared" ref="R203:R204" si="69">SUM(J203:Q203)</f>
        <v>0</v>
      </c>
    </row>
    <row r="204" spans="2:18" ht="21" hidden="1" customHeight="1">
      <c r="B204" s="24"/>
      <c r="D204" s="21"/>
      <c r="E204" s="26"/>
      <c r="F204" s="25">
        <v>106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1">
        <f t="shared" si="69"/>
        <v>0</v>
      </c>
    </row>
    <row r="205" spans="2:18" ht="21" hidden="1" customHeight="1">
      <c r="B205" s="24"/>
      <c r="D205" s="21"/>
      <c r="E205" s="26"/>
      <c r="F205" s="25">
        <v>107</v>
      </c>
      <c r="G205" s="14"/>
      <c r="H205" s="15"/>
      <c r="I205" s="16"/>
      <c r="J205" s="23"/>
      <c r="K205" s="23"/>
      <c r="L205" s="23"/>
      <c r="M205" s="23"/>
      <c r="N205" s="23"/>
      <c r="O205" s="23"/>
      <c r="P205" s="23"/>
      <c r="Q205" s="23"/>
      <c r="R205" s="71">
        <f>SUM(J205:Q205)</f>
        <v>0</v>
      </c>
    </row>
    <row r="206" spans="2:18" s="12" customFormat="1" ht="18.75" customHeight="1">
      <c r="B206" s="116" t="s">
        <v>96</v>
      </c>
      <c r="C206" s="38"/>
      <c r="D206" s="115"/>
      <c r="E206" s="115"/>
      <c r="F206" s="115"/>
      <c r="G206" s="115"/>
      <c r="H206" s="406"/>
      <c r="I206" s="406"/>
      <c r="J206" s="455"/>
      <c r="K206" s="455"/>
      <c r="L206" s="455"/>
      <c r="M206" s="455"/>
      <c r="N206" s="455"/>
      <c r="O206" s="455"/>
      <c r="P206" s="455"/>
      <c r="Q206" s="455"/>
      <c r="R206" s="454"/>
    </row>
    <row r="207" spans="2:18" s="12" customFormat="1" ht="18.75" customHeight="1">
      <c r="B207" s="440" t="s">
        <v>125</v>
      </c>
      <c r="C207" s="441"/>
      <c r="D207" s="441"/>
      <c r="E207" s="441"/>
      <c r="F207" s="441"/>
      <c r="G207" s="441"/>
      <c r="H207" s="441"/>
      <c r="I207" s="559"/>
      <c r="J207" s="458"/>
      <c r="K207" s="458"/>
      <c r="L207" s="458"/>
      <c r="M207" s="458"/>
      <c r="N207" s="458"/>
      <c r="O207" s="458"/>
      <c r="P207" s="458"/>
      <c r="Q207" s="458"/>
      <c r="R207" s="457"/>
    </row>
    <row r="208" spans="2:18" ht="18" customHeight="1">
      <c r="B208" s="29"/>
      <c r="C208" s="189" t="s">
        <v>68</v>
      </c>
      <c r="D208" s="189"/>
      <c r="E208" s="189"/>
      <c r="F208" s="189"/>
      <c r="G208" s="189"/>
      <c r="H208" s="189"/>
      <c r="I208" s="190"/>
      <c r="J208" s="443"/>
      <c r="K208" s="443"/>
      <c r="L208" s="443"/>
      <c r="M208" s="443"/>
      <c r="N208" s="443"/>
      <c r="O208" s="443"/>
      <c r="P208" s="443"/>
      <c r="Q208" s="443"/>
      <c r="R208" s="186"/>
    </row>
    <row r="209" spans="2:18" hidden="1">
      <c r="B209" s="29"/>
      <c r="C209" s="31"/>
      <c r="D209" s="30" t="s">
        <v>69</v>
      </c>
      <c r="E209" s="28"/>
      <c r="F209" s="27"/>
      <c r="G209" s="27"/>
      <c r="H209" s="13"/>
      <c r="I209" s="100"/>
      <c r="J209" s="443"/>
      <c r="K209" s="443"/>
      <c r="L209" s="443"/>
      <c r="M209" s="443"/>
      <c r="N209" s="443"/>
      <c r="O209" s="443"/>
      <c r="P209" s="443"/>
      <c r="Q209" s="443"/>
      <c r="R209" s="186"/>
    </row>
    <row r="210" spans="2:18" hidden="1">
      <c r="B210" s="29"/>
      <c r="C210" s="31"/>
      <c r="D210" s="31"/>
      <c r="E210" s="30" t="s">
        <v>70</v>
      </c>
      <c r="F210" s="60"/>
      <c r="G210" s="55"/>
      <c r="H210" s="364"/>
      <c r="I210" s="364"/>
      <c r="J210" s="443"/>
      <c r="K210" s="443"/>
      <c r="L210" s="443"/>
      <c r="M210" s="443"/>
      <c r="N210" s="443"/>
      <c r="O210" s="443"/>
      <c r="P210" s="443"/>
      <c r="Q210" s="443"/>
      <c r="R210" s="186"/>
    </row>
    <row r="211" spans="2:18" ht="24.75" hidden="1" customHeight="1">
      <c r="B211" s="32"/>
      <c r="C211" s="33"/>
      <c r="D211" s="33"/>
      <c r="E211" s="34"/>
      <c r="F211" s="25">
        <v>108</v>
      </c>
      <c r="G211" s="14"/>
      <c r="H211" s="80"/>
      <c r="I211" s="117"/>
      <c r="J211" s="117"/>
      <c r="K211" s="117"/>
      <c r="L211" s="117"/>
      <c r="M211" s="117"/>
      <c r="N211" s="117"/>
      <c r="O211" s="117"/>
      <c r="P211" s="117"/>
      <c r="Q211" s="117"/>
      <c r="R211" s="453"/>
    </row>
    <row r="212" spans="2:18" ht="24.75" hidden="1" customHeight="1">
      <c r="B212" s="24"/>
      <c r="D212" s="21"/>
      <c r="E212" s="26"/>
      <c r="F212" s="25">
        <v>109</v>
      </c>
      <c r="G212" s="14"/>
      <c r="H212" s="15"/>
      <c r="I212" s="16"/>
      <c r="J212" s="452"/>
      <c r="K212" s="452"/>
      <c r="L212" s="452"/>
      <c r="M212" s="452"/>
      <c r="N212" s="452"/>
      <c r="O212" s="452"/>
      <c r="P212" s="452"/>
      <c r="Q212" s="452"/>
      <c r="R212" s="453"/>
    </row>
    <row r="213" spans="2:18" ht="25.5" hidden="1" customHeight="1">
      <c r="B213" s="24"/>
      <c r="D213" s="21"/>
      <c r="E213" s="26"/>
      <c r="F213" s="25">
        <v>110</v>
      </c>
      <c r="G213" s="14"/>
      <c r="H213" s="15"/>
      <c r="I213" s="16"/>
      <c r="J213" s="452"/>
      <c r="K213" s="452"/>
      <c r="L213" s="452"/>
      <c r="M213" s="452"/>
      <c r="N213" s="452"/>
      <c r="O213" s="452"/>
      <c r="P213" s="452"/>
      <c r="Q213" s="452"/>
      <c r="R213" s="453"/>
    </row>
    <row r="214" spans="2:18" ht="24.75" hidden="1" customHeight="1">
      <c r="B214" s="24"/>
      <c r="D214" s="21"/>
      <c r="E214" s="26"/>
      <c r="F214" s="25">
        <v>111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t="25.5" hidden="1" customHeight="1">
      <c r="B215" s="58"/>
      <c r="C215" s="59"/>
      <c r="D215" s="53"/>
      <c r="E215" s="19"/>
      <c r="F215" s="25">
        <v>112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t="33" hidden="1" customHeight="1">
      <c r="B216" s="29"/>
      <c r="C216" s="31"/>
      <c r="D216" s="1401" t="s">
        <v>71</v>
      </c>
      <c r="E216" s="1401"/>
      <c r="F216" s="1401"/>
      <c r="G216" s="1401"/>
      <c r="H216" s="1401"/>
      <c r="I216" s="1401"/>
      <c r="J216" s="443"/>
      <c r="K216" s="443"/>
      <c r="L216" s="443"/>
      <c r="M216" s="443"/>
      <c r="N216" s="443"/>
      <c r="O216" s="443"/>
      <c r="P216" s="443"/>
      <c r="Q216" s="443"/>
      <c r="R216" s="186"/>
    </row>
    <row r="217" spans="2:18" ht="30.75" hidden="1" customHeight="1">
      <c r="B217" s="29"/>
      <c r="C217" s="31"/>
      <c r="D217" s="31"/>
      <c r="E217" s="1418" t="s">
        <v>72</v>
      </c>
      <c r="F217" s="1418"/>
      <c r="G217" s="1418"/>
      <c r="H217" s="1418"/>
      <c r="I217" s="1418"/>
      <c r="J217" s="443"/>
      <c r="K217" s="443"/>
      <c r="L217" s="443"/>
      <c r="M217" s="443"/>
      <c r="N217" s="443"/>
      <c r="O217" s="443"/>
      <c r="P217" s="443"/>
      <c r="Q217" s="443"/>
      <c r="R217" s="186"/>
    </row>
    <row r="218" spans="2:18" ht="24.75" hidden="1" customHeight="1">
      <c r="B218" s="32"/>
      <c r="C218" s="33"/>
      <c r="D218" s="33"/>
      <c r="E218" s="34"/>
      <c r="F218" s="25">
        <v>113</v>
      </c>
      <c r="G218" s="14"/>
      <c r="H218" s="80"/>
      <c r="I218" s="117"/>
      <c r="J218" s="117"/>
      <c r="K218" s="117"/>
      <c r="L218" s="117"/>
      <c r="M218" s="117"/>
      <c r="N218" s="117"/>
      <c r="O218" s="117"/>
      <c r="P218" s="117"/>
      <c r="Q218" s="117"/>
      <c r="R218" s="453"/>
    </row>
    <row r="219" spans="2:18" ht="24.75" hidden="1" customHeight="1">
      <c r="B219" s="24"/>
      <c r="D219" s="21"/>
      <c r="E219" s="26"/>
      <c r="F219" s="25">
        <v>114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ht="24.75" hidden="1" customHeight="1">
      <c r="B220" s="24"/>
      <c r="D220" s="21"/>
      <c r="E220" s="26"/>
      <c r="F220" s="25">
        <v>115</v>
      </c>
      <c r="G220" s="14"/>
      <c r="H220" s="15"/>
      <c r="I220" s="16"/>
      <c r="J220" s="452"/>
      <c r="K220" s="452"/>
      <c r="L220" s="452"/>
      <c r="M220" s="452"/>
      <c r="N220" s="452"/>
      <c r="O220" s="452"/>
      <c r="P220" s="452"/>
      <c r="Q220" s="452"/>
      <c r="R220" s="453"/>
    </row>
    <row r="221" spans="2:18" hidden="1">
      <c r="B221" s="29"/>
      <c r="C221" s="31"/>
      <c r="D221" s="31"/>
      <c r="E221" s="1419" t="s">
        <v>73</v>
      </c>
      <c r="F221" s="1419"/>
      <c r="G221" s="1419"/>
      <c r="H221" s="1419"/>
      <c r="I221" s="1419"/>
      <c r="J221" s="443"/>
      <c r="K221" s="443"/>
      <c r="L221" s="443"/>
      <c r="M221" s="443"/>
      <c r="N221" s="443"/>
      <c r="O221" s="443"/>
      <c r="P221" s="443"/>
      <c r="Q221" s="443"/>
      <c r="R221" s="186"/>
    </row>
    <row r="222" spans="2:18" ht="23.25" hidden="1" customHeight="1">
      <c r="B222" s="32"/>
      <c r="C222" s="33"/>
      <c r="D222" s="33"/>
      <c r="E222" s="34"/>
      <c r="F222" s="25">
        <v>116</v>
      </c>
      <c r="G222" s="14"/>
      <c r="H222" s="80"/>
      <c r="I222" s="117"/>
      <c r="J222" s="117"/>
      <c r="K222" s="117"/>
      <c r="L222" s="117"/>
      <c r="M222" s="117"/>
      <c r="N222" s="117"/>
      <c r="O222" s="117"/>
      <c r="P222" s="117"/>
      <c r="Q222" s="117"/>
      <c r="R222" s="453"/>
    </row>
    <row r="223" spans="2:18" ht="23.25" hidden="1" customHeight="1">
      <c r="B223" s="24"/>
      <c r="D223" s="21"/>
      <c r="E223" s="26"/>
      <c r="F223" s="25">
        <v>117</v>
      </c>
      <c r="G223" s="14"/>
      <c r="H223" s="15"/>
      <c r="I223" s="16"/>
      <c r="J223" s="452"/>
      <c r="K223" s="452"/>
      <c r="L223" s="452"/>
      <c r="M223" s="452"/>
      <c r="N223" s="452"/>
      <c r="O223" s="452"/>
      <c r="P223" s="452"/>
      <c r="Q223" s="452"/>
      <c r="R223" s="453"/>
    </row>
    <row r="224" spans="2:18" ht="23.25" hidden="1" customHeight="1">
      <c r="B224" s="24"/>
      <c r="D224" s="21"/>
      <c r="E224" s="26"/>
      <c r="F224" s="25">
        <v>118</v>
      </c>
      <c r="G224" s="14"/>
      <c r="H224" s="15"/>
      <c r="I224" s="16"/>
      <c r="J224" s="452"/>
      <c r="K224" s="452"/>
      <c r="L224" s="452"/>
      <c r="M224" s="452"/>
      <c r="N224" s="452"/>
      <c r="O224" s="452"/>
      <c r="P224" s="452"/>
      <c r="Q224" s="452"/>
      <c r="R224" s="453"/>
    </row>
    <row r="225" spans="2:18" hidden="1">
      <c r="B225" s="29"/>
      <c r="C225" s="31"/>
      <c r="D225" s="31"/>
      <c r="E225" s="30" t="s">
        <v>74</v>
      </c>
      <c r="F225" s="27"/>
      <c r="G225" s="27"/>
      <c r="H225" s="13"/>
      <c r="I225" s="100"/>
      <c r="J225" s="443"/>
      <c r="K225" s="443"/>
      <c r="L225" s="443"/>
      <c r="M225" s="443"/>
      <c r="N225" s="443"/>
      <c r="O225" s="443"/>
      <c r="P225" s="443"/>
      <c r="Q225" s="443"/>
      <c r="R225" s="186"/>
    </row>
    <row r="226" spans="2:18" ht="23.25" hidden="1" customHeight="1">
      <c r="B226" s="32"/>
      <c r="C226" s="33"/>
      <c r="D226" s="33"/>
      <c r="E226" s="34"/>
      <c r="F226" s="25">
        <v>119</v>
      </c>
      <c r="G226" s="14"/>
      <c r="H226" s="80"/>
      <c r="I226" s="117"/>
      <c r="J226" s="117"/>
      <c r="K226" s="117"/>
      <c r="L226" s="117"/>
      <c r="M226" s="117"/>
      <c r="N226" s="117"/>
      <c r="O226" s="117"/>
      <c r="P226" s="117"/>
      <c r="Q226" s="117"/>
      <c r="R226" s="453"/>
    </row>
    <row r="227" spans="2:18" ht="23.25" hidden="1" customHeight="1">
      <c r="B227" s="24"/>
      <c r="D227" s="21"/>
      <c r="E227" s="26"/>
      <c r="F227" s="25">
        <v>120</v>
      </c>
      <c r="G227" s="14"/>
      <c r="H227" s="15"/>
      <c r="I227" s="16"/>
      <c r="J227" s="452"/>
      <c r="K227" s="452"/>
      <c r="L227" s="452"/>
      <c r="M227" s="452"/>
      <c r="N227" s="452"/>
      <c r="O227" s="452"/>
      <c r="P227" s="452"/>
      <c r="Q227" s="452"/>
      <c r="R227" s="453"/>
    </row>
    <row r="228" spans="2:18" ht="23.25" hidden="1" customHeight="1">
      <c r="B228" s="24"/>
      <c r="D228" s="21"/>
      <c r="E228" s="26"/>
      <c r="F228" s="25">
        <v>121</v>
      </c>
      <c r="G228" s="14"/>
      <c r="H228" s="15"/>
      <c r="I228" s="16"/>
      <c r="J228" s="452"/>
      <c r="K228" s="452"/>
      <c r="L228" s="452"/>
      <c r="M228" s="452"/>
      <c r="N228" s="452"/>
      <c r="O228" s="452"/>
      <c r="P228" s="452"/>
      <c r="Q228" s="452"/>
      <c r="R228" s="453"/>
    </row>
    <row r="229" spans="2:18" hidden="1">
      <c r="B229" s="29"/>
      <c r="C229" s="31"/>
      <c r="D229" s="31"/>
      <c r="E229" s="30" t="s">
        <v>75</v>
      </c>
      <c r="F229" s="27"/>
      <c r="G229" s="27"/>
      <c r="H229" s="13"/>
      <c r="I229" s="100"/>
      <c r="J229" s="443"/>
      <c r="K229" s="443"/>
      <c r="L229" s="443"/>
      <c r="M229" s="443"/>
      <c r="N229" s="443"/>
      <c r="O229" s="443"/>
      <c r="P229" s="443"/>
      <c r="Q229" s="443"/>
      <c r="R229" s="186"/>
    </row>
    <row r="230" spans="2:18" ht="21.75" hidden="1" customHeight="1">
      <c r="B230" s="32"/>
      <c r="C230" s="33"/>
      <c r="D230" s="33"/>
      <c r="E230" s="34"/>
      <c r="F230" s="25">
        <v>122</v>
      </c>
      <c r="G230" s="14"/>
      <c r="H230" s="80"/>
      <c r="I230" s="117"/>
      <c r="J230" s="117"/>
      <c r="K230" s="117"/>
      <c r="L230" s="117"/>
      <c r="M230" s="117"/>
      <c r="N230" s="117"/>
      <c r="O230" s="117"/>
      <c r="P230" s="117"/>
      <c r="Q230" s="117"/>
      <c r="R230" s="453"/>
    </row>
    <row r="231" spans="2:18" ht="21.75" hidden="1" customHeight="1">
      <c r="B231" s="24"/>
      <c r="D231" s="21"/>
      <c r="E231" s="26"/>
      <c r="F231" s="25">
        <v>123</v>
      </c>
      <c r="G231" s="14"/>
      <c r="H231" s="15"/>
      <c r="I231" s="16"/>
      <c r="J231" s="452"/>
      <c r="K231" s="452"/>
      <c r="L231" s="452"/>
      <c r="M231" s="452"/>
      <c r="N231" s="452"/>
      <c r="O231" s="452"/>
      <c r="P231" s="452"/>
      <c r="Q231" s="452"/>
      <c r="R231" s="453"/>
    </row>
    <row r="232" spans="2:18" ht="21.75" hidden="1" customHeight="1">
      <c r="B232" s="58"/>
      <c r="C232" s="59"/>
      <c r="D232" s="53"/>
      <c r="E232" s="19"/>
      <c r="F232" s="25">
        <v>124</v>
      </c>
      <c r="G232" s="14"/>
      <c r="H232" s="15"/>
      <c r="I232" s="16"/>
      <c r="J232" s="452"/>
      <c r="K232" s="452"/>
      <c r="L232" s="452"/>
      <c r="M232" s="452"/>
      <c r="N232" s="452"/>
      <c r="O232" s="452"/>
      <c r="P232" s="452"/>
      <c r="Q232" s="452"/>
      <c r="R232" s="453"/>
    </row>
    <row r="233" spans="2:18" s="464" customFormat="1" ht="16.5" customHeight="1">
      <c r="B233" s="466"/>
      <c r="C233" s="463"/>
      <c r="D233" s="463"/>
      <c r="E233" s="467">
        <v>197</v>
      </c>
      <c r="F233" s="467" t="s">
        <v>1658</v>
      </c>
      <c r="G233" s="468"/>
      <c r="H233" s="467"/>
      <c r="I233" s="467"/>
      <c r="J233" s="458"/>
      <c r="K233" s="458"/>
      <c r="L233" s="458"/>
      <c r="M233" s="458"/>
      <c r="N233" s="458"/>
      <c r="O233" s="458"/>
      <c r="P233" s="458"/>
      <c r="Q233" s="458"/>
      <c r="R233" s="457"/>
    </row>
    <row r="234" spans="2:18" s="369" customFormat="1" ht="33" customHeight="1">
      <c r="B234" s="771"/>
      <c r="C234" s="752"/>
      <c r="D234" s="752"/>
      <c r="E234" s="752"/>
      <c r="F234" s="752">
        <v>19701</v>
      </c>
      <c r="G234" s="754" t="s">
        <v>230</v>
      </c>
      <c r="H234" s="755" t="s">
        <v>229</v>
      </c>
      <c r="I234" s="756" t="s">
        <v>2159</v>
      </c>
      <c r="J234" s="757"/>
      <c r="K234" s="758">
        <v>50000</v>
      </c>
      <c r="L234" s="757"/>
      <c r="M234" s="845">
        <v>450000</v>
      </c>
      <c r="N234" s="757"/>
      <c r="O234" s="757"/>
      <c r="P234" s="757"/>
      <c r="Q234" s="757"/>
      <c r="R234" s="759">
        <f>SUM(J234:Q234)</f>
        <v>500000</v>
      </c>
    </row>
    <row r="235" spans="2:18" s="369" customFormat="1" ht="31.5" customHeight="1">
      <c r="B235" s="761"/>
      <c r="C235" s="762"/>
      <c r="D235" s="763"/>
      <c r="E235" s="763"/>
      <c r="F235" s="773">
        <v>19702</v>
      </c>
      <c r="G235" s="765" t="s">
        <v>2207</v>
      </c>
      <c r="H235" s="766" t="s">
        <v>229</v>
      </c>
      <c r="I235" s="767" t="s">
        <v>2159</v>
      </c>
      <c r="J235" s="768"/>
      <c r="K235" s="768">
        <v>180000</v>
      </c>
      <c r="L235" s="768"/>
      <c r="M235" s="768"/>
      <c r="N235" s="768"/>
      <c r="O235" s="768"/>
      <c r="P235" s="768"/>
      <c r="Q235" s="768"/>
      <c r="R235" s="119">
        <f t="shared" ref="R235:R237" si="70">SUM(J235:Q235)</f>
        <v>180000</v>
      </c>
    </row>
    <row r="236" spans="2:18" s="369" customFormat="1" ht="34.5" customHeight="1">
      <c r="B236" s="761"/>
      <c r="C236" s="814"/>
      <c r="D236" s="846"/>
      <c r="E236" s="846"/>
      <c r="F236" s="796">
        <v>19703</v>
      </c>
      <c r="G236" s="815" t="s">
        <v>228</v>
      </c>
      <c r="H236" s="847" t="s">
        <v>229</v>
      </c>
      <c r="I236" s="848" t="s">
        <v>2213</v>
      </c>
      <c r="J236" s="818"/>
      <c r="K236" s="818"/>
      <c r="L236" s="818"/>
      <c r="M236" s="818">
        <v>20000</v>
      </c>
      <c r="N236" s="818"/>
      <c r="O236" s="818"/>
      <c r="P236" s="818"/>
      <c r="Q236" s="818"/>
      <c r="R236" s="769">
        <f t="shared" si="70"/>
        <v>20000</v>
      </c>
    </row>
    <row r="237" spans="2:18" s="369" customFormat="1" ht="35.25" customHeight="1">
      <c r="B237" s="760"/>
      <c r="C237" s="875"/>
      <c r="D237" s="963"/>
      <c r="E237" s="963"/>
      <c r="F237" s="826">
        <v>19704</v>
      </c>
      <c r="G237" s="827" t="s">
        <v>2210</v>
      </c>
      <c r="H237" s="828" t="s">
        <v>229</v>
      </c>
      <c r="I237" s="964" t="s">
        <v>2211</v>
      </c>
      <c r="J237" s="965"/>
      <c r="K237" s="965">
        <v>200000</v>
      </c>
      <c r="L237" s="965">
        <v>120000</v>
      </c>
      <c r="M237" s="965">
        <v>130900</v>
      </c>
      <c r="N237" s="965"/>
      <c r="O237" s="965"/>
      <c r="P237" s="965"/>
      <c r="Q237" s="965"/>
      <c r="R237" s="830">
        <f t="shared" si="70"/>
        <v>450900</v>
      </c>
    </row>
    <row r="239" spans="2:18" s="37" customFormat="1" ht="18.75" customHeight="1">
      <c r="B239" s="1539" t="s">
        <v>1660</v>
      </c>
      <c r="C239" s="1539"/>
      <c r="D239" s="1539"/>
      <c r="E239" s="1539"/>
      <c r="F239" s="1539"/>
      <c r="G239" s="1539"/>
      <c r="H239" s="481"/>
      <c r="I239" s="5"/>
      <c r="J239" s="4"/>
      <c r="K239" s="482"/>
      <c r="L239" s="482"/>
      <c r="M239" s="482"/>
      <c r="N239" s="482"/>
      <c r="O239" s="482"/>
      <c r="P239" s="482"/>
      <c r="Q239" s="482"/>
      <c r="R239" s="483"/>
    </row>
    <row r="240" spans="2:18" ht="35.25" customHeight="1">
      <c r="B240" s="1540" t="s">
        <v>1732</v>
      </c>
      <c r="C240" s="1540"/>
      <c r="D240" s="1540"/>
      <c r="E240" s="1540"/>
      <c r="F240" s="1522" t="s">
        <v>1661</v>
      </c>
      <c r="G240" s="1522"/>
      <c r="H240" s="1523"/>
      <c r="I240" s="1532" t="s">
        <v>9</v>
      </c>
      <c r="J240" s="1533"/>
      <c r="K240" s="1534"/>
      <c r="L240" s="1532" t="s">
        <v>1662</v>
      </c>
      <c r="M240" s="1533"/>
      <c r="N240" s="1534"/>
      <c r="O240" s="505"/>
      <c r="P240" s="1529" t="s">
        <v>1663</v>
      </c>
      <c r="Q240" s="1530"/>
      <c r="R240" s="1531"/>
    </row>
    <row r="241" spans="2:18">
      <c r="B241" s="1541" t="s">
        <v>2429</v>
      </c>
      <c r="C241" s="1542"/>
      <c r="D241" s="1542"/>
      <c r="E241" s="1543"/>
      <c r="F241" s="1524" t="s">
        <v>1664</v>
      </c>
      <c r="G241" s="1525"/>
      <c r="H241" s="481"/>
      <c r="I241" s="1535">
        <f>SUM(I242:K244)</f>
        <v>5226900</v>
      </c>
      <c r="J241" s="1536"/>
      <c r="K241" s="1537"/>
      <c r="L241" s="1548"/>
      <c r="M241" s="1549"/>
      <c r="N241" s="1550"/>
      <c r="O241" s="484"/>
      <c r="P241" s="1541"/>
      <c r="Q241" s="1542"/>
      <c r="R241" s="1543"/>
    </row>
    <row r="242" spans="2:18" ht="18.75" customHeight="1">
      <c r="B242" s="24"/>
      <c r="F242" s="24"/>
      <c r="G242" s="333" t="s">
        <v>1665</v>
      </c>
      <c r="H242" s="333"/>
      <c r="I242" s="1526">
        <f>K8</f>
        <v>1324400</v>
      </c>
      <c r="J242" s="1527"/>
      <c r="K242" s="1528"/>
      <c r="L242" s="1526"/>
      <c r="M242" s="1527"/>
      <c r="N242" s="1528"/>
      <c r="O242" s="484"/>
      <c r="P242" s="1544"/>
      <c r="Q242" s="1545"/>
      <c r="R242" s="1546"/>
    </row>
    <row r="243" spans="2:18" ht="18.75" customHeight="1">
      <c r="B243" s="24"/>
      <c r="F243" s="24"/>
      <c r="G243" s="333" t="s">
        <v>1666</v>
      </c>
      <c r="H243" s="333"/>
      <c r="I243" s="1526">
        <f>L8</f>
        <v>1060000</v>
      </c>
      <c r="J243" s="1527"/>
      <c r="K243" s="1528"/>
      <c r="L243" s="1526"/>
      <c r="M243" s="1527"/>
      <c r="N243" s="1528"/>
      <c r="O243" s="484"/>
      <c r="P243" s="1544"/>
      <c r="Q243" s="1545"/>
      <c r="R243" s="1546"/>
    </row>
    <row r="244" spans="2:18" ht="18.75" customHeight="1">
      <c r="B244" s="24"/>
      <c r="F244" s="24"/>
      <c r="G244" s="333" t="s">
        <v>1667</v>
      </c>
      <c r="H244" s="333"/>
      <c r="I244" s="1526">
        <f>M8</f>
        <v>2842500</v>
      </c>
      <c r="J244" s="1527"/>
      <c r="K244" s="1528"/>
      <c r="L244" s="1526"/>
      <c r="M244" s="1527"/>
      <c r="N244" s="1528"/>
      <c r="O244" s="484"/>
      <c r="P244" s="1544"/>
      <c r="Q244" s="1545"/>
      <c r="R244" s="1546"/>
    </row>
    <row r="245" spans="2:18" ht="20.25" customHeight="1">
      <c r="B245" s="24"/>
      <c r="F245" s="485" t="s">
        <v>1668</v>
      </c>
      <c r="G245" s="333"/>
      <c r="H245" s="333"/>
      <c r="I245" s="1551">
        <f>SUM(I246)</f>
        <v>600000</v>
      </c>
      <c r="J245" s="1552"/>
      <c r="K245" s="1553"/>
      <c r="L245" s="1526"/>
      <c r="M245" s="1527"/>
      <c r="N245" s="1528"/>
      <c r="O245" s="484"/>
      <c r="P245" s="1544"/>
      <c r="Q245" s="1545"/>
      <c r="R245" s="1546"/>
    </row>
    <row r="246" spans="2:18" ht="18.75" customHeight="1">
      <c r="B246" s="24"/>
      <c r="F246" s="24"/>
      <c r="G246" s="1555" t="s">
        <v>1708</v>
      </c>
      <c r="H246" s="1556"/>
      <c r="I246" s="1526">
        <f>SUM(Q8)</f>
        <v>600000</v>
      </c>
      <c r="J246" s="1527"/>
      <c r="K246" s="1528"/>
      <c r="L246" s="1526"/>
      <c r="M246" s="1527"/>
      <c r="N246" s="1528"/>
      <c r="O246" s="484"/>
      <c r="P246" s="1544"/>
      <c r="Q246" s="1545"/>
      <c r="R246" s="1546"/>
    </row>
    <row r="247" spans="2:18" ht="21.75" customHeight="1">
      <c r="B247" s="489"/>
      <c r="C247" s="490"/>
      <c r="D247" s="490"/>
      <c r="E247" s="490"/>
      <c r="F247" s="1411" t="s">
        <v>1669</v>
      </c>
      <c r="G247" s="1430"/>
      <c r="H247" s="1412"/>
      <c r="I247" s="1547">
        <f>SUM(L247:R247)</f>
        <v>5826900</v>
      </c>
      <c r="J247" s="1547"/>
      <c r="K247" s="1547"/>
      <c r="L247" s="1547">
        <v>3402100</v>
      </c>
      <c r="M247" s="1547"/>
      <c r="N247" s="1547"/>
      <c r="O247" s="491"/>
      <c r="P247" s="1538">
        <v>2424800</v>
      </c>
      <c r="Q247" s="1538"/>
      <c r="R247" s="1538"/>
    </row>
    <row r="248" spans="2:18" ht="8.25" customHeight="1">
      <c r="F248" s="486"/>
      <c r="H248" s="21"/>
      <c r="J248" s="459"/>
      <c r="K248" s="487"/>
      <c r="L248" s="487"/>
      <c r="M248" s="487"/>
      <c r="N248" s="487"/>
      <c r="O248" s="487"/>
      <c r="P248" s="487"/>
      <c r="Q248" s="487"/>
      <c r="R248" s="487"/>
    </row>
    <row r="249" spans="2:18" s="37" customFormat="1">
      <c r="B249" s="462" t="s">
        <v>1670</v>
      </c>
      <c r="C249" s="49"/>
      <c r="D249" s="49"/>
      <c r="F249" s="486" t="s">
        <v>2657</v>
      </c>
      <c r="G249" s="49"/>
      <c r="H249" s="462"/>
      <c r="I249" s="3"/>
      <c r="J249" s="488"/>
      <c r="K249" s="482"/>
      <c r="L249" s="482"/>
      <c r="M249" s="482"/>
      <c r="N249" s="482"/>
      <c r="O249" s="482"/>
      <c r="P249" s="482"/>
      <c r="Q249" s="482"/>
      <c r="R249" s="482"/>
    </row>
  </sheetData>
  <mergeCells count="84">
    <mergeCell ref="C38:I38"/>
    <mergeCell ref="D121:I121"/>
    <mergeCell ref="E122:I122"/>
    <mergeCell ref="B1:R1"/>
    <mergeCell ref="B7:G7"/>
    <mergeCell ref="P2:R2"/>
    <mergeCell ref="E93:I93"/>
    <mergeCell ref="E67:I67"/>
    <mergeCell ref="D73:I73"/>
    <mergeCell ref="E74:I74"/>
    <mergeCell ref="E78:I78"/>
    <mergeCell ref="B83:I83"/>
    <mergeCell ref="C84:I84"/>
    <mergeCell ref="D85:I85"/>
    <mergeCell ref="D92:I92"/>
    <mergeCell ref="E40:I40"/>
    <mergeCell ref="D39:I39"/>
    <mergeCell ref="C120:I120"/>
    <mergeCell ref="B100:I100"/>
    <mergeCell ref="B101:I101"/>
    <mergeCell ref="C102:I102"/>
    <mergeCell ref="D103:I103"/>
    <mergeCell ref="E104:I104"/>
    <mergeCell ref="D108:I108"/>
    <mergeCell ref="E109:I109"/>
    <mergeCell ref="D113:I113"/>
    <mergeCell ref="E114:I114"/>
    <mergeCell ref="B118:I118"/>
    <mergeCell ref="B119:I119"/>
    <mergeCell ref="E126:I126"/>
    <mergeCell ref="D130:I130"/>
    <mergeCell ref="E131:I131"/>
    <mergeCell ref="B135:I135"/>
    <mergeCell ref="B136:I136"/>
    <mergeCell ref="C137:I137"/>
    <mergeCell ref="D138:I138"/>
    <mergeCell ref="E139:I139"/>
    <mergeCell ref="D143:I143"/>
    <mergeCell ref="C164:I164"/>
    <mergeCell ref="B163:I163"/>
    <mergeCell ref="E156:I156"/>
    <mergeCell ref="D165:I165"/>
    <mergeCell ref="E166:I166"/>
    <mergeCell ref="E170:I170"/>
    <mergeCell ref="F247:H247"/>
    <mergeCell ref="I247:K247"/>
    <mergeCell ref="I244:K244"/>
    <mergeCell ref="B241:E241"/>
    <mergeCell ref="F241:G241"/>
    <mergeCell ref="I241:K241"/>
    <mergeCell ref="E178:I178"/>
    <mergeCell ref="D182:I182"/>
    <mergeCell ref="E191:I191"/>
    <mergeCell ref="B240:E240"/>
    <mergeCell ref="F240:H240"/>
    <mergeCell ref="I245:K245"/>
    <mergeCell ref="L247:N247"/>
    <mergeCell ref="P247:R247"/>
    <mergeCell ref="G246:H246"/>
    <mergeCell ref="I246:K246"/>
    <mergeCell ref="L246:N246"/>
    <mergeCell ref="P246:R246"/>
    <mergeCell ref="L245:N245"/>
    <mergeCell ref="L244:N244"/>
    <mergeCell ref="I242:K242"/>
    <mergeCell ref="L242:N242"/>
    <mergeCell ref="I243:K243"/>
    <mergeCell ref="L243:N243"/>
    <mergeCell ref="P245:R245"/>
    <mergeCell ref="E53:I53"/>
    <mergeCell ref="D52:I52"/>
    <mergeCell ref="P244:R244"/>
    <mergeCell ref="P242:R242"/>
    <mergeCell ref="P243:R243"/>
    <mergeCell ref="P240:R240"/>
    <mergeCell ref="P241:R241"/>
    <mergeCell ref="I240:K240"/>
    <mergeCell ref="L240:N240"/>
    <mergeCell ref="D216:I216"/>
    <mergeCell ref="E217:I217"/>
    <mergeCell ref="E221:I221"/>
    <mergeCell ref="B162:I162"/>
    <mergeCell ref="L241:N241"/>
    <mergeCell ref="B239:G239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9" tint="-0.499984740745262"/>
  </sheetPr>
  <dimension ref="B1:U231"/>
  <sheetViews>
    <sheetView zoomScaleNormal="100" workbookViewId="0">
      <pane ySplit="8" topLeftCell="A9" activePane="bottomLeft" state="frozen"/>
      <selection activeCell="M25" sqref="M25"/>
      <selection pane="bottomLeft" activeCell="N8" sqref="N8"/>
    </sheetView>
  </sheetViews>
  <sheetFormatPr defaultColWidth="9" defaultRowHeight="21.75"/>
  <cols>
    <col min="1" max="1" width="0.85546875" style="7" customWidth="1"/>
    <col min="2" max="3" width="1.7109375" style="20" customWidth="1"/>
    <col min="4" max="4" width="2.140625" style="20" customWidth="1"/>
    <col min="5" max="5" width="3.42578125" style="20" customWidth="1"/>
    <col min="6" max="6" width="6.7109375" style="49" customWidth="1"/>
    <col min="7" max="7" width="29.28515625" style="21" customWidth="1"/>
    <col min="8" max="8" width="9.5703125" style="6" hidden="1" customWidth="1"/>
    <col min="9" max="9" width="14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21" s="1" customFormat="1" ht="24.75" thickBot="1">
      <c r="B1" s="1407" t="s">
        <v>2695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1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2391</v>
      </c>
      <c r="Q2" s="1514"/>
      <c r="R2" s="1515"/>
    </row>
    <row r="3" spans="2:21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1" s="465" customFormat="1" ht="16.5" customHeight="1">
      <c r="B4" s="462" t="s">
        <v>1738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1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  <c r="U5" s="532"/>
    </row>
    <row r="6" spans="2:21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1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1" s="37" customFormat="1" ht="24" customHeight="1">
      <c r="B8" s="1491" t="s">
        <v>2488</v>
      </c>
      <c r="C8" s="1492"/>
      <c r="D8" s="1492"/>
      <c r="E8" s="1492"/>
      <c r="F8" s="1492"/>
      <c r="G8" s="1493"/>
      <c r="H8" s="89"/>
      <c r="I8" s="90"/>
      <c r="J8" s="44">
        <f t="shared" ref="J8:R8" si="0">SUM(J194:J221)</f>
        <v>0</v>
      </c>
      <c r="K8" s="44">
        <f t="shared" si="0"/>
        <v>120000</v>
      </c>
      <c r="L8" s="44">
        <f t="shared" si="0"/>
        <v>130000</v>
      </c>
      <c r="M8" s="44">
        <f t="shared" si="0"/>
        <v>400000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650000</v>
      </c>
    </row>
    <row r="9" spans="2:21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1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1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1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1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21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1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1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 t="shared" ref="K180:R180" si="92">SUM(K181:K183)</f>
        <v>0</v>
      </c>
      <c r="L180" s="73">
        <f t="shared" si="92"/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0" hidden="1" customHeight="1">
      <c r="B181" s="32"/>
      <c r="C181" s="33"/>
      <c r="D181" s="33"/>
      <c r="E181" s="33"/>
      <c r="F181" s="51"/>
      <c r="G181" s="52"/>
      <c r="H181" s="15"/>
      <c r="I181" s="16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8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18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443"/>
      <c r="K196" s="443"/>
      <c r="L196" s="443"/>
      <c r="M196" s="443"/>
      <c r="N196" s="443"/>
      <c r="O196" s="443"/>
      <c r="P196" s="443"/>
      <c r="Q196" s="443"/>
      <c r="R196" s="186"/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443"/>
      <c r="K197" s="443"/>
      <c r="L197" s="443"/>
      <c r="M197" s="443"/>
      <c r="N197" s="443"/>
      <c r="O197" s="443"/>
      <c r="P197" s="443"/>
      <c r="Q197" s="443"/>
      <c r="R197" s="186"/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17"/>
      <c r="K198" s="117"/>
      <c r="L198" s="117"/>
      <c r="M198" s="117"/>
      <c r="N198" s="117"/>
      <c r="O198" s="117"/>
      <c r="P198" s="117"/>
      <c r="Q198" s="117"/>
      <c r="R198" s="453"/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452"/>
      <c r="K199" s="452"/>
      <c r="L199" s="452"/>
      <c r="M199" s="452"/>
      <c r="N199" s="452"/>
      <c r="O199" s="452"/>
      <c r="P199" s="452"/>
      <c r="Q199" s="452"/>
      <c r="R199" s="453"/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452"/>
      <c r="K200" s="452"/>
      <c r="L200" s="452"/>
      <c r="M200" s="452"/>
      <c r="N200" s="452"/>
      <c r="O200" s="452"/>
      <c r="P200" s="452"/>
      <c r="Q200" s="452"/>
      <c r="R200" s="453"/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452"/>
      <c r="K201" s="452"/>
      <c r="L201" s="452"/>
      <c r="M201" s="452"/>
      <c r="N201" s="452"/>
      <c r="O201" s="452"/>
      <c r="P201" s="452"/>
      <c r="Q201" s="452"/>
      <c r="R201" s="453"/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452"/>
      <c r="K202" s="452"/>
      <c r="L202" s="452"/>
      <c r="M202" s="452"/>
      <c r="N202" s="452"/>
      <c r="O202" s="452"/>
      <c r="P202" s="452"/>
      <c r="Q202" s="452"/>
      <c r="R202" s="453"/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443"/>
      <c r="K203" s="443"/>
      <c r="L203" s="443"/>
      <c r="M203" s="443"/>
      <c r="N203" s="443"/>
      <c r="O203" s="443"/>
      <c r="P203" s="443"/>
      <c r="Q203" s="443"/>
      <c r="R203" s="186"/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17"/>
      <c r="K205" s="117"/>
      <c r="L205" s="117"/>
      <c r="M205" s="117"/>
      <c r="N205" s="117"/>
      <c r="O205" s="117"/>
      <c r="P205" s="117"/>
      <c r="Q205" s="117"/>
      <c r="R205" s="453"/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452"/>
      <c r="K206" s="452"/>
      <c r="L206" s="452"/>
      <c r="M206" s="452"/>
      <c r="N206" s="452"/>
      <c r="O206" s="452"/>
      <c r="P206" s="452"/>
      <c r="Q206" s="452"/>
      <c r="R206" s="453"/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452"/>
      <c r="K207" s="452"/>
      <c r="L207" s="452"/>
      <c r="M207" s="452"/>
      <c r="N207" s="452"/>
      <c r="O207" s="452"/>
      <c r="P207" s="452"/>
      <c r="Q207" s="452"/>
      <c r="R207" s="453"/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443"/>
      <c r="K208" s="443"/>
      <c r="L208" s="443"/>
      <c r="M208" s="443"/>
      <c r="N208" s="443"/>
      <c r="O208" s="443"/>
      <c r="P208" s="443"/>
      <c r="Q208" s="443"/>
      <c r="R208" s="186"/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17"/>
      <c r="K209" s="117"/>
      <c r="L209" s="117"/>
      <c r="M209" s="117"/>
      <c r="N209" s="117"/>
      <c r="O209" s="117"/>
      <c r="P209" s="117"/>
      <c r="Q209" s="117"/>
      <c r="R209" s="453"/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2"/>
      <c r="R210" s="453"/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2"/>
      <c r="R211" s="453"/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443"/>
      <c r="K212" s="443"/>
      <c r="L212" s="443"/>
      <c r="M212" s="443"/>
      <c r="N212" s="443"/>
      <c r="O212" s="443"/>
      <c r="P212" s="443"/>
      <c r="Q212" s="443"/>
      <c r="R212" s="186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17"/>
      <c r="K213" s="117"/>
      <c r="L213" s="117"/>
      <c r="M213" s="117"/>
      <c r="N213" s="117"/>
      <c r="O213" s="117"/>
      <c r="P213" s="117"/>
      <c r="Q213" s="117"/>
      <c r="R213" s="453"/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452"/>
      <c r="K214" s="452"/>
      <c r="L214" s="452"/>
      <c r="M214" s="452"/>
      <c r="N214" s="452"/>
      <c r="O214" s="452"/>
      <c r="P214" s="452"/>
      <c r="Q214" s="452"/>
      <c r="R214" s="453"/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452"/>
      <c r="K215" s="452"/>
      <c r="L215" s="452"/>
      <c r="M215" s="452"/>
      <c r="N215" s="452"/>
      <c r="O215" s="452"/>
      <c r="P215" s="452"/>
      <c r="Q215" s="452"/>
      <c r="R215" s="453"/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443"/>
      <c r="K216" s="443"/>
      <c r="L216" s="443"/>
      <c r="M216" s="443"/>
      <c r="N216" s="443"/>
      <c r="O216" s="443"/>
      <c r="P216" s="443"/>
      <c r="Q216" s="443"/>
      <c r="R216" s="186"/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17"/>
      <c r="K217" s="117"/>
      <c r="L217" s="117"/>
      <c r="M217" s="117"/>
      <c r="N217" s="117"/>
      <c r="O217" s="117"/>
      <c r="P217" s="117"/>
      <c r="Q217" s="117"/>
      <c r="R217" s="453"/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467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34.5" customHeight="1">
      <c r="B221" s="76"/>
      <c r="C221" s="77"/>
      <c r="D221" s="77"/>
      <c r="E221" s="77"/>
      <c r="F221" s="77">
        <v>19701</v>
      </c>
      <c r="G221" s="14" t="s">
        <v>240</v>
      </c>
      <c r="H221" s="80" t="s">
        <v>241</v>
      </c>
      <c r="I221" s="16" t="s">
        <v>2161</v>
      </c>
      <c r="J221" s="15"/>
      <c r="K221" s="79">
        <v>120000</v>
      </c>
      <c r="L221" s="79">
        <v>130000</v>
      </c>
      <c r="M221" s="79">
        <v>400000</v>
      </c>
      <c r="N221" s="15"/>
      <c r="O221" s="15"/>
      <c r="P221" s="15"/>
      <c r="Q221" s="15"/>
      <c r="R221" s="71">
        <f>SUM(J221:Q221)</f>
        <v>650000</v>
      </c>
    </row>
    <row r="223" spans="2:18" s="37" customFormat="1" ht="18.75" customHeight="1">
      <c r="B223" s="1539" t="s">
        <v>1660</v>
      </c>
      <c r="C223" s="1539"/>
      <c r="D223" s="1539"/>
      <c r="E223" s="1539"/>
      <c r="F223" s="1539"/>
      <c r="G223" s="1539"/>
      <c r="H223" s="481"/>
      <c r="I223" s="5"/>
      <c r="J223" s="4"/>
      <c r="K223" s="482"/>
      <c r="L223" s="482"/>
      <c r="M223" s="482"/>
      <c r="N223" s="482"/>
      <c r="O223" s="482"/>
      <c r="P223" s="482"/>
      <c r="Q223" s="482"/>
      <c r="R223" s="483"/>
    </row>
    <row r="224" spans="2:18" ht="35.25" customHeight="1">
      <c r="B224" s="1540" t="s">
        <v>1732</v>
      </c>
      <c r="C224" s="1540"/>
      <c r="D224" s="1540"/>
      <c r="E224" s="1540"/>
      <c r="F224" s="1522" t="s">
        <v>1661</v>
      </c>
      <c r="G224" s="1522"/>
      <c r="H224" s="1523"/>
      <c r="I224" s="1532" t="s">
        <v>9</v>
      </c>
      <c r="J224" s="1533"/>
      <c r="K224" s="1534"/>
      <c r="L224" s="1532" t="s">
        <v>1662</v>
      </c>
      <c r="M224" s="1533"/>
      <c r="N224" s="1534"/>
      <c r="O224" s="505"/>
      <c r="P224" s="1529" t="s">
        <v>1663</v>
      </c>
      <c r="Q224" s="1530"/>
      <c r="R224" s="1531"/>
    </row>
    <row r="225" spans="2:18">
      <c r="B225" s="1541" t="s">
        <v>2428</v>
      </c>
      <c r="C225" s="1542"/>
      <c r="D225" s="1542"/>
      <c r="E225" s="1543"/>
      <c r="F225" s="1524" t="s">
        <v>1664</v>
      </c>
      <c r="G225" s="1525"/>
      <c r="H225" s="481"/>
      <c r="I225" s="1535">
        <f>SUM(I226:K228)</f>
        <v>650000</v>
      </c>
      <c r="J225" s="1536"/>
      <c r="K225" s="1537"/>
      <c r="L225" s="1548"/>
      <c r="M225" s="1549"/>
      <c r="N225" s="1550"/>
      <c r="O225" s="484"/>
      <c r="P225" s="1541"/>
      <c r="Q225" s="1542"/>
      <c r="R225" s="1543"/>
    </row>
    <row r="226" spans="2:18" ht="18.75" customHeight="1">
      <c r="B226" s="24"/>
      <c r="F226" s="24"/>
      <c r="G226" s="333" t="s">
        <v>1665</v>
      </c>
      <c r="H226" s="333"/>
      <c r="I226" s="1526">
        <f>K8</f>
        <v>120000</v>
      </c>
      <c r="J226" s="1527"/>
      <c r="K226" s="1528"/>
      <c r="L226" s="1526"/>
      <c r="M226" s="1527"/>
      <c r="N226" s="1528"/>
      <c r="O226" s="484"/>
      <c r="P226" s="1544"/>
      <c r="Q226" s="1545"/>
      <c r="R226" s="1546"/>
    </row>
    <row r="227" spans="2:18" ht="18.75" customHeight="1">
      <c r="B227" s="24"/>
      <c r="F227" s="24"/>
      <c r="G227" s="333" t="s">
        <v>1666</v>
      </c>
      <c r="H227" s="333"/>
      <c r="I227" s="1526">
        <f>L8</f>
        <v>130000</v>
      </c>
      <c r="J227" s="1527"/>
      <c r="K227" s="1528"/>
      <c r="L227" s="1526"/>
      <c r="M227" s="1527"/>
      <c r="N227" s="1528"/>
      <c r="O227" s="484"/>
      <c r="P227" s="1544"/>
      <c r="Q227" s="1545"/>
      <c r="R227" s="1546"/>
    </row>
    <row r="228" spans="2:18" ht="18.75" customHeight="1">
      <c r="B228" s="24"/>
      <c r="F228" s="24"/>
      <c r="G228" s="333" t="s">
        <v>1667</v>
      </c>
      <c r="H228" s="333"/>
      <c r="I228" s="1526">
        <f>M8</f>
        <v>400000</v>
      </c>
      <c r="J228" s="1527"/>
      <c r="K228" s="1528"/>
      <c r="L228" s="1526"/>
      <c r="M228" s="1527"/>
      <c r="N228" s="1528"/>
      <c r="O228" s="484"/>
      <c r="P228" s="1544"/>
      <c r="Q228" s="1545"/>
      <c r="R228" s="1546"/>
    </row>
    <row r="229" spans="2:18" ht="21.75" customHeight="1">
      <c r="B229" s="489"/>
      <c r="C229" s="490"/>
      <c r="D229" s="490"/>
      <c r="E229" s="490"/>
      <c r="F229" s="1411" t="s">
        <v>1669</v>
      </c>
      <c r="G229" s="1430"/>
      <c r="H229" s="1412"/>
      <c r="I229" s="1547">
        <f>SUM(L229:R229)</f>
        <v>650000</v>
      </c>
      <c r="J229" s="1547"/>
      <c r="K229" s="1547"/>
      <c r="L229" s="1547">
        <v>400000</v>
      </c>
      <c r="M229" s="1547"/>
      <c r="N229" s="1547"/>
      <c r="O229" s="491"/>
      <c r="P229" s="1538">
        <v>250000</v>
      </c>
      <c r="Q229" s="1538"/>
      <c r="R229" s="1538"/>
    </row>
    <row r="230" spans="2:18" ht="8.25" customHeight="1">
      <c r="F230" s="486"/>
      <c r="H230" s="21"/>
      <c r="J230" s="459"/>
      <c r="K230" s="487"/>
      <c r="L230" s="487"/>
      <c r="M230" s="487"/>
      <c r="N230" s="487"/>
      <c r="O230" s="487"/>
      <c r="P230" s="487"/>
      <c r="Q230" s="487"/>
      <c r="R230" s="487"/>
    </row>
    <row r="231" spans="2:18">
      <c r="B231" s="462" t="s">
        <v>1670</v>
      </c>
      <c r="E231" s="7"/>
      <c r="F231" s="486" t="s">
        <v>2658</v>
      </c>
      <c r="G231" s="49"/>
      <c r="H231" s="462"/>
      <c r="I231" s="3"/>
      <c r="J231" s="488"/>
      <c r="K231" s="482"/>
      <c r="L231" s="482"/>
      <c r="M231" s="482"/>
      <c r="N231" s="482"/>
      <c r="O231" s="482"/>
      <c r="P231" s="482"/>
      <c r="Q231" s="482"/>
      <c r="R231" s="482"/>
    </row>
  </sheetData>
  <mergeCells count="94">
    <mergeCell ref="I228:K228"/>
    <mergeCell ref="L228:N228"/>
    <mergeCell ref="P228:R228"/>
    <mergeCell ref="F229:H229"/>
    <mergeCell ref="I229:K229"/>
    <mergeCell ref="L229:N229"/>
    <mergeCell ref="P229:R229"/>
    <mergeCell ref="I226:K226"/>
    <mergeCell ref="L226:N226"/>
    <mergeCell ref="P226:R226"/>
    <mergeCell ref="I227:K227"/>
    <mergeCell ref="L227:N227"/>
    <mergeCell ref="P227:R227"/>
    <mergeCell ref="P224:R224"/>
    <mergeCell ref="B225:E225"/>
    <mergeCell ref="F225:G225"/>
    <mergeCell ref="I225:K225"/>
    <mergeCell ref="L225:N225"/>
    <mergeCell ref="P225:R225"/>
    <mergeCell ref="B223:G223"/>
    <mergeCell ref="B224:E224"/>
    <mergeCell ref="F224:H224"/>
    <mergeCell ref="I224:K224"/>
    <mergeCell ref="L224:N224"/>
    <mergeCell ref="C11:I11"/>
    <mergeCell ref="B1:R1"/>
    <mergeCell ref="B7:G7"/>
    <mergeCell ref="B8:G8"/>
    <mergeCell ref="B9:I9"/>
    <mergeCell ref="B10:I10"/>
    <mergeCell ref="P2:R2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 tint="-0.499984740745262"/>
  </sheetPr>
  <dimension ref="B1:R271"/>
  <sheetViews>
    <sheetView zoomScaleNormal="100" workbookViewId="0">
      <pane ySplit="8" topLeftCell="A229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5703125" style="20" customWidth="1"/>
    <col min="3" max="3" width="1.28515625" style="20" customWidth="1"/>
    <col min="4" max="4" width="1.5703125" style="20" customWidth="1"/>
    <col min="5" max="5" width="3.7109375" style="20" customWidth="1"/>
    <col min="6" max="6" width="5.42578125" style="49" customWidth="1"/>
    <col min="7" max="7" width="28.140625" style="21" customWidth="1"/>
    <col min="8" max="8" width="11.28515625" style="6" customWidth="1"/>
    <col min="9" max="9" width="14.42578125" style="6" customWidth="1"/>
    <col min="10" max="10" width="8.85546875" style="74" customWidth="1"/>
    <col min="11" max="11" width="9.140625" style="74" customWidth="1"/>
    <col min="12" max="13" width="8.85546875" style="74" customWidth="1"/>
    <col min="14" max="14" width="8.28515625" style="74" customWidth="1"/>
    <col min="15" max="15" width="9.140625" style="74" hidden="1" customWidth="1"/>
    <col min="16" max="16" width="8.28515625" style="74" customWidth="1"/>
    <col min="17" max="17" width="9.140625" style="74" customWidth="1"/>
    <col min="18" max="18" width="8.85546875" style="74" customWidth="1"/>
    <col min="19" max="16384" width="9" style="7"/>
  </cols>
  <sheetData>
    <row r="1" spans="2:18" s="1" customFormat="1" ht="24.75" thickBot="1">
      <c r="B1" s="1407" t="s">
        <v>2696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2392</v>
      </c>
      <c r="Q2" s="1514"/>
      <c r="R2" s="1515"/>
    </row>
    <row r="3" spans="2:18" s="465" customFormat="1" ht="18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8" customHeight="1">
      <c r="B4" s="462" t="s">
        <v>1739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8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11.25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12" customFormat="1" ht="24" customHeight="1">
      <c r="B8" s="1491" t="s">
        <v>2489</v>
      </c>
      <c r="C8" s="1492"/>
      <c r="D8" s="1492"/>
      <c r="E8" s="1492"/>
      <c r="F8" s="1492"/>
      <c r="G8" s="1493"/>
      <c r="H8" s="89"/>
      <c r="I8" s="90"/>
      <c r="J8" s="44">
        <f t="shared" ref="J8:R8" si="0">SUM(J10:J257)</f>
        <v>0</v>
      </c>
      <c r="K8" s="44">
        <f t="shared" si="0"/>
        <v>360000</v>
      </c>
      <c r="L8" s="44">
        <f t="shared" si="0"/>
        <v>237400</v>
      </c>
      <c r="M8" s="44">
        <f t="shared" si="0"/>
        <v>185500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1390500</v>
      </c>
      <c r="R8" s="44">
        <f t="shared" si="0"/>
        <v>2173400</v>
      </c>
    </row>
    <row r="9" spans="2:18" s="12" customFormat="1" ht="20.25" customHeight="1">
      <c r="B9" s="397" t="s">
        <v>78</v>
      </c>
      <c r="C9" s="398"/>
      <c r="D9" s="398"/>
      <c r="E9" s="398"/>
      <c r="F9" s="398"/>
      <c r="G9" s="398"/>
      <c r="H9" s="398"/>
      <c r="I9" s="398"/>
      <c r="J9" s="450"/>
      <c r="K9" s="450"/>
      <c r="L9" s="450"/>
      <c r="M9" s="450"/>
      <c r="N9" s="450"/>
      <c r="O9" s="450"/>
      <c r="P9" s="450"/>
      <c r="Q9" s="450"/>
      <c r="R9" s="449"/>
    </row>
    <row r="10" spans="2:18" s="12" customFormat="1" ht="17.25" customHeight="1">
      <c r="B10" s="188" t="s">
        <v>110</v>
      </c>
      <c r="C10" s="189"/>
      <c r="D10" s="189"/>
      <c r="E10" s="189"/>
      <c r="F10" s="189"/>
      <c r="G10" s="189"/>
      <c r="H10" s="189"/>
      <c r="I10" s="189"/>
      <c r="J10" s="448"/>
      <c r="K10" s="448"/>
      <c r="L10" s="448"/>
      <c r="M10" s="448"/>
      <c r="N10" s="448"/>
      <c r="O10" s="448"/>
      <c r="P10" s="448"/>
      <c r="Q10" s="448"/>
      <c r="R10" s="445"/>
    </row>
    <row r="11" spans="2:18" ht="19.5" customHeight="1">
      <c r="B11" s="29"/>
      <c r="C11" s="189" t="s">
        <v>11</v>
      </c>
      <c r="D11" s="189"/>
      <c r="E11" s="189"/>
      <c r="F11" s="189"/>
      <c r="G11" s="189"/>
      <c r="H11" s="189"/>
      <c r="I11" s="189"/>
      <c r="J11" s="443"/>
      <c r="K11" s="443"/>
      <c r="L11" s="443"/>
      <c r="M11" s="443"/>
      <c r="N11" s="443"/>
      <c r="O11" s="443"/>
      <c r="P11" s="443"/>
      <c r="Q11" s="443"/>
      <c r="R11" s="186"/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443"/>
      <c r="K12" s="443"/>
      <c r="L12" s="443"/>
      <c r="M12" s="443"/>
      <c r="N12" s="443"/>
      <c r="O12" s="443"/>
      <c r="P12" s="443"/>
      <c r="Q12" s="443"/>
      <c r="R12" s="186"/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511"/>
      <c r="K13" s="511"/>
      <c r="L13" s="511"/>
      <c r="M13" s="511"/>
      <c r="N13" s="511"/>
      <c r="O13" s="511"/>
      <c r="P13" s="511"/>
      <c r="Q13" s="511"/>
      <c r="R13" s="510"/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17"/>
      <c r="K14" s="117"/>
      <c r="L14" s="117"/>
      <c r="M14" s="117"/>
      <c r="N14" s="117"/>
      <c r="O14" s="117"/>
      <c r="P14" s="117"/>
      <c r="Q14" s="117"/>
      <c r="R14" s="453"/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17"/>
      <c r="K15" s="117"/>
      <c r="L15" s="117"/>
      <c r="M15" s="117"/>
      <c r="N15" s="117"/>
      <c r="O15" s="117"/>
      <c r="P15" s="117"/>
      <c r="Q15" s="117"/>
      <c r="R15" s="453"/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452"/>
      <c r="K16" s="452"/>
      <c r="L16" s="452"/>
      <c r="M16" s="452"/>
      <c r="N16" s="452"/>
      <c r="O16" s="452"/>
      <c r="P16" s="452"/>
      <c r="Q16" s="452"/>
      <c r="R16" s="453"/>
    </row>
    <row r="17" spans="2:18" s="37" customFormat="1" ht="18.75" customHeight="1">
      <c r="B17" s="36"/>
      <c r="C17" s="39"/>
      <c r="D17" s="189" t="s">
        <v>1700</v>
      </c>
      <c r="E17" s="189"/>
      <c r="F17" s="189"/>
      <c r="G17" s="189"/>
      <c r="H17" s="189"/>
      <c r="I17" s="189"/>
      <c r="J17" s="512"/>
      <c r="K17" s="512"/>
      <c r="L17" s="512"/>
      <c r="M17" s="512"/>
      <c r="N17" s="512"/>
      <c r="O17" s="512"/>
      <c r="P17" s="512"/>
      <c r="Q17" s="512"/>
      <c r="R17" s="509"/>
    </row>
    <row r="18" spans="2:18" ht="18" customHeight="1">
      <c r="B18" s="56"/>
      <c r="C18" s="57"/>
      <c r="D18" s="31"/>
      <c r="E18" s="189" t="s">
        <v>14</v>
      </c>
      <c r="F18" s="189"/>
      <c r="G18" s="189"/>
      <c r="H18" s="189"/>
      <c r="I18" s="189"/>
      <c r="J18" s="443"/>
      <c r="K18" s="443"/>
      <c r="L18" s="443"/>
      <c r="M18" s="443"/>
      <c r="N18" s="443"/>
      <c r="O18" s="443"/>
      <c r="P18" s="443"/>
      <c r="Q18" s="443"/>
      <c r="R18" s="186"/>
    </row>
    <row r="19" spans="2:18" s="464" customFormat="1" ht="18" customHeight="1">
      <c r="B19" s="466"/>
      <c r="C19" s="463"/>
      <c r="D19" s="463"/>
      <c r="E19" s="467">
        <v>112</v>
      </c>
      <c r="F19" s="467" t="s">
        <v>1698</v>
      </c>
      <c r="G19" s="468"/>
      <c r="H19" s="467"/>
      <c r="I19" s="467"/>
      <c r="J19" s="458"/>
      <c r="K19" s="458"/>
      <c r="L19" s="458"/>
      <c r="M19" s="458"/>
      <c r="N19" s="458"/>
      <c r="O19" s="458"/>
      <c r="P19" s="458"/>
      <c r="Q19" s="458"/>
      <c r="R19" s="457"/>
    </row>
    <row r="20" spans="2:18" ht="75" customHeight="1">
      <c r="B20" s="32"/>
      <c r="C20" s="33"/>
      <c r="D20" s="33"/>
      <c r="E20" s="33"/>
      <c r="F20" s="77">
        <v>11201</v>
      </c>
      <c r="G20" s="14" t="s">
        <v>1740</v>
      </c>
      <c r="H20" s="80" t="s">
        <v>1595</v>
      </c>
      <c r="I20" s="117" t="s">
        <v>2159</v>
      </c>
      <c r="J20" s="15"/>
      <c r="K20" s="79">
        <v>360000</v>
      </c>
      <c r="L20" s="79">
        <v>11400</v>
      </c>
      <c r="M20" s="15"/>
      <c r="N20" s="15"/>
      <c r="O20" s="15"/>
      <c r="P20" s="15"/>
      <c r="Q20" s="79">
        <v>85000</v>
      </c>
      <c r="R20" s="71">
        <f>SUM(J20:Q20)</f>
        <v>456400</v>
      </c>
    </row>
    <row r="21" spans="2:18" ht="17.25" hidden="1" customHeight="1">
      <c r="B21" s="24"/>
      <c r="D21" s="21"/>
      <c r="E21" s="26"/>
      <c r="F21" s="51">
        <v>5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17.25" hidden="1" customHeight="1">
      <c r="B22" s="58"/>
      <c r="C22" s="59"/>
      <c r="D22" s="53"/>
      <c r="E22" s="19"/>
      <c r="F22" s="51">
        <v>6</v>
      </c>
      <c r="G22" s="14"/>
      <c r="H22" s="15"/>
      <c r="I22" s="16"/>
      <c r="J22" s="23"/>
      <c r="K22" s="23"/>
      <c r="L22" s="23"/>
      <c r="M22" s="23"/>
      <c r="N22" s="23"/>
      <c r="O22" s="23"/>
      <c r="P22" s="23"/>
      <c r="Q22" s="23"/>
      <c r="R22" s="71">
        <f>SUM(J22:Q22)</f>
        <v>0</v>
      </c>
    </row>
    <row r="23" spans="2:18" ht="21" hidden="1" customHeight="1">
      <c r="B23" s="63"/>
      <c r="C23" s="64"/>
      <c r="D23" s="64"/>
      <c r="E23" s="65" t="s">
        <v>15</v>
      </c>
      <c r="F23" s="27"/>
      <c r="G23" s="27"/>
      <c r="H23" s="13"/>
      <c r="I23" s="47"/>
      <c r="J23" s="73">
        <f>SUM(J24:J26)</f>
        <v>0</v>
      </c>
      <c r="K23" s="73">
        <f t="shared" ref="K23:R23" si="1">SUM(K24:K26)</f>
        <v>0</v>
      </c>
      <c r="L23" s="73">
        <f t="shared" si="1"/>
        <v>0</v>
      </c>
      <c r="M23" s="73">
        <f t="shared" si="1"/>
        <v>0</v>
      </c>
      <c r="N23" s="73">
        <f t="shared" si="1"/>
        <v>0</v>
      </c>
      <c r="O23" s="73">
        <f t="shared" si="1"/>
        <v>0</v>
      </c>
      <c r="P23" s="73">
        <f t="shared" si="1"/>
        <v>0</v>
      </c>
      <c r="Q23" s="73">
        <f t="shared" si="1"/>
        <v>0</v>
      </c>
      <c r="R23" s="73">
        <f t="shared" si="1"/>
        <v>0</v>
      </c>
    </row>
    <row r="24" spans="2:18" ht="19.5" hidden="1" customHeight="1">
      <c r="B24" s="32"/>
      <c r="C24" s="33"/>
      <c r="D24" s="33"/>
      <c r="E24" s="34"/>
      <c r="F24" s="25">
        <v>7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48"/>
      <c r="C25" s="49"/>
      <c r="D25" s="49"/>
      <c r="E25" s="50"/>
      <c r="F25" s="25">
        <v>8</v>
      </c>
      <c r="G25" s="14"/>
      <c r="H25" s="14"/>
      <c r="I25" s="52"/>
      <c r="J25" s="15"/>
      <c r="K25" s="15"/>
      <c r="L25" s="15"/>
      <c r="M25" s="15"/>
      <c r="N25" s="15"/>
      <c r="O25" s="15"/>
      <c r="P25" s="15"/>
      <c r="Q25" s="15"/>
      <c r="R25" s="71">
        <f t="shared" ref="R25" si="2">SUM(J25:Q25)</f>
        <v>0</v>
      </c>
    </row>
    <row r="26" spans="2:18" ht="19.5" hidden="1" customHeight="1">
      <c r="B26" s="58"/>
      <c r="C26" s="59"/>
      <c r="D26" s="53"/>
      <c r="E26" s="19"/>
      <c r="F26" s="25">
        <v>9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1">
        <f>SUM(J26:Q26)</f>
        <v>0</v>
      </c>
    </row>
    <row r="27" spans="2:18" ht="21" hidden="1" customHeight="1">
      <c r="B27" s="63"/>
      <c r="C27" s="64"/>
      <c r="D27" s="64"/>
      <c r="E27" s="65" t="s">
        <v>98</v>
      </c>
      <c r="F27" s="67"/>
      <c r="G27" s="27"/>
      <c r="H27" s="13"/>
      <c r="I27" s="47"/>
      <c r="J27" s="73">
        <f>SUM(J28:J30)</f>
        <v>0</v>
      </c>
      <c r="K27" s="73">
        <f t="shared" ref="K27:R27" si="3">SUM(K28:K30)</f>
        <v>0</v>
      </c>
      <c r="L27" s="73">
        <f t="shared" si="3"/>
        <v>0</v>
      </c>
      <c r="M27" s="73">
        <f t="shared" si="3"/>
        <v>0</v>
      </c>
      <c r="N27" s="73">
        <f t="shared" si="3"/>
        <v>0</v>
      </c>
      <c r="O27" s="73">
        <f t="shared" si="3"/>
        <v>0</v>
      </c>
      <c r="P27" s="73">
        <f t="shared" si="3"/>
        <v>0</v>
      </c>
      <c r="Q27" s="73">
        <f t="shared" si="3"/>
        <v>0</v>
      </c>
      <c r="R27" s="73">
        <f t="shared" si="3"/>
        <v>0</v>
      </c>
    </row>
    <row r="28" spans="2:18" ht="19.5" hidden="1" customHeight="1">
      <c r="B28" s="32"/>
      <c r="C28" s="33"/>
      <c r="D28" s="33"/>
      <c r="E28" s="34"/>
      <c r="F28" s="25">
        <v>10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48"/>
      <c r="C29" s="49"/>
      <c r="D29" s="49"/>
      <c r="E29" s="50"/>
      <c r="F29" s="25">
        <v>11</v>
      </c>
      <c r="G29" s="14"/>
      <c r="H29" s="14"/>
      <c r="I29" s="52"/>
      <c r="J29" s="15"/>
      <c r="K29" s="15"/>
      <c r="L29" s="15"/>
      <c r="M29" s="15"/>
      <c r="N29" s="15"/>
      <c r="O29" s="15"/>
      <c r="P29" s="15"/>
      <c r="Q29" s="15"/>
      <c r="R29" s="71">
        <f>SUM(J29:Q29)</f>
        <v>0</v>
      </c>
    </row>
    <row r="30" spans="2:18" ht="4.5" hidden="1" customHeight="1">
      <c r="B30" s="24"/>
      <c r="D30" s="21"/>
      <c r="E30" s="26"/>
      <c r="F30" s="25">
        <v>12</v>
      </c>
      <c r="G30" s="14"/>
      <c r="H30" s="15"/>
      <c r="I30" s="16"/>
      <c r="J30" s="23"/>
      <c r="K30" s="23"/>
      <c r="L30" s="23"/>
      <c r="M30" s="23"/>
      <c r="N30" s="23"/>
      <c r="O30" s="23"/>
      <c r="P30" s="23"/>
      <c r="Q30" s="23"/>
      <c r="R30" s="71">
        <f>SUM(J30:Q30)</f>
        <v>0</v>
      </c>
    </row>
    <row r="31" spans="2:18" s="12" customFormat="1" ht="18.75" customHeight="1">
      <c r="B31" s="397" t="s">
        <v>80</v>
      </c>
      <c r="C31" s="398"/>
      <c r="D31" s="398"/>
      <c r="E31" s="398"/>
      <c r="F31" s="398"/>
      <c r="G31" s="398"/>
      <c r="H31" s="398"/>
      <c r="I31" s="398"/>
      <c r="J31" s="538"/>
      <c r="K31" s="1386"/>
      <c r="L31" s="1387"/>
      <c r="M31" s="1387"/>
      <c r="N31" s="1387"/>
      <c r="O31" s="1387"/>
      <c r="P31" s="1387"/>
      <c r="Q31" s="1387"/>
      <c r="R31" s="1385"/>
    </row>
    <row r="32" spans="2:18" s="12" customFormat="1" ht="18.75" customHeight="1">
      <c r="B32" s="188" t="s">
        <v>111</v>
      </c>
      <c r="C32" s="189"/>
      <c r="D32" s="189"/>
      <c r="E32" s="189"/>
      <c r="F32" s="189"/>
      <c r="G32" s="189"/>
      <c r="H32" s="189"/>
      <c r="I32" s="189"/>
      <c r="J32" s="539"/>
      <c r="K32" s="539"/>
      <c r="L32" s="539"/>
      <c r="M32" s="539"/>
      <c r="N32" s="539"/>
      <c r="O32" s="539"/>
      <c r="P32" s="540"/>
      <c r="Q32" s="542"/>
      <c r="R32" s="541"/>
    </row>
    <row r="33" spans="2:18" ht="50.25" hidden="1" customHeight="1">
      <c r="B33" s="29"/>
      <c r="C33" s="1401" t="s">
        <v>25</v>
      </c>
      <c r="D33" s="1401"/>
      <c r="E33" s="1401"/>
      <c r="F33" s="1401"/>
      <c r="G33" s="1401"/>
      <c r="H33" s="1401"/>
      <c r="I33" s="1401"/>
      <c r="J33" s="73"/>
      <c r="K33" s="73"/>
      <c r="L33" s="73"/>
      <c r="M33" s="73"/>
      <c r="N33" s="73"/>
      <c r="O33" s="73"/>
      <c r="P33" s="73"/>
      <c r="Q33" s="442"/>
      <c r="R33" s="186"/>
    </row>
    <row r="34" spans="2:18" ht="35.25" hidden="1" customHeight="1">
      <c r="B34" s="29"/>
      <c r="C34" s="31"/>
      <c r="D34" s="1401" t="s">
        <v>16</v>
      </c>
      <c r="E34" s="1401"/>
      <c r="F34" s="1401"/>
      <c r="G34" s="1401"/>
      <c r="H34" s="1401"/>
      <c r="I34" s="1401"/>
      <c r="J34" s="73"/>
      <c r="K34" s="73"/>
      <c r="L34" s="73"/>
      <c r="M34" s="73"/>
      <c r="N34" s="73"/>
      <c r="O34" s="73"/>
      <c r="P34" s="73"/>
      <c r="Q34" s="442"/>
      <c r="R34" s="186"/>
    </row>
    <row r="35" spans="2:18" ht="48.75" hidden="1" customHeight="1">
      <c r="B35" s="29"/>
      <c r="C35" s="31"/>
      <c r="D35" s="31"/>
      <c r="E35" s="1401" t="s">
        <v>17</v>
      </c>
      <c r="F35" s="1401"/>
      <c r="G35" s="1401"/>
      <c r="H35" s="1401"/>
      <c r="I35" s="1401"/>
      <c r="J35" s="73"/>
      <c r="K35" s="73"/>
      <c r="L35" s="73"/>
      <c r="M35" s="73"/>
      <c r="N35" s="73"/>
      <c r="O35" s="73"/>
      <c r="P35" s="73"/>
      <c r="Q35" s="442"/>
      <c r="R35" s="186"/>
    </row>
    <row r="36" spans="2:18" ht="23.25" hidden="1" customHeight="1">
      <c r="B36" s="105"/>
      <c r="C36" s="91"/>
      <c r="D36" s="91"/>
      <c r="E36" s="92"/>
      <c r="F36" s="93">
        <v>13</v>
      </c>
      <c r="G36" s="94"/>
      <c r="H36" s="94"/>
      <c r="I36" s="95"/>
      <c r="J36" s="13"/>
      <c r="K36" s="13"/>
      <c r="L36" s="13"/>
      <c r="M36" s="13"/>
      <c r="N36" s="13"/>
      <c r="O36" s="13"/>
      <c r="P36" s="13"/>
      <c r="Q36" s="100"/>
      <c r="R36" s="522"/>
    </row>
    <row r="37" spans="2:18" ht="23.25" hidden="1" customHeight="1">
      <c r="B37" s="106"/>
      <c r="C37" s="97"/>
      <c r="D37" s="98"/>
      <c r="E37" s="99"/>
      <c r="F37" s="93">
        <v>14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444"/>
      <c r="R37" s="522"/>
    </row>
    <row r="38" spans="2:18" ht="23.25" hidden="1" customHeight="1">
      <c r="B38" s="107"/>
      <c r="C38" s="102"/>
      <c r="D38" s="103"/>
      <c r="E38" s="104"/>
      <c r="F38" s="93">
        <v>15</v>
      </c>
      <c r="G38" s="94"/>
      <c r="H38" s="13"/>
      <c r="I38" s="100"/>
      <c r="J38" s="101"/>
      <c r="K38" s="101"/>
      <c r="L38" s="101"/>
      <c r="M38" s="101"/>
      <c r="N38" s="101"/>
      <c r="O38" s="101"/>
      <c r="P38" s="101"/>
      <c r="Q38" s="444"/>
      <c r="R38" s="522"/>
    </row>
    <row r="39" spans="2:18" ht="23.25" hidden="1" customHeight="1">
      <c r="B39" s="29"/>
      <c r="C39" s="31"/>
      <c r="D39" s="31"/>
      <c r="E39" s="30" t="s">
        <v>18</v>
      </c>
      <c r="F39" s="27"/>
      <c r="G39" s="27"/>
      <c r="H39" s="13"/>
      <c r="I39" s="47"/>
      <c r="J39" s="73"/>
      <c r="K39" s="73"/>
      <c r="L39" s="73"/>
      <c r="M39" s="73"/>
      <c r="N39" s="73"/>
      <c r="O39" s="73"/>
      <c r="P39" s="73"/>
      <c r="Q39" s="442"/>
      <c r="R39" s="186"/>
    </row>
    <row r="40" spans="2:18" ht="23.25" hidden="1" customHeight="1">
      <c r="B40" s="105"/>
      <c r="C40" s="91"/>
      <c r="D40" s="91"/>
      <c r="E40" s="92"/>
      <c r="F40" s="93">
        <v>16</v>
      </c>
      <c r="G40" s="94"/>
      <c r="H40" s="94"/>
      <c r="I40" s="95"/>
      <c r="J40" s="13"/>
      <c r="K40" s="13"/>
      <c r="L40" s="13"/>
      <c r="M40" s="13"/>
      <c r="N40" s="13"/>
      <c r="O40" s="13"/>
      <c r="P40" s="13"/>
      <c r="Q40" s="100"/>
      <c r="R40" s="522"/>
    </row>
    <row r="41" spans="2:18" ht="23.25" hidden="1" customHeight="1">
      <c r="B41" s="106"/>
      <c r="C41" s="97"/>
      <c r="D41" s="98"/>
      <c r="E41" s="99"/>
      <c r="F41" s="93">
        <v>17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444"/>
      <c r="R41" s="522"/>
    </row>
    <row r="42" spans="2:18" ht="23.25" hidden="1" customHeight="1">
      <c r="B42" s="107"/>
      <c r="C42" s="102"/>
      <c r="D42" s="103"/>
      <c r="E42" s="104"/>
      <c r="F42" s="93">
        <v>18</v>
      </c>
      <c r="G42" s="94"/>
      <c r="H42" s="13"/>
      <c r="I42" s="100"/>
      <c r="J42" s="101"/>
      <c r="K42" s="101"/>
      <c r="L42" s="101"/>
      <c r="M42" s="101"/>
      <c r="N42" s="101"/>
      <c r="O42" s="101"/>
      <c r="P42" s="101"/>
      <c r="Q42" s="444"/>
      <c r="R42" s="522"/>
    </row>
    <row r="43" spans="2:18" ht="23.25" hidden="1" customHeight="1">
      <c r="B43" s="29"/>
      <c r="C43" s="31"/>
      <c r="D43" s="31"/>
      <c r="E43" s="30" t="s">
        <v>19</v>
      </c>
      <c r="F43" s="27"/>
      <c r="G43" s="27"/>
      <c r="H43" s="13"/>
      <c r="I43" s="47"/>
      <c r="J43" s="73"/>
      <c r="K43" s="73"/>
      <c r="L43" s="73"/>
      <c r="M43" s="73"/>
      <c r="N43" s="73"/>
      <c r="O43" s="73"/>
      <c r="P43" s="73"/>
      <c r="Q43" s="442"/>
      <c r="R43" s="186"/>
    </row>
    <row r="44" spans="2:18" ht="23.25" hidden="1" customHeight="1">
      <c r="B44" s="105"/>
      <c r="C44" s="91"/>
      <c r="D44" s="91"/>
      <c r="E44" s="92"/>
      <c r="F44" s="93">
        <v>19</v>
      </c>
      <c r="G44" s="94"/>
      <c r="H44" s="94"/>
      <c r="I44" s="95"/>
      <c r="J44" s="13"/>
      <c r="K44" s="13"/>
      <c r="L44" s="13"/>
      <c r="M44" s="13"/>
      <c r="N44" s="13"/>
      <c r="O44" s="13"/>
      <c r="P44" s="13"/>
      <c r="Q44" s="100"/>
      <c r="R44" s="522"/>
    </row>
    <row r="45" spans="2:18" ht="23.25" hidden="1" customHeight="1">
      <c r="B45" s="106"/>
      <c r="C45" s="97"/>
      <c r="D45" s="98"/>
      <c r="E45" s="99"/>
      <c r="F45" s="93">
        <v>20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444"/>
      <c r="R45" s="522"/>
    </row>
    <row r="46" spans="2:18" ht="23.25" hidden="1" customHeight="1">
      <c r="B46" s="106"/>
      <c r="C46" s="97"/>
      <c r="D46" s="98"/>
      <c r="E46" s="99"/>
      <c r="F46" s="93">
        <v>21</v>
      </c>
      <c r="G46" s="94"/>
      <c r="H46" s="13"/>
      <c r="I46" s="100"/>
      <c r="J46" s="101"/>
      <c r="K46" s="101"/>
      <c r="L46" s="101"/>
      <c r="M46" s="101"/>
      <c r="N46" s="101"/>
      <c r="O46" s="101"/>
      <c r="P46" s="101"/>
      <c r="Q46" s="444"/>
      <c r="R46" s="522"/>
    </row>
    <row r="47" spans="2:18" s="37" customFormat="1" ht="49.5" hidden="1" customHeight="1">
      <c r="B47" s="36"/>
      <c r="C47" s="39"/>
      <c r="D47" s="1401" t="s">
        <v>20</v>
      </c>
      <c r="E47" s="1401"/>
      <c r="F47" s="1401"/>
      <c r="G47" s="1401"/>
      <c r="H47" s="1401"/>
      <c r="I47" s="1401"/>
      <c r="J47" s="72"/>
      <c r="K47" s="72"/>
      <c r="L47" s="72"/>
      <c r="M47" s="72"/>
      <c r="N47" s="72"/>
      <c r="O47" s="72"/>
      <c r="P47" s="72"/>
      <c r="Q47" s="517"/>
      <c r="R47" s="509"/>
    </row>
    <row r="48" spans="2:18" ht="36" hidden="1" customHeight="1">
      <c r="B48" s="83"/>
      <c r="C48" s="31"/>
      <c r="D48" s="31"/>
      <c r="E48" s="1401" t="s">
        <v>21</v>
      </c>
      <c r="F48" s="1401"/>
      <c r="G48" s="1401"/>
      <c r="H48" s="1401"/>
      <c r="I48" s="1401"/>
      <c r="J48" s="73"/>
      <c r="K48" s="73"/>
      <c r="L48" s="73"/>
      <c r="M48" s="73"/>
      <c r="N48" s="73"/>
      <c r="O48" s="73"/>
      <c r="P48" s="73"/>
      <c r="Q48" s="442"/>
      <c r="R48" s="186"/>
    </row>
    <row r="49" spans="2:18" ht="20.25" hidden="1" customHeight="1">
      <c r="B49" s="87"/>
      <c r="C49" s="91"/>
      <c r="D49" s="91"/>
      <c r="E49" s="92"/>
      <c r="F49" s="93">
        <v>22</v>
      </c>
      <c r="G49" s="94"/>
      <c r="H49" s="94"/>
      <c r="I49" s="95"/>
      <c r="J49" s="13"/>
      <c r="K49" s="13"/>
      <c r="L49" s="13"/>
      <c r="M49" s="13"/>
      <c r="N49" s="13"/>
      <c r="O49" s="13"/>
      <c r="P49" s="13"/>
      <c r="Q49" s="100"/>
      <c r="R49" s="522"/>
    </row>
    <row r="50" spans="2:18" ht="20.25" hidden="1" customHeight="1">
      <c r="B50" s="88"/>
      <c r="C50" s="97"/>
      <c r="D50" s="98"/>
      <c r="E50" s="99"/>
      <c r="F50" s="93">
        <v>23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444"/>
      <c r="R50" s="522"/>
    </row>
    <row r="51" spans="2:18" ht="20.25" hidden="1" customHeight="1">
      <c r="B51" s="88"/>
      <c r="C51" s="97"/>
      <c r="D51" s="98"/>
      <c r="E51" s="99"/>
      <c r="F51" s="93">
        <v>24</v>
      </c>
      <c r="G51" s="94"/>
      <c r="H51" s="13"/>
      <c r="I51" s="100"/>
      <c r="J51" s="101"/>
      <c r="K51" s="101"/>
      <c r="L51" s="101"/>
      <c r="M51" s="101"/>
      <c r="N51" s="101"/>
      <c r="O51" s="101"/>
      <c r="P51" s="101"/>
      <c r="Q51" s="444"/>
      <c r="R51" s="522"/>
    </row>
    <row r="52" spans="2:18" ht="18" customHeight="1">
      <c r="B52" s="29"/>
      <c r="C52" s="189" t="s">
        <v>24</v>
      </c>
      <c r="D52" s="189"/>
      <c r="E52" s="189"/>
      <c r="F52" s="189"/>
      <c r="G52" s="189"/>
      <c r="H52" s="189"/>
      <c r="I52" s="189"/>
      <c r="J52" s="447"/>
      <c r="K52" s="447"/>
      <c r="L52" s="447"/>
      <c r="M52" s="447"/>
      <c r="N52" s="447"/>
      <c r="O52" s="447"/>
      <c r="P52" s="447"/>
      <c r="Q52" s="447"/>
      <c r="R52" s="416"/>
    </row>
    <row r="53" spans="2:18" s="37" customFormat="1" ht="18" customHeight="1">
      <c r="B53" s="36"/>
      <c r="C53" s="39"/>
      <c r="D53" s="189" t="s">
        <v>23</v>
      </c>
      <c r="E53" s="189"/>
      <c r="F53" s="189"/>
      <c r="G53" s="189"/>
      <c r="H53" s="189"/>
      <c r="I53" s="189"/>
      <c r="J53" s="443"/>
      <c r="K53" s="443"/>
      <c r="L53" s="443"/>
      <c r="M53" s="443"/>
      <c r="N53" s="443"/>
      <c r="O53" s="443"/>
      <c r="P53" s="443"/>
      <c r="Q53" s="443"/>
      <c r="R53" s="186"/>
    </row>
    <row r="54" spans="2:18" ht="17.25" customHeight="1">
      <c r="B54" s="29"/>
      <c r="C54" s="31"/>
      <c r="D54" s="31"/>
      <c r="E54" s="189" t="s">
        <v>22</v>
      </c>
      <c r="F54" s="189"/>
      <c r="G54" s="189"/>
      <c r="H54" s="189"/>
      <c r="I54" s="189"/>
      <c r="J54" s="443"/>
      <c r="K54" s="443"/>
      <c r="L54" s="443"/>
      <c r="M54" s="443"/>
      <c r="N54" s="443"/>
      <c r="O54" s="443"/>
      <c r="P54" s="443"/>
      <c r="Q54" s="443"/>
      <c r="R54" s="186"/>
    </row>
    <row r="55" spans="2:18" s="464" customFormat="1" ht="18" customHeight="1">
      <c r="B55" s="466"/>
      <c r="C55" s="463"/>
      <c r="D55" s="463"/>
      <c r="E55" s="467">
        <v>200</v>
      </c>
      <c r="F55" s="441" t="s">
        <v>2679</v>
      </c>
      <c r="G55" s="468"/>
      <c r="H55" s="467"/>
      <c r="I55" s="467"/>
      <c r="J55" s="458"/>
      <c r="K55" s="458"/>
      <c r="L55" s="458"/>
      <c r="M55" s="458"/>
      <c r="N55" s="458"/>
      <c r="O55" s="458"/>
      <c r="P55" s="458"/>
      <c r="Q55" s="458"/>
      <c r="R55" s="457"/>
    </row>
    <row r="56" spans="2:18" ht="61.5" customHeight="1">
      <c r="B56" s="109"/>
      <c r="C56" s="108"/>
      <c r="D56" s="52"/>
      <c r="E56" s="117"/>
      <c r="F56" s="527" t="s">
        <v>2678</v>
      </c>
      <c r="G56" s="14" t="s">
        <v>2683</v>
      </c>
      <c r="H56" s="1129" t="s">
        <v>1595</v>
      </c>
      <c r="I56" s="117" t="s">
        <v>2159</v>
      </c>
      <c r="J56" s="23"/>
      <c r="K56" s="23"/>
      <c r="L56" s="23"/>
      <c r="M56" s="23"/>
      <c r="N56" s="23"/>
      <c r="O56" s="23"/>
      <c r="P56" s="23"/>
      <c r="Q56" s="452">
        <v>1271000</v>
      </c>
      <c r="R56" s="71">
        <f>SUM(J56:Q56)</f>
        <v>1271000</v>
      </c>
    </row>
    <row r="57" spans="2:18" s="464" customFormat="1" ht="18" hidden="1" customHeight="1">
      <c r="B57" s="466"/>
      <c r="C57" s="463"/>
      <c r="D57" s="463"/>
      <c r="E57" s="467">
        <v>207</v>
      </c>
      <c r="F57" s="467" t="s">
        <v>2416</v>
      </c>
      <c r="G57" s="468"/>
      <c r="H57" s="467"/>
      <c r="I57" s="467"/>
      <c r="J57" s="458"/>
      <c r="K57" s="458"/>
      <c r="L57" s="458"/>
      <c r="M57" s="458"/>
      <c r="N57" s="458"/>
      <c r="O57" s="458"/>
      <c r="P57" s="458"/>
      <c r="Q57" s="458"/>
      <c r="R57" s="457"/>
    </row>
    <row r="58" spans="2:18" ht="55.5" hidden="1" customHeight="1">
      <c r="B58" s="771"/>
      <c r="C58" s="752"/>
      <c r="D58" s="752"/>
      <c r="E58" s="752"/>
      <c r="F58" s="752">
        <v>20701</v>
      </c>
      <c r="G58" s="1128" t="s">
        <v>2521</v>
      </c>
      <c r="H58" s="1130" t="s">
        <v>2520</v>
      </c>
      <c r="I58" s="853" t="s">
        <v>2159</v>
      </c>
      <c r="J58" s="757"/>
      <c r="K58" s="757"/>
      <c r="L58" s="757"/>
      <c r="M58" s="757"/>
      <c r="N58" s="757"/>
      <c r="O58" s="757"/>
      <c r="P58" s="758"/>
      <c r="Q58" s="1134"/>
      <c r="R58" s="759">
        <f>SUM(J58:Q58)</f>
        <v>0</v>
      </c>
    </row>
    <row r="59" spans="2:18" ht="51.75" hidden="1" customHeight="1">
      <c r="B59" s="17"/>
      <c r="C59" s="18"/>
      <c r="D59" s="18"/>
      <c r="E59" s="18"/>
      <c r="F59" s="18">
        <v>20702</v>
      </c>
      <c r="G59" s="1127" t="s">
        <v>2522</v>
      </c>
      <c r="H59" s="1131" t="s">
        <v>2523</v>
      </c>
      <c r="I59" s="152" t="s">
        <v>2159</v>
      </c>
      <c r="J59" s="152"/>
      <c r="K59" s="152"/>
      <c r="L59" s="152"/>
      <c r="M59" s="152"/>
      <c r="N59" s="152"/>
      <c r="O59" s="152"/>
      <c r="P59" s="372"/>
      <c r="Q59" s="136"/>
      <c r="R59" s="471">
        <f>SUM(J59:Q59)</f>
        <v>0</v>
      </c>
    </row>
    <row r="60" spans="2:18" s="464" customFormat="1" ht="18" hidden="1" customHeight="1">
      <c r="B60" s="466"/>
      <c r="C60" s="463"/>
      <c r="D60" s="463"/>
      <c r="E60" s="467">
        <v>212</v>
      </c>
      <c r="F60" s="467" t="s">
        <v>2518</v>
      </c>
      <c r="G60" s="463"/>
      <c r="H60" s="467"/>
      <c r="I60" s="467"/>
      <c r="J60" s="458"/>
      <c r="K60" s="458"/>
      <c r="L60" s="458"/>
      <c r="M60" s="458"/>
      <c r="N60" s="458"/>
      <c r="O60" s="458"/>
      <c r="P60" s="458"/>
      <c r="Q60" s="458"/>
      <c r="R60" s="457"/>
    </row>
    <row r="61" spans="2:18" ht="67.5" hidden="1" customHeight="1">
      <c r="B61" s="58"/>
      <c r="C61" s="59"/>
      <c r="D61" s="53"/>
      <c r="E61" s="53"/>
      <c r="F61" s="77">
        <v>21201</v>
      </c>
      <c r="G61" s="543" t="s">
        <v>2519</v>
      </c>
      <c r="H61" s="1116" t="s">
        <v>2520</v>
      </c>
      <c r="I61" s="117" t="s">
        <v>2159</v>
      </c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s="464" customFormat="1" ht="18" hidden="1" customHeight="1">
      <c r="B62" s="466"/>
      <c r="C62" s="463"/>
      <c r="D62" s="463"/>
      <c r="E62" s="467">
        <v>213</v>
      </c>
      <c r="F62" s="441" t="s">
        <v>2510</v>
      </c>
      <c r="G62" s="468"/>
      <c r="H62" s="467"/>
      <c r="I62" s="467"/>
      <c r="J62" s="458"/>
      <c r="K62" s="458"/>
      <c r="L62" s="458"/>
      <c r="M62" s="458"/>
      <c r="N62" s="458"/>
      <c r="O62" s="458"/>
      <c r="P62" s="458"/>
      <c r="Q62" s="458"/>
      <c r="R62" s="457"/>
    </row>
    <row r="63" spans="2:18" ht="57.75" hidden="1" customHeight="1">
      <c r="B63" s="24"/>
      <c r="D63" s="21"/>
      <c r="E63" s="21"/>
      <c r="F63" s="77">
        <v>21301</v>
      </c>
      <c r="G63" s="14" t="s">
        <v>2524</v>
      </c>
      <c r="H63" s="1129" t="s">
        <v>2525</v>
      </c>
      <c r="I63" s="117" t="s">
        <v>2159</v>
      </c>
      <c r="J63" s="23"/>
      <c r="K63" s="23"/>
      <c r="L63" s="23"/>
      <c r="M63" s="23"/>
      <c r="N63" s="23"/>
      <c r="O63" s="23"/>
      <c r="P63" s="23"/>
      <c r="R63" s="71">
        <f>SUM(J63:Q63)</f>
        <v>0</v>
      </c>
    </row>
    <row r="64" spans="2:18" ht="48.75" hidden="1" customHeight="1">
      <c r="B64" s="29"/>
      <c r="C64" s="31"/>
      <c r="D64" s="1401" t="s">
        <v>26</v>
      </c>
      <c r="E64" s="1401"/>
      <c r="F64" s="1401"/>
      <c r="G64" s="1401"/>
      <c r="H64" s="1401"/>
      <c r="I64" s="1401"/>
      <c r="J64" s="73">
        <f>SUM(J65)</f>
        <v>0</v>
      </c>
      <c r="K64" s="73">
        <f t="shared" ref="K64:R64" si="4">SUM(K65)</f>
        <v>0</v>
      </c>
      <c r="L64" s="73">
        <f t="shared" si="4"/>
        <v>0</v>
      </c>
      <c r="M64" s="73">
        <f t="shared" si="4"/>
        <v>0</v>
      </c>
      <c r="N64" s="73">
        <f t="shared" si="4"/>
        <v>0</v>
      </c>
      <c r="O64" s="73">
        <f t="shared" si="4"/>
        <v>0</v>
      </c>
      <c r="P64" s="73">
        <f t="shared" si="4"/>
        <v>0</v>
      </c>
      <c r="Q64" s="73">
        <f t="shared" si="4"/>
        <v>0</v>
      </c>
      <c r="R64" s="73">
        <f t="shared" si="4"/>
        <v>0</v>
      </c>
    </row>
    <row r="65" spans="2:18" ht="32.25" hidden="1" customHeight="1">
      <c r="B65" s="29"/>
      <c r="C65" s="31"/>
      <c r="D65" s="31"/>
      <c r="E65" s="1401" t="s">
        <v>27</v>
      </c>
      <c r="F65" s="1401"/>
      <c r="G65" s="1401"/>
      <c r="H65" s="1401"/>
      <c r="I65" s="1401"/>
      <c r="J65" s="73">
        <f>SUM(J66:J68)</f>
        <v>0</v>
      </c>
      <c r="K65" s="73">
        <f t="shared" ref="K65:R65" si="5">SUM(K66:K68)</f>
        <v>0</v>
      </c>
      <c r="L65" s="73">
        <f t="shared" si="5"/>
        <v>0</v>
      </c>
      <c r="M65" s="73">
        <f t="shared" si="5"/>
        <v>0</v>
      </c>
      <c r="N65" s="73">
        <f t="shared" si="5"/>
        <v>0</v>
      </c>
      <c r="O65" s="73">
        <f t="shared" si="5"/>
        <v>0</v>
      </c>
      <c r="P65" s="73">
        <f t="shared" si="5"/>
        <v>0</v>
      </c>
      <c r="Q65" s="73">
        <f t="shared" si="5"/>
        <v>0</v>
      </c>
      <c r="R65" s="73">
        <f t="shared" si="5"/>
        <v>0</v>
      </c>
    </row>
    <row r="66" spans="2:18" ht="20.25" hidden="1" customHeight="1">
      <c r="B66" s="32"/>
      <c r="C66" s="33"/>
      <c r="D66" s="33"/>
      <c r="E66" s="34"/>
      <c r="F66" s="25">
        <v>28</v>
      </c>
      <c r="G66" s="14"/>
      <c r="H66" s="14"/>
      <c r="I66" s="52"/>
      <c r="J66" s="15"/>
      <c r="K66" s="15"/>
      <c r="L66" s="15"/>
      <c r="M66" s="15"/>
      <c r="N66" s="15"/>
      <c r="O66" s="15"/>
      <c r="P66" s="15"/>
      <c r="Q66" s="15"/>
      <c r="R66" s="71">
        <f t="shared" ref="R66:R67" si="6">SUM(J66:Q66)</f>
        <v>0</v>
      </c>
    </row>
    <row r="67" spans="2:18" ht="20.25" hidden="1" customHeight="1">
      <c r="B67" s="24"/>
      <c r="D67" s="21"/>
      <c r="E67" s="26"/>
      <c r="F67" s="25">
        <v>29</v>
      </c>
      <c r="G67" s="14"/>
      <c r="H67" s="15"/>
      <c r="I67" s="16"/>
      <c r="J67" s="23"/>
      <c r="K67" s="23"/>
      <c r="L67" s="23"/>
      <c r="M67" s="23"/>
      <c r="N67" s="23"/>
      <c r="O67" s="23"/>
      <c r="P67" s="23"/>
      <c r="Q67" s="23"/>
      <c r="R67" s="71">
        <f t="shared" si="6"/>
        <v>0</v>
      </c>
    </row>
    <row r="68" spans="2:18" ht="20.25" hidden="1" customHeight="1">
      <c r="B68" s="24"/>
      <c r="D68" s="21"/>
      <c r="E68" s="26"/>
      <c r="F68" s="25">
        <v>30</v>
      </c>
      <c r="G68" s="14"/>
      <c r="H68" s="15"/>
      <c r="I68" s="16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33.75" hidden="1" customHeight="1">
      <c r="B69" s="29"/>
      <c r="C69" s="31"/>
      <c r="D69" s="1401" t="s">
        <v>28</v>
      </c>
      <c r="E69" s="1401"/>
      <c r="F69" s="1401"/>
      <c r="G69" s="1401"/>
      <c r="H69" s="1401"/>
      <c r="I69" s="1401"/>
      <c r="J69" s="73">
        <f>SUM(J70+J74)</f>
        <v>0</v>
      </c>
      <c r="K69" s="73">
        <f t="shared" ref="K69:R69" si="7">SUM(K70+K74)</f>
        <v>0</v>
      </c>
      <c r="L69" s="73">
        <f t="shared" si="7"/>
        <v>0</v>
      </c>
      <c r="M69" s="73">
        <f t="shared" si="7"/>
        <v>0</v>
      </c>
      <c r="N69" s="73">
        <f t="shared" si="7"/>
        <v>0</v>
      </c>
      <c r="O69" s="73">
        <f t="shared" si="7"/>
        <v>0</v>
      </c>
      <c r="P69" s="73">
        <f t="shared" si="7"/>
        <v>0</v>
      </c>
      <c r="Q69" s="73">
        <f t="shared" si="7"/>
        <v>0</v>
      </c>
      <c r="R69" s="73">
        <f t="shared" si="7"/>
        <v>0</v>
      </c>
    </row>
    <row r="70" spans="2:18" ht="33.75" hidden="1" customHeight="1">
      <c r="B70" s="29"/>
      <c r="C70" s="31"/>
      <c r="D70" s="31"/>
      <c r="E70" s="1401" t="s">
        <v>29</v>
      </c>
      <c r="F70" s="1401"/>
      <c r="G70" s="1401"/>
      <c r="H70" s="1401"/>
      <c r="I70" s="1401"/>
      <c r="J70" s="73">
        <f>SUM(J71:J73)</f>
        <v>0</v>
      </c>
      <c r="K70" s="73">
        <f t="shared" ref="K70:R70" si="8">SUM(K71:K73)</f>
        <v>0</v>
      </c>
      <c r="L70" s="73">
        <f t="shared" si="8"/>
        <v>0</v>
      </c>
      <c r="M70" s="73">
        <f t="shared" si="8"/>
        <v>0</v>
      </c>
      <c r="N70" s="73">
        <f t="shared" si="8"/>
        <v>0</v>
      </c>
      <c r="O70" s="73">
        <f t="shared" si="8"/>
        <v>0</v>
      </c>
      <c r="P70" s="73">
        <f t="shared" si="8"/>
        <v>0</v>
      </c>
      <c r="Q70" s="73">
        <f t="shared" si="8"/>
        <v>0</v>
      </c>
      <c r="R70" s="73">
        <f t="shared" si="8"/>
        <v>0</v>
      </c>
    </row>
    <row r="71" spans="2:18" ht="21" hidden="1" customHeight="1">
      <c r="B71" s="32"/>
      <c r="C71" s="33"/>
      <c r="D71" s="33"/>
      <c r="E71" s="34"/>
      <c r="F71" s="25">
        <v>31</v>
      </c>
      <c r="G71" s="14"/>
      <c r="H71" s="14"/>
      <c r="I71" s="52"/>
      <c r="J71" s="15"/>
      <c r="K71" s="15"/>
      <c r="L71" s="15"/>
      <c r="M71" s="15"/>
      <c r="N71" s="15"/>
      <c r="O71" s="15"/>
      <c r="P71" s="15"/>
      <c r="Q71" s="15"/>
      <c r="R71" s="71">
        <f t="shared" ref="R71:R72" si="9">SUM(J71:Q71)</f>
        <v>0</v>
      </c>
    </row>
    <row r="72" spans="2:18" ht="21" hidden="1" customHeight="1">
      <c r="B72" s="24"/>
      <c r="D72" s="21"/>
      <c r="E72" s="26"/>
      <c r="F72" s="25">
        <v>32</v>
      </c>
      <c r="G72" s="14"/>
      <c r="H72" s="15"/>
      <c r="I72" s="16"/>
      <c r="J72" s="23"/>
      <c r="K72" s="23"/>
      <c r="L72" s="23"/>
      <c r="M72" s="23"/>
      <c r="N72" s="23"/>
      <c r="O72" s="23"/>
      <c r="P72" s="23"/>
      <c r="Q72" s="23"/>
      <c r="R72" s="71">
        <f t="shared" si="9"/>
        <v>0</v>
      </c>
    </row>
    <row r="73" spans="2:18" ht="21" hidden="1" customHeight="1">
      <c r="B73" s="24"/>
      <c r="D73" s="21"/>
      <c r="E73" s="26"/>
      <c r="F73" s="25">
        <v>33</v>
      </c>
      <c r="G73" s="14"/>
      <c r="H73" s="15"/>
      <c r="I73" s="16"/>
      <c r="J73" s="23"/>
      <c r="K73" s="23"/>
      <c r="L73" s="23"/>
      <c r="M73" s="23"/>
      <c r="N73" s="23"/>
      <c r="O73" s="23"/>
      <c r="P73" s="23"/>
      <c r="Q73" s="23"/>
      <c r="R73" s="71">
        <f>SUM(J73:Q73)</f>
        <v>0</v>
      </c>
    </row>
    <row r="74" spans="2:18" ht="33" hidden="1" customHeight="1">
      <c r="B74" s="29"/>
      <c r="C74" s="31"/>
      <c r="D74" s="31"/>
      <c r="E74" s="1418" t="s">
        <v>30</v>
      </c>
      <c r="F74" s="1418"/>
      <c r="G74" s="1418"/>
      <c r="H74" s="1418"/>
      <c r="I74" s="1418"/>
      <c r="J74" s="73">
        <f t="shared" ref="J74:R74" si="10">SUM(J75:J77)</f>
        <v>0</v>
      </c>
      <c r="K74" s="73">
        <f t="shared" si="10"/>
        <v>0</v>
      </c>
      <c r="L74" s="73">
        <f t="shared" si="10"/>
        <v>0</v>
      </c>
      <c r="M74" s="73">
        <f t="shared" si="10"/>
        <v>0</v>
      </c>
      <c r="N74" s="73">
        <f t="shared" si="10"/>
        <v>0</v>
      </c>
      <c r="O74" s="73">
        <f t="shared" si="10"/>
        <v>0</v>
      </c>
      <c r="P74" s="73">
        <f t="shared" si="10"/>
        <v>0</v>
      </c>
      <c r="Q74" s="73">
        <f t="shared" si="10"/>
        <v>0</v>
      </c>
      <c r="R74" s="73">
        <f t="shared" si="10"/>
        <v>0</v>
      </c>
    </row>
    <row r="75" spans="2:18" ht="23.25" hidden="1" customHeight="1">
      <c r="B75" s="32"/>
      <c r="C75" s="33"/>
      <c r="D75" s="33"/>
      <c r="E75" s="34"/>
      <c r="F75" s="25">
        <v>34</v>
      </c>
      <c r="G75" s="14"/>
      <c r="H75" s="14"/>
      <c r="I75" s="52"/>
      <c r="J75" s="23"/>
      <c r="K75" s="23"/>
      <c r="L75" s="23"/>
      <c r="M75" s="23"/>
      <c r="N75" s="23"/>
      <c r="O75" s="23"/>
      <c r="P75" s="23"/>
      <c r="Q75" s="23"/>
      <c r="R75" s="71">
        <f>SUM(J75:Q75)</f>
        <v>0</v>
      </c>
    </row>
    <row r="76" spans="2:18" ht="23.25" hidden="1" customHeight="1">
      <c r="B76" s="48"/>
      <c r="C76" s="49"/>
      <c r="D76" s="49"/>
      <c r="E76" s="50"/>
      <c r="F76" s="25">
        <v>35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 t="shared" ref="R76:R77" si="11">SUM(J76:Q76)</f>
        <v>0</v>
      </c>
    </row>
    <row r="77" spans="2:18" ht="23.25" hidden="1" customHeight="1">
      <c r="B77" s="17"/>
      <c r="C77" s="18"/>
      <c r="D77" s="18"/>
      <c r="E77" s="66"/>
      <c r="F77" s="25">
        <v>36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 t="shared" si="11"/>
        <v>0</v>
      </c>
    </row>
    <row r="78" spans="2:18" s="12" customFormat="1" ht="18.75" hidden="1" customHeight="1">
      <c r="B78" s="116" t="s">
        <v>82</v>
      </c>
      <c r="C78" s="38"/>
      <c r="D78" s="115"/>
      <c r="E78" s="115"/>
      <c r="F78" s="115"/>
      <c r="G78" s="115"/>
      <c r="H78" s="115"/>
      <c r="I78" s="115"/>
      <c r="J78" s="35">
        <f>SUM(J79)</f>
        <v>0</v>
      </c>
      <c r="K78" s="35">
        <f t="shared" ref="K78:R79" si="12">SUM(K79)</f>
        <v>0</v>
      </c>
      <c r="L78" s="35">
        <f t="shared" si="12"/>
        <v>0</v>
      </c>
      <c r="M78" s="35">
        <f t="shared" si="12"/>
        <v>0</v>
      </c>
      <c r="N78" s="35">
        <f t="shared" si="12"/>
        <v>0</v>
      </c>
      <c r="O78" s="35">
        <f t="shared" si="12"/>
        <v>0</v>
      </c>
      <c r="P78" s="35">
        <f t="shared" si="12"/>
        <v>0</v>
      </c>
      <c r="Q78" s="35">
        <f t="shared" si="12"/>
        <v>0</v>
      </c>
      <c r="R78" s="35">
        <f t="shared" si="12"/>
        <v>0</v>
      </c>
    </row>
    <row r="79" spans="2:18" s="12" customFormat="1" ht="58.5" hidden="1" customHeight="1">
      <c r="B79" s="1512" t="s">
        <v>112</v>
      </c>
      <c r="C79" s="1401"/>
      <c r="D79" s="1401"/>
      <c r="E79" s="1401"/>
      <c r="F79" s="1401"/>
      <c r="G79" s="1401"/>
      <c r="H79" s="1401"/>
      <c r="I79" s="1401"/>
      <c r="J79" s="22">
        <f>SUM(J80)</f>
        <v>0</v>
      </c>
      <c r="K79" s="22">
        <f t="shared" si="12"/>
        <v>0</v>
      </c>
      <c r="L79" s="22">
        <f t="shared" si="12"/>
        <v>0</v>
      </c>
      <c r="M79" s="22">
        <f t="shared" si="12"/>
        <v>0</v>
      </c>
      <c r="N79" s="22">
        <f t="shared" si="12"/>
        <v>0</v>
      </c>
      <c r="O79" s="22">
        <f t="shared" si="12"/>
        <v>0</v>
      </c>
      <c r="P79" s="22">
        <f t="shared" si="12"/>
        <v>0</v>
      </c>
      <c r="Q79" s="22">
        <f t="shared" si="12"/>
        <v>0</v>
      </c>
      <c r="R79" s="22">
        <f t="shared" si="12"/>
        <v>0</v>
      </c>
    </row>
    <row r="80" spans="2:18" ht="33" hidden="1" customHeight="1">
      <c r="B80" s="29"/>
      <c r="C80" s="1401" t="s">
        <v>31</v>
      </c>
      <c r="D80" s="1401"/>
      <c r="E80" s="1401"/>
      <c r="F80" s="1401"/>
      <c r="G80" s="1401"/>
      <c r="H80" s="1401"/>
      <c r="I80" s="1401"/>
      <c r="J80" s="73">
        <f t="shared" ref="J80:R80" si="13">SUM(J81+J88)</f>
        <v>0</v>
      </c>
      <c r="K80" s="73">
        <f t="shared" si="13"/>
        <v>0</v>
      </c>
      <c r="L80" s="73">
        <f t="shared" si="13"/>
        <v>0</v>
      </c>
      <c r="M80" s="73">
        <f t="shared" si="13"/>
        <v>0</v>
      </c>
      <c r="N80" s="73">
        <f t="shared" si="13"/>
        <v>0</v>
      </c>
      <c r="O80" s="73">
        <f t="shared" si="13"/>
        <v>0</v>
      </c>
      <c r="P80" s="73">
        <f t="shared" si="13"/>
        <v>0</v>
      </c>
      <c r="Q80" s="73">
        <f t="shared" si="13"/>
        <v>0</v>
      </c>
      <c r="R80" s="73">
        <f t="shared" si="13"/>
        <v>0</v>
      </c>
    </row>
    <row r="81" spans="2:18" ht="34.5" hidden="1" customHeight="1">
      <c r="B81" s="29"/>
      <c r="C81" s="31"/>
      <c r="D81" s="1401" t="s">
        <v>32</v>
      </c>
      <c r="E81" s="1401"/>
      <c r="F81" s="1401"/>
      <c r="G81" s="1401"/>
      <c r="H81" s="1401"/>
      <c r="I81" s="1401"/>
      <c r="J81" s="73">
        <f>SUM(J82)</f>
        <v>0</v>
      </c>
      <c r="K81" s="73">
        <f t="shared" ref="K81:R81" si="14">SUM(K82)</f>
        <v>0</v>
      </c>
      <c r="L81" s="73">
        <f t="shared" si="14"/>
        <v>0</v>
      </c>
      <c r="M81" s="73">
        <f t="shared" si="14"/>
        <v>0</v>
      </c>
      <c r="N81" s="73">
        <f t="shared" si="14"/>
        <v>0</v>
      </c>
      <c r="O81" s="73">
        <f t="shared" si="14"/>
        <v>0</v>
      </c>
      <c r="P81" s="73">
        <f t="shared" si="14"/>
        <v>0</v>
      </c>
      <c r="Q81" s="73">
        <f t="shared" si="14"/>
        <v>0</v>
      </c>
      <c r="R81" s="73">
        <f t="shared" si="14"/>
        <v>0</v>
      </c>
    </row>
    <row r="82" spans="2:18" hidden="1">
      <c r="B82" s="29"/>
      <c r="C82" s="31"/>
      <c r="D82" s="31"/>
      <c r="E82" s="30" t="s">
        <v>33</v>
      </c>
      <c r="F82" s="27"/>
      <c r="G82" s="27"/>
      <c r="H82" s="13"/>
      <c r="I82" s="47"/>
      <c r="J82" s="73">
        <f>SUM(J83:J87)</f>
        <v>0</v>
      </c>
      <c r="K82" s="73">
        <f t="shared" ref="K82:R82" si="15">SUM(K83:K87)</f>
        <v>0</v>
      </c>
      <c r="L82" s="73">
        <f t="shared" si="15"/>
        <v>0</v>
      </c>
      <c r="M82" s="73">
        <f t="shared" si="15"/>
        <v>0</v>
      </c>
      <c r="N82" s="73">
        <f t="shared" si="15"/>
        <v>0</v>
      </c>
      <c r="O82" s="73">
        <f t="shared" si="15"/>
        <v>0</v>
      </c>
      <c r="P82" s="73">
        <f t="shared" si="15"/>
        <v>0</v>
      </c>
      <c r="Q82" s="73">
        <f t="shared" si="15"/>
        <v>0</v>
      </c>
      <c r="R82" s="73">
        <f t="shared" si="15"/>
        <v>0</v>
      </c>
    </row>
    <row r="83" spans="2:18" ht="25.5" hidden="1" customHeight="1">
      <c r="B83" s="32"/>
      <c r="C83" s="33"/>
      <c r="D83" s="33"/>
      <c r="E83" s="34"/>
      <c r="F83" s="25">
        <v>37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24"/>
      <c r="D84" s="21"/>
      <c r="E84" s="26"/>
      <c r="F84" s="25">
        <v>38</v>
      </c>
      <c r="G84" s="14"/>
      <c r="H84" s="15"/>
      <c r="I84" s="16"/>
      <c r="J84" s="23"/>
      <c r="K84" s="23"/>
      <c r="L84" s="23"/>
      <c r="M84" s="23"/>
      <c r="N84" s="23"/>
      <c r="O84" s="23"/>
      <c r="P84" s="23"/>
      <c r="Q84" s="23"/>
      <c r="R84" s="71">
        <f>SUM(J84:Q84)</f>
        <v>0</v>
      </c>
    </row>
    <row r="85" spans="2:18" ht="25.5" hidden="1" customHeight="1">
      <c r="B85" s="24"/>
      <c r="D85" s="21"/>
      <c r="E85" s="26"/>
      <c r="F85" s="25">
        <v>39</v>
      </c>
      <c r="G85" s="14"/>
      <c r="H85" s="15"/>
      <c r="I85" s="16"/>
      <c r="J85" s="15"/>
      <c r="K85" s="15"/>
      <c r="L85" s="15"/>
      <c r="M85" s="15"/>
      <c r="N85" s="15"/>
      <c r="O85" s="15"/>
      <c r="P85" s="15"/>
      <c r="Q85" s="15"/>
      <c r="R85" s="71">
        <f>SUM(J85:Q85)</f>
        <v>0</v>
      </c>
    </row>
    <row r="86" spans="2:18" ht="25.5" hidden="1" customHeight="1">
      <c r="B86" s="48"/>
      <c r="C86" s="49"/>
      <c r="D86" s="49"/>
      <c r="E86" s="50"/>
      <c r="F86" s="25">
        <v>40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ref="R86" si="16">SUM(J86:Q86)</f>
        <v>0</v>
      </c>
    </row>
    <row r="87" spans="2:18" ht="25.5" hidden="1" customHeight="1">
      <c r="B87" s="48"/>
      <c r="C87" s="49"/>
      <c r="D87" s="49"/>
      <c r="E87" s="50"/>
      <c r="F87" s="25">
        <v>41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>SUM(J87:Q87)</f>
        <v>0</v>
      </c>
    </row>
    <row r="88" spans="2:18" ht="21" hidden="1" customHeight="1">
      <c r="B88" s="29"/>
      <c r="C88" s="31"/>
      <c r="D88" s="1419" t="s">
        <v>34</v>
      </c>
      <c r="E88" s="1419"/>
      <c r="F88" s="1419"/>
      <c r="G88" s="1419"/>
      <c r="H88" s="1419"/>
      <c r="I88" s="1419"/>
      <c r="J88" s="73">
        <f>SUM(J89)</f>
        <v>0</v>
      </c>
      <c r="K88" s="73">
        <f t="shared" ref="K88:Q88" si="17">SUM(K89)</f>
        <v>0</v>
      </c>
      <c r="L88" s="73">
        <f t="shared" si="17"/>
        <v>0</v>
      </c>
      <c r="M88" s="73">
        <f t="shared" si="17"/>
        <v>0</v>
      </c>
      <c r="N88" s="73">
        <f t="shared" si="17"/>
        <v>0</v>
      </c>
      <c r="O88" s="73">
        <f t="shared" si="17"/>
        <v>0</v>
      </c>
      <c r="P88" s="73">
        <f t="shared" si="17"/>
        <v>0</v>
      </c>
      <c r="Q88" s="73">
        <f t="shared" si="17"/>
        <v>0</v>
      </c>
      <c r="R88" s="73">
        <f>SUM(R89)</f>
        <v>0</v>
      </c>
    </row>
    <row r="89" spans="2:18" ht="21" hidden="1" customHeight="1">
      <c r="B89" s="29"/>
      <c r="C89" s="31"/>
      <c r="D89" s="31"/>
      <c r="E89" s="1418" t="s">
        <v>35</v>
      </c>
      <c r="F89" s="1418"/>
      <c r="G89" s="1418"/>
      <c r="H89" s="1418"/>
      <c r="I89" s="1418"/>
      <c r="J89" s="73">
        <f>SUM(J90:J95)</f>
        <v>0</v>
      </c>
      <c r="K89" s="73">
        <f t="shared" ref="K89:R89" si="18">SUM(K90:K95)</f>
        <v>0</v>
      </c>
      <c r="L89" s="73">
        <f t="shared" si="18"/>
        <v>0</v>
      </c>
      <c r="M89" s="73">
        <f t="shared" si="18"/>
        <v>0</v>
      </c>
      <c r="N89" s="73">
        <f t="shared" si="18"/>
        <v>0</v>
      </c>
      <c r="O89" s="73">
        <f t="shared" si="18"/>
        <v>0</v>
      </c>
      <c r="P89" s="73">
        <f t="shared" si="18"/>
        <v>0</v>
      </c>
      <c r="Q89" s="73">
        <f t="shared" si="18"/>
        <v>0</v>
      </c>
      <c r="R89" s="73">
        <f t="shared" si="18"/>
        <v>0</v>
      </c>
    </row>
    <row r="90" spans="2:18" ht="25.5" hidden="1" customHeight="1">
      <c r="B90" s="32"/>
      <c r="C90" s="33"/>
      <c r="D90" s="33"/>
      <c r="E90" s="34"/>
      <c r="F90" s="25">
        <v>42</v>
      </c>
      <c r="G90" s="14"/>
      <c r="H90" s="14"/>
      <c r="I90" s="52"/>
      <c r="J90" s="15"/>
      <c r="K90" s="15"/>
      <c r="L90" s="15"/>
      <c r="M90" s="15"/>
      <c r="N90" s="15"/>
      <c r="O90" s="15"/>
      <c r="P90" s="15"/>
      <c r="Q90" s="15"/>
      <c r="R90" s="71">
        <f>SUM(J90:Q90)</f>
        <v>0</v>
      </c>
    </row>
    <row r="91" spans="2:18" ht="25.5" hidden="1" customHeight="1">
      <c r="B91" s="48"/>
      <c r="C91" s="49"/>
      <c r="D91" s="49"/>
      <c r="E91" s="50"/>
      <c r="F91" s="25">
        <v>43</v>
      </c>
      <c r="G91" s="14"/>
      <c r="H91" s="14"/>
      <c r="I91" s="52"/>
      <c r="J91" s="15"/>
      <c r="K91" s="15"/>
      <c r="L91" s="15"/>
      <c r="M91" s="15"/>
      <c r="N91" s="15"/>
      <c r="O91" s="15"/>
      <c r="P91" s="15"/>
      <c r="Q91" s="15"/>
      <c r="R91" s="71">
        <f t="shared" ref="R91:R95" si="19">SUM(J91:Q91)</f>
        <v>0</v>
      </c>
    </row>
    <row r="92" spans="2:18" ht="25.5" hidden="1" customHeight="1">
      <c r="B92" s="48"/>
      <c r="C92" s="49"/>
      <c r="D92" s="49"/>
      <c r="E92" s="50"/>
      <c r="F92" s="25">
        <v>44</v>
      </c>
      <c r="G92" s="14"/>
      <c r="H92" s="14"/>
      <c r="I92" s="52"/>
      <c r="J92" s="15"/>
      <c r="K92" s="15"/>
      <c r="L92" s="15"/>
      <c r="M92" s="15"/>
      <c r="N92" s="15"/>
      <c r="O92" s="15"/>
      <c r="P92" s="15"/>
      <c r="Q92" s="15"/>
      <c r="R92" s="71">
        <f t="shared" si="19"/>
        <v>0</v>
      </c>
    </row>
    <row r="93" spans="2:18" ht="25.5" hidden="1" customHeight="1">
      <c r="B93" s="48"/>
      <c r="C93" s="49"/>
      <c r="D93" s="49"/>
      <c r="E93" s="50"/>
      <c r="F93" s="25">
        <v>45</v>
      </c>
      <c r="G93" s="14"/>
      <c r="H93" s="14"/>
      <c r="I93" s="52"/>
      <c r="J93" s="15"/>
      <c r="K93" s="15"/>
      <c r="L93" s="15"/>
      <c r="M93" s="15"/>
      <c r="N93" s="15"/>
      <c r="O93" s="15"/>
      <c r="P93" s="15"/>
      <c r="Q93" s="15"/>
      <c r="R93" s="71">
        <f t="shared" si="19"/>
        <v>0</v>
      </c>
    </row>
    <row r="94" spans="2:18" ht="25.5" hidden="1" customHeight="1">
      <c r="B94" s="48"/>
      <c r="C94" s="49"/>
      <c r="D94" s="49"/>
      <c r="E94" s="50"/>
      <c r="F94" s="25">
        <v>46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si="19"/>
        <v>0</v>
      </c>
    </row>
    <row r="95" spans="2:18" ht="25.5" hidden="1" customHeight="1">
      <c r="B95" s="17"/>
      <c r="C95" s="18"/>
      <c r="D95" s="18"/>
      <c r="E95" s="66"/>
      <c r="F95" s="25">
        <v>47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si="19"/>
        <v>0</v>
      </c>
    </row>
    <row r="96" spans="2:18" s="12" customFormat="1" ht="34.5" hidden="1" customHeight="1">
      <c r="B96" s="1404" t="s">
        <v>85</v>
      </c>
      <c r="C96" s="1405"/>
      <c r="D96" s="1405"/>
      <c r="E96" s="1405"/>
      <c r="F96" s="1405"/>
      <c r="G96" s="1405"/>
      <c r="H96" s="1405"/>
      <c r="I96" s="1405"/>
      <c r="J96" s="35">
        <f>SUM(J97)</f>
        <v>0</v>
      </c>
      <c r="K96" s="35">
        <f t="shared" ref="K96:R97" si="20">SUM(K97)</f>
        <v>0</v>
      </c>
      <c r="L96" s="35">
        <f t="shared" si="20"/>
        <v>0</v>
      </c>
      <c r="M96" s="35">
        <f t="shared" si="20"/>
        <v>0</v>
      </c>
      <c r="N96" s="35">
        <f t="shared" si="20"/>
        <v>0</v>
      </c>
      <c r="O96" s="35">
        <f t="shared" si="20"/>
        <v>0</v>
      </c>
      <c r="P96" s="35">
        <f t="shared" si="20"/>
        <v>0</v>
      </c>
      <c r="Q96" s="35">
        <f t="shared" si="20"/>
        <v>0</v>
      </c>
      <c r="R96" s="35">
        <f t="shared" si="20"/>
        <v>0</v>
      </c>
    </row>
    <row r="97" spans="2:18" s="12" customFormat="1" ht="49.5" hidden="1" customHeight="1">
      <c r="B97" s="1516" t="s">
        <v>113</v>
      </c>
      <c r="C97" s="1517"/>
      <c r="D97" s="1517"/>
      <c r="E97" s="1517"/>
      <c r="F97" s="1517"/>
      <c r="G97" s="1517"/>
      <c r="H97" s="1517"/>
      <c r="I97" s="1517"/>
      <c r="J97" s="22">
        <f>SUM(J98)</f>
        <v>0</v>
      </c>
      <c r="K97" s="22">
        <f t="shared" si="20"/>
        <v>0</v>
      </c>
      <c r="L97" s="22">
        <f t="shared" si="20"/>
        <v>0</v>
      </c>
      <c r="M97" s="22">
        <f t="shared" si="20"/>
        <v>0</v>
      </c>
      <c r="N97" s="22">
        <f t="shared" si="20"/>
        <v>0</v>
      </c>
      <c r="O97" s="22">
        <f t="shared" si="20"/>
        <v>0</v>
      </c>
      <c r="P97" s="22">
        <f t="shared" si="20"/>
        <v>0</v>
      </c>
      <c r="Q97" s="22">
        <f t="shared" si="20"/>
        <v>0</v>
      </c>
      <c r="R97" s="22">
        <f t="shared" si="20"/>
        <v>0</v>
      </c>
    </row>
    <row r="98" spans="2:18" ht="36.75" hidden="1" customHeight="1">
      <c r="B98" s="29"/>
      <c r="C98" s="1401" t="s">
        <v>36</v>
      </c>
      <c r="D98" s="1401"/>
      <c r="E98" s="1401"/>
      <c r="F98" s="1401"/>
      <c r="G98" s="1401"/>
      <c r="H98" s="1401"/>
      <c r="I98" s="1401"/>
      <c r="J98" s="73">
        <f>SUM(J99+J104+J109)</f>
        <v>0</v>
      </c>
      <c r="K98" s="73">
        <f t="shared" ref="K98:R98" si="21">SUM(K99+K104+K109)</f>
        <v>0</v>
      </c>
      <c r="L98" s="73">
        <f t="shared" si="21"/>
        <v>0</v>
      </c>
      <c r="M98" s="73">
        <f t="shared" si="21"/>
        <v>0</v>
      </c>
      <c r="N98" s="73">
        <f t="shared" si="21"/>
        <v>0</v>
      </c>
      <c r="O98" s="73">
        <f t="shared" si="21"/>
        <v>0</v>
      </c>
      <c r="P98" s="73">
        <f t="shared" si="21"/>
        <v>0</v>
      </c>
      <c r="Q98" s="73">
        <f t="shared" si="21"/>
        <v>0</v>
      </c>
      <c r="R98" s="73">
        <f t="shared" si="21"/>
        <v>0</v>
      </c>
    </row>
    <row r="99" spans="2:18" ht="47.25" hidden="1" customHeight="1">
      <c r="B99" s="29"/>
      <c r="C99" s="31"/>
      <c r="D99" s="1401" t="s">
        <v>37</v>
      </c>
      <c r="E99" s="1401"/>
      <c r="F99" s="1401"/>
      <c r="G99" s="1401"/>
      <c r="H99" s="1401"/>
      <c r="I99" s="1401"/>
      <c r="J99" s="73">
        <f>SUM(J100)</f>
        <v>0</v>
      </c>
      <c r="K99" s="73">
        <f t="shared" ref="K99:R99" si="22">SUM(K100)</f>
        <v>0</v>
      </c>
      <c r="L99" s="73">
        <f t="shared" si="22"/>
        <v>0</v>
      </c>
      <c r="M99" s="73">
        <f t="shared" si="22"/>
        <v>0</v>
      </c>
      <c r="N99" s="73">
        <f t="shared" si="22"/>
        <v>0</v>
      </c>
      <c r="O99" s="73">
        <f t="shared" si="22"/>
        <v>0</v>
      </c>
      <c r="P99" s="73">
        <f t="shared" si="22"/>
        <v>0</v>
      </c>
      <c r="Q99" s="73">
        <f t="shared" si="22"/>
        <v>0</v>
      </c>
      <c r="R99" s="73">
        <f t="shared" si="22"/>
        <v>0</v>
      </c>
    </row>
    <row r="100" spans="2:18" ht="32.25" hidden="1" customHeight="1">
      <c r="B100" s="29"/>
      <c r="C100" s="31"/>
      <c r="D100" s="31"/>
      <c r="E100" s="1401" t="s">
        <v>38</v>
      </c>
      <c r="F100" s="1401"/>
      <c r="G100" s="1401"/>
      <c r="H100" s="1401"/>
      <c r="I100" s="1401"/>
      <c r="J100" s="73">
        <f>SUM(J101:J103)</f>
        <v>0</v>
      </c>
      <c r="K100" s="73">
        <f t="shared" ref="K100:R100" si="23">SUM(K101:K103)</f>
        <v>0</v>
      </c>
      <c r="L100" s="73">
        <f t="shared" si="23"/>
        <v>0</v>
      </c>
      <c r="M100" s="73">
        <f t="shared" si="23"/>
        <v>0</v>
      </c>
      <c r="N100" s="73">
        <f t="shared" si="23"/>
        <v>0</v>
      </c>
      <c r="O100" s="73">
        <f t="shared" si="23"/>
        <v>0</v>
      </c>
      <c r="P100" s="73">
        <f t="shared" si="23"/>
        <v>0</v>
      </c>
      <c r="Q100" s="73">
        <f t="shared" si="23"/>
        <v>0</v>
      </c>
      <c r="R100" s="73">
        <f t="shared" si="23"/>
        <v>0</v>
      </c>
    </row>
    <row r="101" spans="2:18" ht="22.5" hidden="1" customHeight="1">
      <c r="B101" s="32"/>
      <c r="C101" s="33"/>
      <c r="D101" s="33"/>
      <c r="E101" s="34"/>
      <c r="F101" s="25">
        <v>48</v>
      </c>
      <c r="G101" s="14"/>
      <c r="H101" s="14"/>
      <c r="I101" s="52"/>
      <c r="J101" s="15"/>
      <c r="K101" s="15"/>
      <c r="L101" s="15"/>
      <c r="M101" s="15"/>
      <c r="N101" s="15"/>
      <c r="O101" s="15"/>
      <c r="P101" s="15"/>
      <c r="Q101" s="15"/>
      <c r="R101" s="71">
        <f t="shared" ref="R101" si="24">SUM(J101:Q101)</f>
        <v>0</v>
      </c>
    </row>
    <row r="102" spans="2:18" ht="22.5" hidden="1" customHeight="1">
      <c r="B102" s="24"/>
      <c r="D102" s="21"/>
      <c r="E102" s="26"/>
      <c r="F102" s="25">
        <v>49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22.5" hidden="1" customHeight="1">
      <c r="B103" s="24"/>
      <c r="D103" s="21"/>
      <c r="E103" s="26"/>
      <c r="F103" s="25">
        <v>50</v>
      </c>
      <c r="G103" s="14"/>
      <c r="H103" s="15"/>
      <c r="I103" s="16"/>
      <c r="J103" s="23"/>
      <c r="K103" s="23"/>
      <c r="L103" s="23"/>
      <c r="M103" s="23"/>
      <c r="N103" s="23"/>
      <c r="O103" s="23"/>
      <c r="P103" s="23"/>
      <c r="Q103" s="23"/>
      <c r="R103" s="71">
        <f>SUM(J103:Q103)</f>
        <v>0</v>
      </c>
    </row>
    <row r="104" spans="2:18" ht="47.25" hidden="1" customHeight="1">
      <c r="B104" s="29"/>
      <c r="C104" s="31"/>
      <c r="D104" s="1401" t="s">
        <v>39</v>
      </c>
      <c r="E104" s="1401"/>
      <c r="F104" s="1401"/>
      <c r="G104" s="1401"/>
      <c r="H104" s="1401"/>
      <c r="I104" s="1401"/>
      <c r="J104" s="73">
        <f>SUM(J105)</f>
        <v>0</v>
      </c>
      <c r="K104" s="73">
        <f t="shared" ref="K104:R104" si="25">SUM(K105)</f>
        <v>0</v>
      </c>
      <c r="L104" s="73">
        <f t="shared" si="25"/>
        <v>0</v>
      </c>
      <c r="M104" s="73">
        <f t="shared" si="25"/>
        <v>0</v>
      </c>
      <c r="N104" s="73">
        <f t="shared" si="25"/>
        <v>0</v>
      </c>
      <c r="O104" s="73">
        <f t="shared" si="25"/>
        <v>0</v>
      </c>
      <c r="P104" s="73">
        <f t="shared" si="25"/>
        <v>0</v>
      </c>
      <c r="Q104" s="73">
        <f t="shared" si="25"/>
        <v>0</v>
      </c>
      <c r="R104" s="73">
        <f t="shared" si="25"/>
        <v>0</v>
      </c>
    </row>
    <row r="105" spans="2:18" ht="34.5" hidden="1" customHeight="1">
      <c r="B105" s="29"/>
      <c r="C105" s="31"/>
      <c r="D105" s="31"/>
      <c r="E105" s="1401" t="s">
        <v>40</v>
      </c>
      <c r="F105" s="1401"/>
      <c r="G105" s="1401"/>
      <c r="H105" s="1401"/>
      <c r="I105" s="1401"/>
      <c r="J105" s="73">
        <f>SUM(J106:J108)</f>
        <v>0</v>
      </c>
      <c r="K105" s="73">
        <f t="shared" ref="K105:R105" si="26">SUM(K106:K108)</f>
        <v>0</v>
      </c>
      <c r="L105" s="73">
        <f t="shared" si="26"/>
        <v>0</v>
      </c>
      <c r="M105" s="73">
        <f t="shared" si="26"/>
        <v>0</v>
      </c>
      <c r="N105" s="73">
        <f t="shared" si="26"/>
        <v>0</v>
      </c>
      <c r="O105" s="73">
        <f t="shared" si="26"/>
        <v>0</v>
      </c>
      <c r="P105" s="73">
        <f t="shared" si="26"/>
        <v>0</v>
      </c>
      <c r="Q105" s="73">
        <f t="shared" si="26"/>
        <v>0</v>
      </c>
      <c r="R105" s="73">
        <f t="shared" si="26"/>
        <v>0</v>
      </c>
    </row>
    <row r="106" spans="2:18" ht="24.75" hidden="1" customHeight="1">
      <c r="B106" s="32"/>
      <c r="C106" s="33"/>
      <c r="D106" s="33"/>
      <c r="E106" s="34"/>
      <c r="F106" s="25">
        <v>51</v>
      </c>
      <c r="G106" s="14"/>
      <c r="H106" s="14"/>
      <c r="I106" s="52"/>
      <c r="J106" s="15"/>
      <c r="K106" s="15"/>
      <c r="L106" s="15"/>
      <c r="M106" s="15"/>
      <c r="N106" s="15"/>
      <c r="O106" s="15"/>
      <c r="P106" s="15"/>
      <c r="Q106" s="15"/>
      <c r="R106" s="71">
        <f t="shared" ref="R106:R107" si="27">SUM(J106:Q106)</f>
        <v>0</v>
      </c>
    </row>
    <row r="107" spans="2:18" ht="24.75" hidden="1" customHeight="1">
      <c r="B107" s="24"/>
      <c r="D107" s="21"/>
      <c r="E107" s="26"/>
      <c r="F107" s="25">
        <v>52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 t="shared" si="27"/>
        <v>0</v>
      </c>
    </row>
    <row r="108" spans="2:18" ht="34.5" hidden="1" customHeight="1">
      <c r="B108" s="58"/>
      <c r="C108" s="59"/>
      <c r="D108" s="53"/>
      <c r="E108" s="19"/>
      <c r="F108" s="25">
        <v>53</v>
      </c>
      <c r="G108" s="14"/>
      <c r="H108" s="15"/>
      <c r="I108" s="16"/>
      <c r="J108" s="23"/>
      <c r="K108" s="23"/>
      <c r="L108" s="23"/>
      <c r="M108" s="23"/>
      <c r="N108" s="23"/>
      <c r="O108" s="23"/>
      <c r="P108" s="23"/>
      <c r="Q108" s="23"/>
      <c r="R108" s="71">
        <f>SUM(J108:Q108)</f>
        <v>0</v>
      </c>
    </row>
    <row r="109" spans="2:18" ht="31.5" hidden="1" customHeight="1">
      <c r="B109" s="29"/>
      <c r="C109" s="31"/>
      <c r="D109" s="1401" t="s">
        <v>41</v>
      </c>
      <c r="E109" s="1401"/>
      <c r="F109" s="1401"/>
      <c r="G109" s="1401"/>
      <c r="H109" s="1401"/>
      <c r="I109" s="1401"/>
      <c r="J109" s="73">
        <f>SUM(J110)</f>
        <v>0</v>
      </c>
      <c r="K109" s="73">
        <f t="shared" ref="K109:R109" si="28">SUM(K110)</f>
        <v>0</v>
      </c>
      <c r="L109" s="73">
        <f t="shared" si="28"/>
        <v>0</v>
      </c>
      <c r="M109" s="73">
        <f t="shared" si="28"/>
        <v>0</v>
      </c>
      <c r="N109" s="73">
        <f t="shared" si="28"/>
        <v>0</v>
      </c>
      <c r="O109" s="73">
        <f t="shared" si="28"/>
        <v>0</v>
      </c>
      <c r="P109" s="73">
        <f t="shared" si="28"/>
        <v>0</v>
      </c>
      <c r="Q109" s="73">
        <f t="shared" si="28"/>
        <v>0</v>
      </c>
      <c r="R109" s="73">
        <f t="shared" si="28"/>
        <v>0</v>
      </c>
    </row>
    <row r="110" spans="2:18" ht="34.5" hidden="1" customHeight="1">
      <c r="B110" s="29"/>
      <c r="C110" s="31"/>
      <c r="D110" s="31"/>
      <c r="E110" s="1401" t="s">
        <v>42</v>
      </c>
      <c r="F110" s="1401"/>
      <c r="G110" s="1401"/>
      <c r="H110" s="1401"/>
      <c r="I110" s="1401"/>
      <c r="J110" s="73">
        <f>SUM(J111:J113)</f>
        <v>0</v>
      </c>
      <c r="K110" s="73">
        <f t="shared" ref="K110:R110" si="29">SUM(K111:K113)</f>
        <v>0</v>
      </c>
      <c r="L110" s="73">
        <f t="shared" si="29"/>
        <v>0</v>
      </c>
      <c r="M110" s="73">
        <f t="shared" si="29"/>
        <v>0</v>
      </c>
      <c r="N110" s="73">
        <f t="shared" si="29"/>
        <v>0</v>
      </c>
      <c r="O110" s="73">
        <f t="shared" si="29"/>
        <v>0</v>
      </c>
      <c r="P110" s="73">
        <f t="shared" si="29"/>
        <v>0</v>
      </c>
      <c r="Q110" s="73">
        <f t="shared" si="29"/>
        <v>0</v>
      </c>
      <c r="R110" s="73">
        <f t="shared" si="29"/>
        <v>0</v>
      </c>
    </row>
    <row r="111" spans="2:18" ht="20.25" hidden="1" customHeight="1">
      <c r="B111" s="32"/>
      <c r="C111" s="33"/>
      <c r="D111" s="33"/>
      <c r="E111" s="34"/>
      <c r="F111" s="25">
        <v>54</v>
      </c>
      <c r="G111" s="14"/>
      <c r="H111" s="14"/>
      <c r="I111" s="52"/>
      <c r="J111" s="15"/>
      <c r="K111" s="15"/>
      <c r="L111" s="15"/>
      <c r="M111" s="15"/>
      <c r="N111" s="15"/>
      <c r="O111" s="15"/>
      <c r="P111" s="15"/>
      <c r="Q111" s="15"/>
      <c r="R111" s="71">
        <f t="shared" ref="R111:R112" si="30">SUM(J111:Q111)</f>
        <v>0</v>
      </c>
    </row>
    <row r="112" spans="2:18" ht="20.25" hidden="1" customHeight="1">
      <c r="B112" s="24"/>
      <c r="D112" s="21"/>
      <c r="E112" s="26"/>
      <c r="F112" s="25">
        <v>55</v>
      </c>
      <c r="G112" s="14"/>
      <c r="H112" s="15"/>
      <c r="I112" s="16"/>
      <c r="J112" s="23"/>
      <c r="K112" s="23"/>
      <c r="L112" s="23"/>
      <c r="M112" s="23"/>
      <c r="N112" s="23"/>
      <c r="O112" s="23"/>
      <c r="P112" s="23"/>
      <c r="Q112" s="23"/>
      <c r="R112" s="71">
        <f t="shared" si="30"/>
        <v>0</v>
      </c>
    </row>
    <row r="113" spans="2:18" ht="20.25" hidden="1" customHeight="1">
      <c r="B113" s="24"/>
      <c r="D113" s="21"/>
      <c r="E113" s="26"/>
      <c r="F113" s="25">
        <v>56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>SUM(J113:Q113)</f>
        <v>0</v>
      </c>
    </row>
    <row r="114" spans="2:18" s="12" customFormat="1" ht="33" hidden="1" customHeight="1">
      <c r="B114" s="1404" t="s">
        <v>87</v>
      </c>
      <c r="C114" s="1405"/>
      <c r="D114" s="1405"/>
      <c r="E114" s="1405"/>
      <c r="F114" s="1405"/>
      <c r="G114" s="1405"/>
      <c r="H114" s="1405"/>
      <c r="I114" s="1405"/>
      <c r="J114" s="35">
        <f>SUM(J115)</f>
        <v>0</v>
      </c>
      <c r="K114" s="35">
        <f t="shared" ref="K114:Q115" si="31">SUM(K115)</f>
        <v>0</v>
      </c>
      <c r="L114" s="35">
        <f t="shared" si="31"/>
        <v>0</v>
      </c>
      <c r="M114" s="35">
        <f t="shared" si="31"/>
        <v>0</v>
      </c>
      <c r="N114" s="35">
        <f t="shared" si="31"/>
        <v>0</v>
      </c>
      <c r="O114" s="35">
        <f t="shared" si="31"/>
        <v>0</v>
      </c>
      <c r="P114" s="35">
        <f t="shared" si="31"/>
        <v>0</v>
      </c>
      <c r="Q114" s="35">
        <f t="shared" si="31"/>
        <v>0</v>
      </c>
      <c r="R114" s="35">
        <f>SUM(R115)</f>
        <v>0</v>
      </c>
    </row>
    <row r="115" spans="2:18" s="12" customFormat="1" ht="32.25" hidden="1" customHeight="1">
      <c r="B115" s="1518" t="s">
        <v>114</v>
      </c>
      <c r="C115" s="1519"/>
      <c r="D115" s="1519"/>
      <c r="E115" s="1519"/>
      <c r="F115" s="1519"/>
      <c r="G115" s="1519"/>
      <c r="H115" s="1519"/>
      <c r="I115" s="1519"/>
      <c r="J115" s="22">
        <f>SUM(J116)</f>
        <v>0</v>
      </c>
      <c r="K115" s="22">
        <f>SUM(K116)</f>
        <v>0</v>
      </c>
      <c r="L115" s="22">
        <f t="shared" si="31"/>
        <v>0</v>
      </c>
      <c r="M115" s="22">
        <f t="shared" si="31"/>
        <v>0</v>
      </c>
      <c r="N115" s="22">
        <f t="shared" si="31"/>
        <v>0</v>
      </c>
      <c r="O115" s="22">
        <f t="shared" si="31"/>
        <v>0</v>
      </c>
      <c r="P115" s="22">
        <f t="shared" si="31"/>
        <v>0</v>
      </c>
      <c r="Q115" s="22">
        <f t="shared" si="31"/>
        <v>0</v>
      </c>
      <c r="R115" s="22">
        <f>SUM(R116)</f>
        <v>0</v>
      </c>
    </row>
    <row r="116" spans="2:18" ht="48.75" hidden="1" customHeight="1">
      <c r="B116" s="29"/>
      <c r="C116" s="1401" t="s">
        <v>43</v>
      </c>
      <c r="D116" s="1401"/>
      <c r="E116" s="1401"/>
      <c r="F116" s="1401"/>
      <c r="G116" s="1401"/>
      <c r="H116" s="1401"/>
      <c r="I116" s="1401"/>
      <c r="J116" s="73">
        <f>SUM(J117+J126)</f>
        <v>0</v>
      </c>
      <c r="K116" s="73">
        <f t="shared" ref="K116:O116" si="32">SUM(K117+K126)</f>
        <v>0</v>
      </c>
      <c r="L116" s="73">
        <f>SUM(L117+L126)</f>
        <v>0</v>
      </c>
      <c r="M116" s="73">
        <f t="shared" si="32"/>
        <v>0</v>
      </c>
      <c r="N116" s="73">
        <f>SUM(N117+N126)</f>
        <v>0</v>
      </c>
      <c r="O116" s="73">
        <f t="shared" si="32"/>
        <v>0</v>
      </c>
      <c r="P116" s="73">
        <f>SUM(P117+P126)</f>
        <v>0</v>
      </c>
      <c r="Q116" s="73">
        <f>SUM(Q117+Q126)</f>
        <v>0</v>
      </c>
      <c r="R116" s="73">
        <f>SUM(R117+R126)</f>
        <v>0</v>
      </c>
    </row>
    <row r="117" spans="2:18" ht="32.25" hidden="1" customHeight="1">
      <c r="B117" s="29"/>
      <c r="C117" s="31"/>
      <c r="D117" s="1401" t="s">
        <v>44</v>
      </c>
      <c r="E117" s="1401"/>
      <c r="F117" s="1401"/>
      <c r="G117" s="1401"/>
      <c r="H117" s="1401"/>
      <c r="I117" s="1401"/>
      <c r="J117" s="73">
        <f>SUM(J118+J122)</f>
        <v>0</v>
      </c>
      <c r="K117" s="73">
        <f t="shared" ref="K117:Q117" si="33">SUM(K118+K122)</f>
        <v>0</v>
      </c>
      <c r="L117" s="73">
        <f t="shared" si="33"/>
        <v>0</v>
      </c>
      <c r="M117" s="73">
        <f t="shared" si="33"/>
        <v>0</v>
      </c>
      <c r="N117" s="73">
        <f t="shared" si="33"/>
        <v>0</v>
      </c>
      <c r="O117" s="73">
        <f t="shared" si="33"/>
        <v>0</v>
      </c>
      <c r="P117" s="73">
        <f t="shared" si="33"/>
        <v>0</v>
      </c>
      <c r="Q117" s="73">
        <f t="shared" si="33"/>
        <v>0</v>
      </c>
      <c r="R117" s="73">
        <f>SUM(R118+R122)</f>
        <v>0</v>
      </c>
    </row>
    <row r="118" spans="2:18" ht="35.25" hidden="1" customHeight="1">
      <c r="B118" s="29"/>
      <c r="C118" s="31"/>
      <c r="D118" s="31"/>
      <c r="E118" s="1401" t="s">
        <v>45</v>
      </c>
      <c r="F118" s="1401"/>
      <c r="G118" s="1401"/>
      <c r="H118" s="1401"/>
      <c r="I118" s="1401"/>
      <c r="J118" s="73">
        <f>SUM(J119:J121)</f>
        <v>0</v>
      </c>
      <c r="K118" s="73">
        <f t="shared" ref="K118:Q118" si="34">SUM(K119:K121)</f>
        <v>0</v>
      </c>
      <c r="L118" s="73">
        <f t="shared" si="34"/>
        <v>0</v>
      </c>
      <c r="M118" s="73">
        <f t="shared" si="34"/>
        <v>0</v>
      </c>
      <c r="N118" s="73">
        <f t="shared" si="34"/>
        <v>0</v>
      </c>
      <c r="O118" s="73">
        <f t="shared" si="34"/>
        <v>0</v>
      </c>
      <c r="P118" s="73">
        <f t="shared" si="34"/>
        <v>0</v>
      </c>
      <c r="Q118" s="73">
        <f t="shared" si="34"/>
        <v>0</v>
      </c>
      <c r="R118" s="73">
        <f>SUM(R119:R121)</f>
        <v>0</v>
      </c>
    </row>
    <row r="119" spans="2:18" ht="19.5" hidden="1" customHeight="1">
      <c r="B119" s="32"/>
      <c r="C119" s="33"/>
      <c r="D119" s="33"/>
      <c r="E119" s="34"/>
      <c r="F119" s="25">
        <v>57</v>
      </c>
      <c r="G119" s="14"/>
      <c r="H119" s="14"/>
      <c r="I119" s="52"/>
      <c r="J119" s="15"/>
      <c r="K119" s="15"/>
      <c r="L119" s="15"/>
      <c r="M119" s="15"/>
      <c r="N119" s="15"/>
      <c r="O119" s="15"/>
      <c r="P119" s="15"/>
      <c r="Q119" s="15"/>
      <c r="R119" s="71">
        <f t="shared" ref="R119:R120" si="35">SUM(J119:Q119)</f>
        <v>0</v>
      </c>
    </row>
    <row r="120" spans="2:18" ht="19.5" hidden="1" customHeight="1">
      <c r="B120" s="24"/>
      <c r="D120" s="21"/>
      <c r="E120" s="26"/>
      <c r="F120" s="25">
        <v>58</v>
      </c>
      <c r="G120" s="14"/>
      <c r="H120" s="15"/>
      <c r="I120" s="16"/>
      <c r="J120" s="23"/>
      <c r="K120" s="23"/>
      <c r="L120" s="23"/>
      <c r="M120" s="23"/>
      <c r="N120" s="23"/>
      <c r="O120" s="23"/>
      <c r="P120" s="23"/>
      <c r="Q120" s="23"/>
      <c r="R120" s="71">
        <f t="shared" si="35"/>
        <v>0</v>
      </c>
    </row>
    <row r="121" spans="2:18" ht="19.5" hidden="1" customHeight="1">
      <c r="B121" s="58"/>
      <c r="C121" s="59"/>
      <c r="D121" s="53"/>
      <c r="E121" s="19"/>
      <c r="F121" s="25">
        <v>59</v>
      </c>
      <c r="G121" s="14"/>
      <c r="H121" s="15"/>
      <c r="I121" s="16"/>
      <c r="J121" s="23"/>
      <c r="K121" s="23"/>
      <c r="L121" s="23"/>
      <c r="M121" s="23"/>
      <c r="N121" s="23"/>
      <c r="O121" s="23"/>
      <c r="P121" s="23"/>
      <c r="Q121" s="23"/>
      <c r="R121" s="71">
        <f>SUM(J121:Q121)</f>
        <v>0</v>
      </c>
    </row>
    <row r="122" spans="2:18" ht="34.5" hidden="1" customHeight="1">
      <c r="B122" s="29"/>
      <c r="C122" s="31"/>
      <c r="D122" s="31"/>
      <c r="E122" s="1401" t="s">
        <v>46</v>
      </c>
      <c r="F122" s="1401"/>
      <c r="G122" s="1401"/>
      <c r="H122" s="1401"/>
      <c r="I122" s="1401"/>
      <c r="J122" s="73">
        <f>SUM(J123:J125)</f>
        <v>0</v>
      </c>
      <c r="K122" s="73">
        <f t="shared" ref="K122:R122" si="36">SUM(K123:K125)</f>
        <v>0</v>
      </c>
      <c r="L122" s="73">
        <f t="shared" si="36"/>
        <v>0</v>
      </c>
      <c r="M122" s="73">
        <f t="shared" si="36"/>
        <v>0</v>
      </c>
      <c r="N122" s="73">
        <f t="shared" si="36"/>
        <v>0</v>
      </c>
      <c r="O122" s="73">
        <f t="shared" si="36"/>
        <v>0</v>
      </c>
      <c r="P122" s="73">
        <f t="shared" si="36"/>
        <v>0</v>
      </c>
      <c r="Q122" s="73">
        <f t="shared" si="36"/>
        <v>0</v>
      </c>
      <c r="R122" s="73">
        <f t="shared" si="36"/>
        <v>0</v>
      </c>
    </row>
    <row r="123" spans="2:18" ht="19.5" hidden="1" customHeight="1">
      <c r="B123" s="32"/>
      <c r="C123" s="33"/>
      <c r="D123" s="33"/>
      <c r="E123" s="34"/>
      <c r="F123" s="25">
        <v>60</v>
      </c>
      <c r="G123" s="14"/>
      <c r="H123" s="14"/>
      <c r="I123" s="52"/>
      <c r="J123" s="15"/>
      <c r="K123" s="15"/>
      <c r="L123" s="15"/>
      <c r="M123" s="15"/>
      <c r="N123" s="15"/>
      <c r="O123" s="15"/>
      <c r="P123" s="15"/>
      <c r="Q123" s="15"/>
      <c r="R123" s="71">
        <f t="shared" ref="R123:R124" si="37">SUM(J123:Q123)</f>
        <v>0</v>
      </c>
    </row>
    <row r="124" spans="2:18" ht="19.5" hidden="1" customHeight="1">
      <c r="B124" s="24"/>
      <c r="D124" s="21"/>
      <c r="E124" s="26"/>
      <c r="F124" s="25">
        <v>61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 t="shared" si="37"/>
        <v>0</v>
      </c>
    </row>
    <row r="125" spans="2:18" ht="19.5" hidden="1" customHeight="1">
      <c r="B125" s="58"/>
      <c r="C125" s="59"/>
      <c r="D125" s="53"/>
      <c r="E125" s="19"/>
      <c r="F125" s="25">
        <v>62</v>
      </c>
      <c r="G125" s="14"/>
      <c r="H125" s="15"/>
      <c r="I125" s="16"/>
      <c r="J125" s="23"/>
      <c r="K125" s="23"/>
      <c r="L125" s="23"/>
      <c r="M125" s="23"/>
      <c r="N125" s="23"/>
      <c r="O125" s="23"/>
      <c r="P125" s="23"/>
      <c r="Q125" s="23"/>
      <c r="R125" s="71">
        <f>SUM(J125:Q125)</f>
        <v>0</v>
      </c>
    </row>
    <row r="126" spans="2:18" ht="34.5" hidden="1" customHeight="1">
      <c r="B126" s="29"/>
      <c r="C126" s="31"/>
      <c r="D126" s="1418" t="s">
        <v>47</v>
      </c>
      <c r="E126" s="1418"/>
      <c r="F126" s="1418"/>
      <c r="G126" s="1418"/>
      <c r="H126" s="1418"/>
      <c r="I126" s="1418"/>
      <c r="J126" s="73">
        <f>SUM(J127)</f>
        <v>0</v>
      </c>
      <c r="K126" s="73">
        <f t="shared" ref="K126:R126" si="38">SUM(K127)</f>
        <v>0</v>
      </c>
      <c r="L126" s="73">
        <f t="shared" si="38"/>
        <v>0</v>
      </c>
      <c r="M126" s="73">
        <f t="shared" si="38"/>
        <v>0</v>
      </c>
      <c r="N126" s="73">
        <f t="shared" si="38"/>
        <v>0</v>
      </c>
      <c r="O126" s="73">
        <f t="shared" si="38"/>
        <v>0</v>
      </c>
      <c r="P126" s="73">
        <f t="shared" si="38"/>
        <v>0</v>
      </c>
      <c r="Q126" s="73">
        <f t="shared" si="38"/>
        <v>0</v>
      </c>
      <c r="R126" s="73">
        <f t="shared" si="38"/>
        <v>0</v>
      </c>
    </row>
    <row r="127" spans="2:18" ht="49.5" hidden="1" customHeight="1">
      <c r="B127" s="29"/>
      <c r="C127" s="31"/>
      <c r="D127" s="31"/>
      <c r="E127" s="1401" t="s">
        <v>48</v>
      </c>
      <c r="F127" s="1401"/>
      <c r="G127" s="1401"/>
      <c r="H127" s="1401"/>
      <c r="I127" s="1401"/>
      <c r="J127" s="73">
        <f>SUM(J128:J130)</f>
        <v>0</v>
      </c>
      <c r="K127" s="73">
        <f t="shared" ref="K127:P127" si="39">SUM(K128:K130)</f>
        <v>0</v>
      </c>
      <c r="L127" s="73">
        <f t="shared" si="39"/>
        <v>0</v>
      </c>
      <c r="M127" s="73">
        <f t="shared" si="39"/>
        <v>0</v>
      </c>
      <c r="N127" s="73">
        <f t="shared" si="39"/>
        <v>0</v>
      </c>
      <c r="O127" s="73">
        <f t="shared" si="39"/>
        <v>0</v>
      </c>
      <c r="P127" s="73">
        <f t="shared" si="39"/>
        <v>0</v>
      </c>
      <c r="Q127" s="73">
        <f>SUM(Q128:Q130)</f>
        <v>0</v>
      </c>
      <c r="R127" s="73">
        <f>SUM(R128:R130)</f>
        <v>0</v>
      </c>
    </row>
    <row r="128" spans="2:18" ht="21.75" hidden="1" customHeight="1">
      <c r="B128" s="32"/>
      <c r="C128" s="33"/>
      <c r="D128" s="33"/>
      <c r="E128" s="34"/>
      <c r="F128" s="25">
        <v>63</v>
      </c>
      <c r="G128" s="14"/>
      <c r="H128" s="14"/>
      <c r="I128" s="52"/>
      <c r="J128" s="15"/>
      <c r="K128" s="15"/>
      <c r="L128" s="15"/>
      <c r="M128" s="15"/>
      <c r="N128" s="15"/>
      <c r="O128" s="15"/>
      <c r="P128" s="15"/>
      <c r="Q128" s="15"/>
      <c r="R128" s="71">
        <f t="shared" ref="R128:R129" si="40">SUM(J128:Q128)</f>
        <v>0</v>
      </c>
    </row>
    <row r="129" spans="2:18" ht="21.75" hidden="1" customHeight="1">
      <c r="B129" s="24"/>
      <c r="D129" s="21"/>
      <c r="E129" s="26"/>
      <c r="F129" s="25">
        <v>64</v>
      </c>
      <c r="G129" s="14"/>
      <c r="H129" s="15"/>
      <c r="I129" s="16"/>
      <c r="J129" s="23"/>
      <c r="K129" s="23"/>
      <c r="L129" s="23"/>
      <c r="M129" s="23"/>
      <c r="N129" s="23"/>
      <c r="O129" s="23"/>
      <c r="P129" s="23"/>
      <c r="Q129" s="23"/>
      <c r="R129" s="71">
        <f t="shared" si="40"/>
        <v>0</v>
      </c>
    </row>
    <row r="130" spans="2:18" ht="15" hidden="1" customHeight="1">
      <c r="B130" s="24"/>
      <c r="D130" s="21"/>
      <c r="E130" s="26"/>
      <c r="F130" s="25">
        <v>65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>SUM(J130:Q130)</f>
        <v>0</v>
      </c>
    </row>
    <row r="131" spans="2:18" s="12" customFormat="1" ht="19.5" customHeight="1">
      <c r="B131" s="1404" t="s">
        <v>90</v>
      </c>
      <c r="C131" s="1405"/>
      <c r="D131" s="1405"/>
      <c r="E131" s="1405"/>
      <c r="F131" s="1405"/>
      <c r="G131" s="1405"/>
      <c r="H131" s="1405"/>
      <c r="I131" s="1405"/>
      <c r="J131" s="450"/>
      <c r="K131" s="450"/>
      <c r="L131" s="450"/>
      <c r="M131" s="450"/>
      <c r="N131" s="450"/>
      <c r="O131" s="450"/>
      <c r="P131" s="450"/>
      <c r="Q131" s="450"/>
      <c r="R131" s="449"/>
    </row>
    <row r="132" spans="2:18" s="12" customFormat="1" ht="17.25" customHeight="1">
      <c r="B132" s="440" t="s">
        <v>115</v>
      </c>
      <c r="C132" s="441"/>
      <c r="D132" s="441"/>
      <c r="E132" s="441"/>
      <c r="F132" s="441"/>
      <c r="G132" s="441"/>
      <c r="H132" s="441"/>
      <c r="I132" s="441"/>
      <c r="J132" s="448"/>
      <c r="K132" s="448"/>
      <c r="L132" s="448"/>
      <c r="M132" s="448"/>
      <c r="N132" s="448"/>
      <c r="O132" s="448"/>
      <c r="P132" s="448"/>
      <c r="Q132" s="448"/>
      <c r="R132" s="445"/>
    </row>
    <row r="133" spans="2:18" ht="19.5" hidden="1" customHeight="1">
      <c r="B133" s="29"/>
      <c r="C133" s="189" t="s">
        <v>49</v>
      </c>
      <c r="D133" s="189"/>
      <c r="E133" s="189"/>
      <c r="F133" s="189"/>
      <c r="G133" s="189"/>
      <c r="H133" s="189"/>
      <c r="I133" s="189"/>
      <c r="J133" s="443"/>
      <c r="K133" s="443"/>
      <c r="L133" s="443"/>
      <c r="M133" s="443"/>
      <c r="N133" s="443"/>
      <c r="O133" s="443"/>
      <c r="P133" s="443"/>
      <c r="Q133" s="443"/>
      <c r="R133" s="186"/>
    </row>
    <row r="134" spans="2:18" ht="36" hidden="1" customHeight="1">
      <c r="B134" s="29"/>
      <c r="C134" s="31"/>
      <c r="D134" s="1418" t="s">
        <v>50</v>
      </c>
      <c r="E134" s="1418"/>
      <c r="F134" s="1418"/>
      <c r="G134" s="1418"/>
      <c r="H134" s="1418"/>
      <c r="I134" s="1418"/>
      <c r="J134" s="443"/>
      <c r="K134" s="443"/>
      <c r="L134" s="443"/>
      <c r="M134" s="443"/>
      <c r="N134" s="443"/>
      <c r="O134" s="443"/>
      <c r="P134" s="443"/>
      <c r="Q134" s="443"/>
      <c r="R134" s="186"/>
    </row>
    <row r="135" spans="2:18" ht="32.25" hidden="1" customHeight="1">
      <c r="B135" s="29"/>
      <c r="C135" s="31"/>
      <c r="D135" s="31"/>
      <c r="E135" s="1418" t="s">
        <v>51</v>
      </c>
      <c r="F135" s="1418"/>
      <c r="G135" s="1418"/>
      <c r="H135" s="1418"/>
      <c r="I135" s="1418"/>
      <c r="J135" s="443"/>
      <c r="K135" s="443"/>
      <c r="L135" s="443"/>
      <c r="M135" s="443"/>
      <c r="N135" s="443"/>
      <c r="O135" s="443"/>
      <c r="P135" s="443"/>
      <c r="Q135" s="443"/>
      <c r="R135" s="186"/>
    </row>
    <row r="136" spans="2:18" ht="22.5" hidden="1" customHeight="1">
      <c r="B136" s="32"/>
      <c r="C136" s="33"/>
      <c r="D136" s="33"/>
      <c r="E136" s="34"/>
      <c r="F136" s="25">
        <v>66</v>
      </c>
      <c r="G136" s="14"/>
      <c r="H136" s="14"/>
      <c r="I136" s="52"/>
      <c r="J136" s="117"/>
      <c r="K136" s="117"/>
      <c r="L136" s="117"/>
      <c r="M136" s="117"/>
      <c r="N136" s="117"/>
      <c r="O136" s="117"/>
      <c r="P136" s="117"/>
      <c r="Q136" s="117"/>
      <c r="R136" s="453"/>
    </row>
    <row r="137" spans="2:18" ht="22.5" hidden="1" customHeight="1">
      <c r="B137" s="24"/>
      <c r="D137" s="21"/>
      <c r="E137" s="26"/>
      <c r="F137" s="25">
        <v>67</v>
      </c>
      <c r="G137" s="14"/>
      <c r="H137" s="15"/>
      <c r="I137" s="16"/>
      <c r="J137" s="452"/>
      <c r="K137" s="452"/>
      <c r="L137" s="452"/>
      <c r="M137" s="452"/>
      <c r="N137" s="452"/>
      <c r="O137" s="452"/>
      <c r="P137" s="452"/>
      <c r="Q137" s="452"/>
      <c r="R137" s="453"/>
    </row>
    <row r="138" spans="2:18" ht="33.75" hidden="1" customHeight="1">
      <c r="B138" s="58"/>
      <c r="C138" s="59"/>
      <c r="D138" s="53"/>
      <c r="E138" s="19"/>
      <c r="F138" s="25">
        <v>68</v>
      </c>
      <c r="G138" s="14"/>
      <c r="H138" s="15"/>
      <c r="I138" s="16"/>
      <c r="J138" s="452"/>
      <c r="K138" s="452"/>
      <c r="L138" s="452"/>
      <c r="M138" s="452"/>
      <c r="N138" s="452"/>
      <c r="O138" s="452"/>
      <c r="P138" s="452"/>
      <c r="Q138" s="452"/>
      <c r="R138" s="453"/>
    </row>
    <row r="139" spans="2:18" ht="19.5" hidden="1" customHeight="1">
      <c r="B139" s="29"/>
      <c r="C139" s="31"/>
      <c r="D139" s="189" t="s">
        <v>52</v>
      </c>
      <c r="E139" s="189"/>
      <c r="F139" s="189"/>
      <c r="G139" s="189"/>
      <c r="H139" s="189"/>
      <c r="I139" s="189"/>
      <c r="J139" s="443"/>
      <c r="K139" s="443"/>
      <c r="L139" s="443"/>
      <c r="M139" s="443"/>
      <c r="N139" s="443"/>
      <c r="O139" s="443"/>
      <c r="P139" s="443"/>
      <c r="Q139" s="443"/>
      <c r="R139" s="186"/>
    </row>
    <row r="140" spans="2:18" hidden="1">
      <c r="B140" s="29"/>
      <c r="C140" s="31"/>
      <c r="D140" s="31"/>
      <c r="E140" s="30" t="s">
        <v>53</v>
      </c>
      <c r="F140" s="27"/>
      <c r="G140" s="27"/>
      <c r="H140" s="13"/>
      <c r="I140" s="47"/>
      <c r="J140" s="443"/>
      <c r="K140" s="443"/>
      <c r="L140" s="443"/>
      <c r="M140" s="443"/>
      <c r="N140" s="443"/>
      <c r="O140" s="443"/>
      <c r="P140" s="443"/>
      <c r="Q140" s="443"/>
      <c r="R140" s="186"/>
    </row>
    <row r="141" spans="2:18" ht="19.5" hidden="1" customHeight="1">
      <c r="B141" s="32"/>
      <c r="C141" s="33"/>
      <c r="D141" s="33"/>
      <c r="E141" s="34"/>
      <c r="F141" s="25">
        <v>69</v>
      </c>
      <c r="G141" s="14"/>
      <c r="H141" s="14"/>
      <c r="I141" s="52"/>
      <c r="J141" s="117"/>
      <c r="K141" s="117"/>
      <c r="L141" s="117"/>
      <c r="M141" s="117"/>
      <c r="N141" s="117"/>
      <c r="O141" s="117"/>
      <c r="P141" s="117"/>
      <c r="Q141" s="117"/>
      <c r="R141" s="453"/>
    </row>
    <row r="142" spans="2:18" ht="19.5" hidden="1" customHeight="1">
      <c r="B142" s="24"/>
      <c r="D142" s="21"/>
      <c r="E142" s="26"/>
      <c r="F142" s="25">
        <v>70</v>
      </c>
      <c r="G142" s="14"/>
      <c r="H142" s="15"/>
      <c r="I142" s="16"/>
      <c r="J142" s="452"/>
      <c r="K142" s="452"/>
      <c r="L142" s="452"/>
      <c r="M142" s="452"/>
      <c r="N142" s="452"/>
      <c r="O142" s="452"/>
      <c r="P142" s="452"/>
      <c r="Q142" s="452"/>
      <c r="R142" s="453"/>
    </row>
    <row r="143" spans="2:18" ht="19.5" hidden="1" customHeight="1">
      <c r="B143" s="24"/>
      <c r="D143" s="21"/>
      <c r="E143" s="26"/>
      <c r="F143" s="25">
        <v>71</v>
      </c>
      <c r="G143" s="14"/>
      <c r="H143" s="15"/>
      <c r="I143" s="16"/>
      <c r="J143" s="452"/>
      <c r="K143" s="452"/>
      <c r="L143" s="452"/>
      <c r="M143" s="452"/>
      <c r="N143" s="452"/>
      <c r="O143" s="452"/>
      <c r="P143" s="452"/>
      <c r="Q143" s="452"/>
      <c r="R143" s="453"/>
    </row>
    <row r="144" spans="2:18" ht="22.5" hidden="1" customHeight="1">
      <c r="B144" s="48"/>
      <c r="C144" s="49"/>
      <c r="D144" s="49"/>
      <c r="E144" s="50"/>
      <c r="F144" s="25">
        <v>72</v>
      </c>
      <c r="G144" s="14"/>
      <c r="H144" s="14"/>
      <c r="I144" s="52"/>
      <c r="J144" s="117"/>
      <c r="K144" s="117"/>
      <c r="L144" s="117"/>
      <c r="M144" s="117"/>
      <c r="N144" s="117"/>
      <c r="O144" s="117"/>
      <c r="P144" s="117"/>
      <c r="Q144" s="117"/>
      <c r="R144" s="453"/>
    </row>
    <row r="145" spans="2:18" ht="22.5" hidden="1" customHeight="1">
      <c r="B145" s="24"/>
      <c r="D145" s="21"/>
      <c r="E145" s="26"/>
      <c r="F145" s="25">
        <v>73</v>
      </c>
      <c r="G145" s="14"/>
      <c r="H145" s="15"/>
      <c r="I145" s="16"/>
      <c r="J145" s="452"/>
      <c r="K145" s="452"/>
      <c r="L145" s="452"/>
      <c r="M145" s="452"/>
      <c r="N145" s="452"/>
      <c r="O145" s="452"/>
      <c r="P145" s="452"/>
      <c r="Q145" s="452"/>
      <c r="R145" s="453"/>
    </row>
    <row r="146" spans="2:18" hidden="1">
      <c r="B146" s="29"/>
      <c r="C146" s="31"/>
      <c r="D146" s="31"/>
      <c r="E146" s="30" t="s">
        <v>54</v>
      </c>
      <c r="F146" s="27"/>
      <c r="G146" s="202"/>
      <c r="H146" s="203"/>
      <c r="I146" s="255"/>
      <c r="J146" s="537"/>
      <c r="K146" s="537"/>
      <c r="L146" s="537"/>
      <c r="M146" s="537"/>
      <c r="N146" s="537"/>
      <c r="O146" s="443"/>
      <c r="P146" s="537"/>
      <c r="Q146" s="443"/>
      <c r="R146" s="186"/>
    </row>
    <row r="147" spans="2:18" ht="17.25" customHeight="1">
      <c r="B147" s="29"/>
      <c r="C147" s="189" t="s">
        <v>49</v>
      </c>
      <c r="D147" s="189"/>
      <c r="E147" s="189"/>
      <c r="F147" s="189"/>
      <c r="G147" s="189"/>
      <c r="H147" s="189"/>
      <c r="I147" s="189"/>
      <c r="J147" s="443"/>
      <c r="K147" s="443"/>
      <c r="L147" s="443"/>
      <c r="M147" s="443"/>
      <c r="N147" s="443"/>
      <c r="O147" s="443"/>
      <c r="P147" s="443"/>
      <c r="Q147" s="443"/>
      <c r="R147" s="186"/>
    </row>
    <row r="148" spans="2:18" ht="36" hidden="1" customHeight="1">
      <c r="B148" s="29"/>
      <c r="C148" s="31"/>
      <c r="D148" s="1418" t="s">
        <v>50</v>
      </c>
      <c r="E148" s="1418"/>
      <c r="F148" s="1418"/>
      <c r="G148" s="1418"/>
      <c r="H148" s="1418"/>
      <c r="I148" s="1418"/>
      <c r="J148" s="443"/>
      <c r="K148" s="443"/>
      <c r="L148" s="443"/>
      <c r="M148" s="443"/>
      <c r="N148" s="443"/>
      <c r="O148" s="443"/>
      <c r="P148" s="443"/>
      <c r="Q148" s="443"/>
      <c r="R148" s="186"/>
    </row>
    <row r="149" spans="2:18" ht="32.25" hidden="1" customHeight="1">
      <c r="B149" s="29"/>
      <c r="C149" s="31"/>
      <c r="D149" s="31"/>
      <c r="E149" s="1418" t="s">
        <v>51</v>
      </c>
      <c r="F149" s="1418"/>
      <c r="G149" s="1418"/>
      <c r="H149" s="1418"/>
      <c r="I149" s="1418"/>
      <c r="J149" s="443"/>
      <c r="K149" s="443"/>
      <c r="L149" s="443"/>
      <c r="M149" s="443"/>
      <c r="N149" s="443"/>
      <c r="O149" s="443"/>
      <c r="P149" s="443"/>
      <c r="Q149" s="443"/>
      <c r="R149" s="186"/>
    </row>
    <row r="150" spans="2:18" ht="48.75" hidden="1" customHeight="1">
      <c r="B150" s="32"/>
      <c r="C150" s="33"/>
      <c r="D150" s="33"/>
      <c r="E150" s="33"/>
      <c r="F150" s="51">
        <v>7</v>
      </c>
      <c r="G150" s="14" t="s">
        <v>192</v>
      </c>
      <c r="H150" s="477" t="s">
        <v>193</v>
      </c>
      <c r="I150" s="120" t="s">
        <v>223</v>
      </c>
      <c r="J150" s="117"/>
      <c r="K150" s="534"/>
      <c r="L150" s="385"/>
      <c r="M150" s="534"/>
      <c r="N150" s="117"/>
      <c r="O150" s="117"/>
      <c r="P150" s="117"/>
      <c r="Q150" s="117"/>
      <c r="R150" s="453"/>
    </row>
    <row r="151" spans="2:18" ht="22.5" hidden="1" customHeight="1">
      <c r="B151" s="48"/>
      <c r="C151" s="49"/>
      <c r="D151" s="49"/>
      <c r="E151" s="50"/>
      <c r="F151" s="25"/>
      <c r="G151" s="14"/>
      <c r="H151" s="14"/>
      <c r="I151" s="52"/>
      <c r="J151" s="117"/>
      <c r="K151" s="117"/>
      <c r="L151" s="117"/>
      <c r="M151" s="117"/>
      <c r="N151" s="117"/>
      <c r="O151" s="117"/>
      <c r="P151" s="117"/>
      <c r="Q151" s="117"/>
      <c r="R151" s="453"/>
    </row>
    <row r="152" spans="2:18" ht="22.5" hidden="1" customHeight="1">
      <c r="B152" s="48"/>
      <c r="C152" s="49"/>
      <c r="D152" s="49"/>
      <c r="E152" s="50"/>
      <c r="F152" s="25"/>
      <c r="G152" s="14"/>
      <c r="H152" s="14"/>
      <c r="I152" s="52"/>
      <c r="J152" s="117"/>
      <c r="K152" s="117"/>
      <c r="L152" s="117"/>
      <c r="M152" s="117"/>
      <c r="N152" s="117"/>
      <c r="O152" s="117"/>
      <c r="P152" s="117"/>
      <c r="Q152" s="117"/>
      <c r="R152" s="453"/>
    </row>
    <row r="153" spans="2:18" ht="22.5" hidden="1" customHeight="1">
      <c r="B153" s="48"/>
      <c r="C153" s="49"/>
      <c r="D153" s="49"/>
      <c r="E153" s="50"/>
      <c r="F153" s="25"/>
      <c r="G153" s="14"/>
      <c r="H153" s="14"/>
      <c r="I153" s="52"/>
      <c r="J153" s="117"/>
      <c r="K153" s="117"/>
      <c r="L153" s="117"/>
      <c r="M153" s="117"/>
      <c r="N153" s="117"/>
      <c r="O153" s="117"/>
      <c r="P153" s="117"/>
      <c r="Q153" s="117"/>
      <c r="R153" s="453"/>
    </row>
    <row r="154" spans="2:18" ht="22.5" hidden="1" customHeight="1">
      <c r="B154" s="48"/>
      <c r="C154" s="49"/>
      <c r="D154" s="49"/>
      <c r="E154" s="50"/>
      <c r="F154" s="25"/>
      <c r="G154" s="14"/>
      <c r="H154" s="14"/>
      <c r="I154" s="52"/>
      <c r="J154" s="117"/>
      <c r="K154" s="117"/>
      <c r="L154" s="117"/>
      <c r="M154" s="117"/>
      <c r="N154" s="117"/>
      <c r="O154" s="117"/>
      <c r="P154" s="117"/>
      <c r="Q154" s="117"/>
      <c r="R154" s="453"/>
    </row>
    <row r="155" spans="2:18" ht="22.5" hidden="1" customHeight="1">
      <c r="B155" s="48"/>
      <c r="C155" s="49"/>
      <c r="D155" s="49"/>
      <c r="E155" s="50"/>
      <c r="F155" s="25"/>
      <c r="G155" s="14"/>
      <c r="H155" s="14"/>
      <c r="I155" s="52"/>
      <c r="J155" s="117"/>
      <c r="K155" s="117"/>
      <c r="L155" s="117"/>
      <c r="M155" s="117"/>
      <c r="N155" s="117"/>
      <c r="O155" s="117"/>
      <c r="P155" s="117"/>
      <c r="Q155" s="117"/>
      <c r="R155" s="453"/>
    </row>
    <row r="156" spans="2:18" ht="22.5" hidden="1" customHeight="1">
      <c r="B156" s="48"/>
      <c r="C156" s="49"/>
      <c r="D156" s="49"/>
      <c r="E156" s="50"/>
      <c r="F156" s="25"/>
      <c r="G156" s="14"/>
      <c r="H156" s="14"/>
      <c r="I156" s="52"/>
      <c r="J156" s="117"/>
      <c r="K156" s="117"/>
      <c r="L156" s="117"/>
      <c r="M156" s="117"/>
      <c r="N156" s="117"/>
      <c r="O156" s="117"/>
      <c r="P156" s="117"/>
      <c r="Q156" s="117"/>
      <c r="R156" s="453"/>
    </row>
    <row r="157" spans="2:18" ht="22.5" hidden="1" customHeight="1">
      <c r="B157" s="48"/>
      <c r="C157" s="49"/>
      <c r="D157" s="49"/>
      <c r="E157" s="50"/>
      <c r="F157" s="25"/>
      <c r="G157" s="14"/>
      <c r="H157" s="14"/>
      <c r="I157" s="52"/>
      <c r="J157" s="117"/>
      <c r="K157" s="117"/>
      <c r="L157" s="117"/>
      <c r="M157" s="117"/>
      <c r="N157" s="117"/>
      <c r="O157" s="117"/>
      <c r="P157" s="117"/>
      <c r="Q157" s="117"/>
      <c r="R157" s="453"/>
    </row>
    <row r="158" spans="2:18" ht="22.5" hidden="1" customHeight="1">
      <c r="B158" s="48"/>
      <c r="C158" s="49"/>
      <c r="D158" s="49"/>
      <c r="E158" s="50"/>
      <c r="F158" s="25"/>
      <c r="G158" s="14"/>
      <c r="H158" s="14"/>
      <c r="I158" s="52"/>
      <c r="J158" s="117"/>
      <c r="K158" s="117"/>
      <c r="L158" s="117"/>
      <c r="M158" s="117"/>
      <c r="N158" s="117"/>
      <c r="O158" s="117"/>
      <c r="P158" s="117"/>
      <c r="Q158" s="117"/>
      <c r="R158" s="453"/>
    </row>
    <row r="159" spans="2:18" ht="22.5" hidden="1" customHeight="1">
      <c r="B159" s="48"/>
      <c r="C159" s="49"/>
      <c r="D159" s="49"/>
      <c r="E159" s="50"/>
      <c r="F159" s="25"/>
      <c r="G159" s="14"/>
      <c r="H159" s="14"/>
      <c r="I159" s="52"/>
      <c r="J159" s="117"/>
      <c r="K159" s="117"/>
      <c r="L159" s="117"/>
      <c r="M159" s="117"/>
      <c r="N159" s="117"/>
      <c r="O159" s="117"/>
      <c r="P159" s="117"/>
      <c r="Q159" s="117"/>
      <c r="R159" s="453"/>
    </row>
    <row r="160" spans="2:18" ht="22.5" hidden="1" customHeight="1">
      <c r="B160" s="48"/>
      <c r="C160" s="49"/>
      <c r="D160" s="49"/>
      <c r="E160" s="50"/>
      <c r="F160" s="25"/>
      <c r="G160" s="14"/>
      <c r="H160" s="14"/>
      <c r="I160" s="52"/>
      <c r="J160" s="117"/>
      <c r="K160" s="117"/>
      <c r="L160" s="117"/>
      <c r="M160" s="117"/>
      <c r="N160" s="117"/>
      <c r="O160" s="117"/>
      <c r="P160" s="117"/>
      <c r="Q160" s="117"/>
      <c r="R160" s="453"/>
    </row>
    <row r="161" spans="2:18" ht="22.5" hidden="1" customHeight="1">
      <c r="B161" s="48"/>
      <c r="C161" s="49"/>
      <c r="D161" s="49"/>
      <c r="E161" s="50"/>
      <c r="F161" s="25"/>
      <c r="G161" s="14"/>
      <c r="H161" s="14"/>
      <c r="I161" s="52"/>
      <c r="J161" s="117"/>
      <c r="K161" s="117"/>
      <c r="L161" s="117"/>
      <c r="M161" s="117"/>
      <c r="N161" s="117"/>
      <c r="O161" s="117"/>
      <c r="P161" s="117"/>
      <c r="Q161" s="117"/>
      <c r="R161" s="453"/>
    </row>
    <row r="162" spans="2:18" ht="22.5" hidden="1" customHeight="1">
      <c r="B162" s="24"/>
      <c r="D162" s="21"/>
      <c r="E162" s="26"/>
      <c r="F162" s="25">
        <v>67</v>
      </c>
      <c r="G162" s="14"/>
      <c r="H162" s="15"/>
      <c r="I162" s="16"/>
      <c r="J162" s="452"/>
      <c r="K162" s="452"/>
      <c r="L162" s="452"/>
      <c r="M162" s="452"/>
      <c r="N162" s="452"/>
      <c r="O162" s="452"/>
      <c r="P162" s="452"/>
      <c r="Q162" s="452"/>
      <c r="R162" s="453"/>
    </row>
    <row r="163" spans="2:18" ht="33.75" hidden="1" customHeight="1">
      <c r="B163" s="58"/>
      <c r="C163" s="59"/>
      <c r="D163" s="53"/>
      <c r="E163" s="19"/>
      <c r="F163" s="25">
        <v>68</v>
      </c>
      <c r="G163" s="14"/>
      <c r="H163" s="15"/>
      <c r="I163" s="16"/>
      <c r="J163" s="452"/>
      <c r="K163" s="452"/>
      <c r="L163" s="452"/>
      <c r="M163" s="452"/>
      <c r="N163" s="452"/>
      <c r="O163" s="452"/>
      <c r="P163" s="452"/>
      <c r="Q163" s="452"/>
      <c r="R163" s="453"/>
    </row>
    <row r="164" spans="2:18" ht="17.25" customHeight="1">
      <c r="B164" s="29"/>
      <c r="C164" s="31"/>
      <c r="D164" s="189" t="s">
        <v>52</v>
      </c>
      <c r="E164" s="189"/>
      <c r="F164" s="189"/>
      <c r="G164" s="189"/>
      <c r="H164" s="189"/>
      <c r="I164" s="189"/>
      <c r="J164" s="443"/>
      <c r="K164" s="443"/>
      <c r="L164" s="443"/>
      <c r="M164" s="443"/>
      <c r="N164" s="443"/>
      <c r="O164" s="443"/>
      <c r="P164" s="443"/>
      <c r="Q164" s="443"/>
      <c r="R164" s="186"/>
    </row>
    <row r="165" spans="2:18" ht="16.5" customHeight="1">
      <c r="B165" s="29"/>
      <c r="C165" s="31"/>
      <c r="D165" s="31"/>
      <c r="E165" s="30" t="s">
        <v>53</v>
      </c>
      <c r="F165" s="27"/>
      <c r="G165" s="202"/>
      <c r="H165" s="203"/>
      <c r="I165" s="255"/>
      <c r="J165" s="443"/>
      <c r="K165" s="443"/>
      <c r="L165" s="443"/>
      <c r="M165" s="443"/>
      <c r="N165" s="443"/>
      <c r="O165" s="443"/>
      <c r="P165" s="443"/>
      <c r="Q165" s="443"/>
      <c r="R165" s="186"/>
    </row>
    <row r="166" spans="2:18" ht="49.5" hidden="1" customHeight="1">
      <c r="B166" s="32"/>
      <c r="C166" s="33"/>
      <c r="D166" s="33"/>
      <c r="E166" s="33"/>
      <c r="F166" s="150">
        <v>8</v>
      </c>
      <c r="G166" s="151" t="s">
        <v>185</v>
      </c>
      <c r="H166" s="478" t="s">
        <v>184</v>
      </c>
      <c r="I166" s="120" t="s">
        <v>222</v>
      </c>
      <c r="J166" s="80"/>
      <c r="K166" s="138"/>
      <c r="L166" s="139"/>
      <c r="M166" s="138"/>
      <c r="N166" s="15"/>
      <c r="O166" s="15"/>
      <c r="P166" s="15"/>
      <c r="Q166" s="15"/>
      <c r="R166" s="71">
        <f t="shared" ref="R166:R169" si="41">SUM(J166:Q166)</f>
        <v>0</v>
      </c>
    </row>
    <row r="167" spans="2:18" ht="47.25" hidden="1" customHeight="1">
      <c r="B167" s="109"/>
      <c r="C167" s="108"/>
      <c r="D167" s="52"/>
      <c r="E167" s="52"/>
      <c r="F167" s="51">
        <v>9</v>
      </c>
      <c r="G167" s="14" t="s">
        <v>186</v>
      </c>
      <c r="H167" s="478" t="s">
        <v>184</v>
      </c>
      <c r="I167" s="16" t="s">
        <v>187</v>
      </c>
      <c r="J167" s="382"/>
      <c r="K167" s="140"/>
      <c r="L167" s="141"/>
      <c r="M167" s="140"/>
      <c r="N167" s="23"/>
      <c r="O167" s="23"/>
      <c r="P167" s="23"/>
      <c r="Q167" s="23"/>
      <c r="R167" s="71">
        <f t="shared" si="41"/>
        <v>0</v>
      </c>
    </row>
    <row r="168" spans="2:18" ht="51.75" hidden="1" customHeight="1">
      <c r="B168" s="109"/>
      <c r="C168" s="108"/>
      <c r="D168" s="52"/>
      <c r="E168" s="52"/>
      <c r="F168" s="150">
        <v>10</v>
      </c>
      <c r="G168" s="14" t="s">
        <v>197</v>
      </c>
      <c r="H168" s="478" t="s">
        <v>184</v>
      </c>
      <c r="I168" s="120" t="s">
        <v>224</v>
      </c>
      <c r="J168" s="80"/>
      <c r="K168" s="138"/>
      <c r="L168" s="139"/>
      <c r="M168" s="138"/>
      <c r="N168" s="15"/>
      <c r="O168" s="23"/>
      <c r="P168" s="23"/>
      <c r="Q168" s="23"/>
      <c r="R168" s="71">
        <f t="shared" si="41"/>
        <v>0</v>
      </c>
    </row>
    <row r="169" spans="2:18" ht="48" hidden="1" customHeight="1">
      <c r="B169" s="17"/>
      <c r="C169" s="18"/>
      <c r="D169" s="18"/>
      <c r="E169" s="18"/>
      <c r="F169" s="51">
        <v>11</v>
      </c>
      <c r="G169" s="14" t="s">
        <v>198</v>
      </c>
      <c r="H169" s="478" t="s">
        <v>184</v>
      </c>
      <c r="I169" s="117" t="s">
        <v>225</v>
      </c>
      <c r="J169" s="80"/>
      <c r="K169" s="138"/>
      <c r="L169" s="139"/>
      <c r="M169" s="138"/>
      <c r="N169" s="15"/>
      <c r="O169" s="15"/>
      <c r="P169" s="15"/>
      <c r="Q169" s="15"/>
      <c r="R169" s="71">
        <f t="shared" si="41"/>
        <v>0</v>
      </c>
    </row>
    <row r="170" spans="2:18" ht="48" hidden="1" customHeight="1">
      <c r="B170" s="48"/>
      <c r="C170" s="49"/>
      <c r="D170" s="49"/>
      <c r="E170" s="49"/>
      <c r="F170" s="150">
        <v>12</v>
      </c>
      <c r="G170" s="26" t="s">
        <v>199</v>
      </c>
      <c r="H170" s="478" t="s">
        <v>184</v>
      </c>
      <c r="I170" s="120" t="s">
        <v>226</v>
      </c>
      <c r="J170" s="80"/>
      <c r="K170" s="138"/>
      <c r="L170" s="139"/>
      <c r="M170" s="138"/>
      <c r="N170" s="15"/>
      <c r="O170" s="23"/>
      <c r="P170" s="23"/>
      <c r="Q170" s="23"/>
      <c r="R170" s="71">
        <f>SUM(J170:Q170)</f>
        <v>0</v>
      </c>
    </row>
    <row r="171" spans="2:18" s="464" customFormat="1" ht="18.75" customHeight="1">
      <c r="B171" s="466"/>
      <c r="C171" s="463"/>
      <c r="D171" s="463"/>
      <c r="E171" s="467">
        <v>162</v>
      </c>
      <c r="F171" s="467" t="s">
        <v>1730</v>
      </c>
      <c r="G171" s="468"/>
      <c r="H171" s="467"/>
      <c r="I171" s="467"/>
      <c r="J171" s="458"/>
      <c r="K171" s="458"/>
      <c r="L171" s="458"/>
      <c r="M171" s="458"/>
      <c r="N171" s="458"/>
      <c r="O171" s="458"/>
      <c r="P171" s="458"/>
      <c r="Q171" s="458"/>
      <c r="R171" s="457"/>
    </row>
    <row r="172" spans="2:18" ht="49.5" customHeight="1">
      <c r="B172" s="771"/>
      <c r="C172" s="752"/>
      <c r="D172" s="752"/>
      <c r="E172" s="752"/>
      <c r="F172" s="752">
        <v>16201</v>
      </c>
      <c r="G172" s="852" t="s">
        <v>234</v>
      </c>
      <c r="H172" s="755" t="s">
        <v>1595</v>
      </c>
      <c r="I172" s="951" t="s">
        <v>2159</v>
      </c>
      <c r="J172" s="854"/>
      <c r="K172" s="854"/>
      <c r="L172" s="855">
        <v>20000</v>
      </c>
      <c r="M172" s="855">
        <v>30000</v>
      </c>
      <c r="N172" s="854"/>
      <c r="O172" s="854"/>
      <c r="P172" s="854"/>
      <c r="Q172" s="757"/>
      <c r="R172" s="759">
        <f t="shared" ref="R172:R175" si="42">SUM(J172:Q172)</f>
        <v>50000</v>
      </c>
    </row>
    <row r="173" spans="2:18" ht="49.5" customHeight="1">
      <c r="B173" s="58"/>
      <c r="C173" s="59"/>
      <c r="D173" s="53"/>
      <c r="E173" s="53"/>
      <c r="F173" s="18">
        <v>16202</v>
      </c>
      <c r="G173" s="849" t="s">
        <v>238</v>
      </c>
      <c r="H173" s="134" t="s">
        <v>1595</v>
      </c>
      <c r="I173" s="950" t="s">
        <v>2159</v>
      </c>
      <c r="J173" s="850"/>
      <c r="K173" s="850"/>
      <c r="L173" s="851">
        <v>40000</v>
      </c>
      <c r="M173" s="851">
        <v>10000</v>
      </c>
      <c r="N173" s="850"/>
      <c r="O173" s="136"/>
      <c r="P173" s="136"/>
      <c r="Q173" s="136"/>
      <c r="R173" s="471">
        <f t="shared" si="42"/>
        <v>50000</v>
      </c>
    </row>
    <row r="174" spans="2:18" ht="22.5" hidden="1" customHeight="1">
      <c r="B174" s="24"/>
      <c r="D174" s="21"/>
      <c r="E174" s="26"/>
      <c r="F174" s="126">
        <v>76</v>
      </c>
      <c r="G174" s="19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 t="shared" si="42"/>
        <v>0</v>
      </c>
    </row>
    <row r="175" spans="2:18" ht="22.5" hidden="1" customHeight="1">
      <c r="B175" s="48"/>
      <c r="C175" s="49"/>
      <c r="D175" s="49"/>
      <c r="E175" s="50"/>
      <c r="F175" s="25">
        <v>77</v>
      </c>
      <c r="G175" s="14"/>
      <c r="H175" s="14"/>
      <c r="I175" s="52"/>
      <c r="J175" s="15"/>
      <c r="K175" s="15"/>
      <c r="L175" s="15"/>
      <c r="M175" s="15"/>
      <c r="N175" s="15"/>
      <c r="O175" s="15"/>
      <c r="P175" s="15"/>
      <c r="Q175" s="15"/>
      <c r="R175" s="71">
        <f t="shared" si="42"/>
        <v>0</v>
      </c>
    </row>
    <row r="176" spans="2:18" ht="22.5" hidden="1" customHeight="1">
      <c r="B176" s="24"/>
      <c r="D176" s="21"/>
      <c r="E176" s="26"/>
      <c r="F176" s="25">
        <v>78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>SUM(J176:Q176)</f>
        <v>0</v>
      </c>
    </row>
    <row r="177" spans="2:18" ht="30.75" hidden="1" customHeight="1">
      <c r="B177" s="29"/>
      <c r="C177" s="31"/>
      <c r="D177" s="31"/>
      <c r="E177" s="1401" t="s">
        <v>89</v>
      </c>
      <c r="F177" s="1401"/>
      <c r="G177" s="1401"/>
      <c r="H177" s="1401"/>
      <c r="I177" s="1401"/>
      <c r="J177" s="73">
        <f t="shared" ref="J177:R177" si="43">SUM(J178:J182)</f>
        <v>0</v>
      </c>
      <c r="K177" s="73">
        <f t="shared" si="43"/>
        <v>0</v>
      </c>
      <c r="L177" s="73">
        <f t="shared" si="43"/>
        <v>0</v>
      </c>
      <c r="M177" s="73">
        <f t="shared" si="43"/>
        <v>0</v>
      </c>
      <c r="N177" s="73">
        <f t="shared" si="43"/>
        <v>0</v>
      </c>
      <c r="O177" s="73">
        <f t="shared" si="43"/>
        <v>0</v>
      </c>
      <c r="P177" s="73">
        <f t="shared" si="43"/>
        <v>0</v>
      </c>
      <c r="Q177" s="73">
        <f t="shared" si="43"/>
        <v>0</v>
      </c>
      <c r="R177" s="73">
        <f t="shared" si="43"/>
        <v>0</v>
      </c>
    </row>
    <row r="178" spans="2:18" ht="22.5" hidden="1" customHeight="1">
      <c r="B178" s="32"/>
      <c r="C178" s="33"/>
      <c r="D178" s="33"/>
      <c r="E178" s="34"/>
      <c r="F178" s="25">
        <v>79</v>
      </c>
      <c r="G178" s="14"/>
      <c r="H178" s="14"/>
      <c r="I178" s="52"/>
      <c r="J178" s="15"/>
      <c r="K178" s="15"/>
      <c r="L178" s="15"/>
      <c r="M178" s="15"/>
      <c r="N178" s="15"/>
      <c r="O178" s="15"/>
      <c r="P178" s="15"/>
      <c r="Q178" s="15"/>
      <c r="R178" s="71">
        <f t="shared" ref="R178:R181" si="44">SUM(J178:Q178)</f>
        <v>0</v>
      </c>
    </row>
    <row r="179" spans="2:18" ht="22.5" hidden="1" customHeight="1">
      <c r="B179" s="24"/>
      <c r="D179" s="21"/>
      <c r="E179" s="26"/>
      <c r="F179" s="25">
        <v>80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1">
        <f t="shared" si="44"/>
        <v>0</v>
      </c>
    </row>
    <row r="180" spans="2:18" ht="22.5" hidden="1" customHeight="1">
      <c r="B180" s="24"/>
      <c r="D180" s="21"/>
      <c r="E180" s="26"/>
      <c r="F180" s="25">
        <v>81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1">
        <f t="shared" si="44"/>
        <v>0</v>
      </c>
    </row>
    <row r="181" spans="2:18" ht="22.5" hidden="1" customHeight="1">
      <c r="B181" s="48"/>
      <c r="C181" s="49"/>
      <c r="D181" s="49"/>
      <c r="E181" s="50"/>
      <c r="F181" s="25">
        <v>82</v>
      </c>
      <c r="G181" s="14"/>
      <c r="H181" s="14"/>
      <c r="I181" s="52"/>
      <c r="J181" s="15"/>
      <c r="K181" s="15"/>
      <c r="L181" s="15"/>
      <c r="M181" s="15"/>
      <c r="N181" s="15"/>
      <c r="O181" s="15"/>
      <c r="P181" s="15"/>
      <c r="Q181" s="15"/>
      <c r="R181" s="71">
        <f t="shared" si="44"/>
        <v>0</v>
      </c>
    </row>
    <row r="182" spans="2:18" ht="7.5" hidden="1" customHeight="1">
      <c r="B182" s="58"/>
      <c r="C182" s="59"/>
      <c r="D182" s="53"/>
      <c r="E182" s="19"/>
      <c r="F182" s="25">
        <v>83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>SUM(J182:Q182)</f>
        <v>0</v>
      </c>
    </row>
    <row r="183" spans="2:18" s="12" customFormat="1" ht="15.75" customHeight="1">
      <c r="B183" s="397" t="s">
        <v>92</v>
      </c>
      <c r="C183" s="398"/>
      <c r="D183" s="398"/>
      <c r="E183" s="398"/>
      <c r="F183" s="398"/>
      <c r="G183" s="398"/>
      <c r="H183" s="398"/>
      <c r="I183" s="398"/>
      <c r="J183" s="450"/>
      <c r="K183" s="450"/>
      <c r="L183" s="450"/>
      <c r="M183" s="450"/>
      <c r="N183" s="450"/>
      <c r="O183" s="450"/>
      <c r="P183" s="450"/>
      <c r="Q183" s="450"/>
      <c r="R183" s="449"/>
    </row>
    <row r="184" spans="2:18" s="12" customFormat="1" ht="16.5" customHeight="1">
      <c r="B184" s="440" t="s">
        <v>116</v>
      </c>
      <c r="C184" s="441"/>
      <c r="D184" s="441"/>
      <c r="E184" s="441"/>
      <c r="F184" s="441"/>
      <c r="G184" s="441"/>
      <c r="H184" s="441"/>
      <c r="I184" s="441"/>
      <c r="J184" s="448"/>
      <c r="K184" s="448"/>
      <c r="L184" s="448"/>
      <c r="M184" s="448"/>
      <c r="N184" s="448"/>
      <c r="O184" s="448"/>
      <c r="P184" s="448"/>
      <c r="Q184" s="448"/>
      <c r="R184" s="445"/>
    </row>
    <row r="185" spans="2:18" ht="16.5" customHeight="1">
      <c r="B185" s="29"/>
      <c r="C185" s="189" t="s">
        <v>55</v>
      </c>
      <c r="D185" s="189"/>
      <c r="E185" s="189"/>
      <c r="F185" s="189"/>
      <c r="G185" s="189"/>
      <c r="H185" s="189"/>
      <c r="I185" s="189"/>
      <c r="J185" s="443"/>
      <c r="K185" s="443"/>
      <c r="L185" s="443"/>
      <c r="M185" s="443"/>
      <c r="N185" s="443"/>
      <c r="O185" s="443"/>
      <c r="P185" s="443"/>
      <c r="Q185" s="443"/>
      <c r="R185" s="186"/>
    </row>
    <row r="186" spans="2:18" ht="15" customHeight="1">
      <c r="B186" s="56"/>
      <c r="C186" s="57"/>
      <c r="D186" s="91" t="s">
        <v>1673</v>
      </c>
      <c r="E186" s="91"/>
      <c r="F186" s="91"/>
      <c r="G186" s="91"/>
      <c r="H186" s="91"/>
      <c r="I186" s="91"/>
      <c r="J186" s="524"/>
      <c r="K186" s="524"/>
      <c r="L186" s="524"/>
      <c r="M186" s="524"/>
      <c r="N186" s="524"/>
      <c r="O186" s="524"/>
      <c r="P186" s="524"/>
      <c r="Q186" s="524"/>
      <c r="R186" s="528"/>
    </row>
    <row r="187" spans="2:18" ht="15" customHeight="1">
      <c r="B187" s="63"/>
      <c r="C187" s="64"/>
      <c r="D187" s="480" t="s">
        <v>1674</v>
      </c>
      <c r="E187" s="480"/>
      <c r="F187" s="480"/>
      <c r="G187" s="480"/>
      <c r="H187" s="480"/>
      <c r="I187" s="480"/>
      <c r="J187" s="498"/>
      <c r="K187" s="498"/>
      <c r="L187" s="498"/>
      <c r="M187" s="498"/>
      <c r="N187" s="498"/>
      <c r="O187" s="498"/>
      <c r="P187" s="498"/>
      <c r="Q187" s="498"/>
      <c r="R187" s="504"/>
    </row>
    <row r="188" spans="2:18" ht="16.5" customHeight="1">
      <c r="B188" s="29"/>
      <c r="C188" s="31"/>
      <c r="D188" s="31"/>
      <c r="E188" s="189" t="s">
        <v>56</v>
      </c>
      <c r="F188" s="189"/>
      <c r="G188" s="189"/>
      <c r="H188" s="189"/>
      <c r="I188" s="189"/>
      <c r="J188" s="537"/>
      <c r="K188" s="537"/>
      <c r="L188" s="537"/>
      <c r="M188" s="537"/>
      <c r="N188" s="537"/>
      <c r="O188" s="443"/>
      <c r="P188" s="443"/>
      <c r="Q188" s="443"/>
      <c r="R188" s="186"/>
    </row>
    <row r="189" spans="2:18" s="464" customFormat="1" ht="16.5" customHeight="1">
      <c r="B189" s="466"/>
      <c r="C189" s="463"/>
      <c r="D189" s="463"/>
      <c r="E189" s="467">
        <v>171</v>
      </c>
      <c r="F189" s="467" t="s">
        <v>1675</v>
      </c>
      <c r="G189" s="468"/>
      <c r="H189" s="467"/>
      <c r="I189" s="467"/>
      <c r="J189" s="458"/>
      <c r="K189" s="458"/>
      <c r="L189" s="458"/>
      <c r="M189" s="458"/>
      <c r="N189" s="458"/>
      <c r="O189" s="458"/>
      <c r="P189" s="458"/>
      <c r="Q189" s="458"/>
      <c r="R189" s="457"/>
    </row>
    <row r="190" spans="2:18" ht="49.5" customHeight="1">
      <c r="B190" s="76"/>
      <c r="C190" s="77"/>
      <c r="D190" s="77"/>
      <c r="E190" s="77"/>
      <c r="F190" s="77">
        <v>17101</v>
      </c>
      <c r="G190" s="1135" t="s">
        <v>235</v>
      </c>
      <c r="H190" s="80" t="s">
        <v>1595</v>
      </c>
      <c r="I190" s="117" t="s">
        <v>2159</v>
      </c>
      <c r="J190" s="1132"/>
      <c r="K190" s="1132"/>
      <c r="L190" s="1133">
        <v>80000</v>
      </c>
      <c r="M190" s="1133">
        <v>20000</v>
      </c>
      <c r="N190" s="1132"/>
      <c r="O190" s="15"/>
      <c r="P190" s="15"/>
      <c r="Q190" s="15"/>
      <c r="R190" s="71">
        <f t="shared" ref="R190:R191" si="45">SUM(J190:Q190)</f>
        <v>100000</v>
      </c>
    </row>
    <row r="191" spans="2:18" ht="20.25" hidden="1" customHeight="1">
      <c r="B191" s="24"/>
      <c r="D191" s="21"/>
      <c r="E191" s="26"/>
      <c r="F191" s="126">
        <v>85</v>
      </c>
      <c r="G191" s="19"/>
      <c r="H191" s="152"/>
      <c r="I191" s="153"/>
      <c r="J191" s="136"/>
      <c r="K191" s="136"/>
      <c r="L191" s="136"/>
      <c r="M191" s="136"/>
      <c r="N191" s="136"/>
      <c r="O191" s="136"/>
      <c r="P191" s="136"/>
      <c r="Q191" s="136"/>
      <c r="R191" s="471">
        <f t="shared" si="45"/>
        <v>0</v>
      </c>
    </row>
    <row r="192" spans="2:18" ht="20.25" hidden="1" customHeight="1">
      <c r="B192" s="24"/>
      <c r="D192" s="21"/>
      <c r="E192" s="26"/>
      <c r="F192" s="25">
        <v>86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ht="33.75" hidden="1" customHeight="1">
      <c r="B193" s="29"/>
      <c r="C193" s="31"/>
      <c r="D193" s="31"/>
      <c r="E193" s="1401" t="s">
        <v>57</v>
      </c>
      <c r="F193" s="1401"/>
      <c r="G193" s="1401"/>
      <c r="H193" s="1401"/>
      <c r="I193" s="1401"/>
      <c r="J193" s="73">
        <f>SUM(J194:J196)</f>
        <v>0</v>
      </c>
      <c r="K193" s="73">
        <f t="shared" ref="K193:R193" si="46">SUM(K194:K196)</f>
        <v>0</v>
      </c>
      <c r="L193" s="73">
        <f t="shared" si="46"/>
        <v>0</v>
      </c>
      <c r="M193" s="73">
        <f t="shared" si="46"/>
        <v>0</v>
      </c>
      <c r="N193" s="73">
        <f t="shared" si="46"/>
        <v>0</v>
      </c>
      <c r="O193" s="73">
        <f t="shared" si="46"/>
        <v>0</v>
      </c>
      <c r="P193" s="73">
        <f t="shared" si="46"/>
        <v>0</v>
      </c>
      <c r="Q193" s="73">
        <f t="shared" si="46"/>
        <v>0</v>
      </c>
      <c r="R193" s="73">
        <f t="shared" si="46"/>
        <v>0</v>
      </c>
    </row>
    <row r="194" spans="2:18" ht="21" hidden="1" customHeight="1">
      <c r="B194" s="32"/>
      <c r="C194" s="33"/>
      <c r="D194" s="33"/>
      <c r="E194" s="34"/>
      <c r="F194" s="25">
        <v>87</v>
      </c>
      <c r="G194" s="14"/>
      <c r="H194" s="14"/>
      <c r="I194" s="52"/>
      <c r="J194" s="15"/>
      <c r="K194" s="15"/>
      <c r="L194" s="15"/>
      <c r="M194" s="15"/>
      <c r="N194" s="15"/>
      <c r="O194" s="15"/>
      <c r="P194" s="15"/>
      <c r="Q194" s="15"/>
      <c r="R194" s="71">
        <f t="shared" ref="R194:R195" si="47">SUM(J194:Q194)</f>
        <v>0</v>
      </c>
    </row>
    <row r="195" spans="2:18" ht="21" hidden="1" customHeight="1">
      <c r="B195" s="24"/>
      <c r="D195" s="21"/>
      <c r="E195" s="26"/>
      <c r="F195" s="25">
        <v>88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1">
        <f t="shared" si="47"/>
        <v>0</v>
      </c>
    </row>
    <row r="196" spans="2:18" ht="21" hidden="1" customHeight="1">
      <c r="B196" s="24"/>
      <c r="D196" s="21"/>
      <c r="E196" s="26"/>
      <c r="F196" s="25">
        <v>89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1">
        <f>SUM(J196:Q196)</f>
        <v>0</v>
      </c>
    </row>
    <row r="197" spans="2:18" hidden="1">
      <c r="B197" s="29"/>
      <c r="C197" s="31"/>
      <c r="D197" s="31"/>
      <c r="E197" s="30" t="s">
        <v>58</v>
      </c>
      <c r="F197" s="27"/>
      <c r="G197" s="27"/>
      <c r="H197" s="13"/>
      <c r="I197" s="47"/>
      <c r="J197" s="73">
        <f>SUM(J198:J200)</f>
        <v>0</v>
      </c>
      <c r="K197" s="73">
        <f t="shared" ref="K197:R197" si="48">SUM(K198:K200)</f>
        <v>0</v>
      </c>
      <c r="L197" s="73">
        <f t="shared" si="48"/>
        <v>0</v>
      </c>
      <c r="M197" s="73">
        <f t="shared" si="48"/>
        <v>0</v>
      </c>
      <c r="N197" s="73">
        <f t="shared" si="48"/>
        <v>0</v>
      </c>
      <c r="O197" s="73">
        <f t="shared" si="48"/>
        <v>0</v>
      </c>
      <c r="P197" s="73">
        <f t="shared" si="48"/>
        <v>0</v>
      </c>
      <c r="Q197" s="73">
        <f t="shared" si="48"/>
        <v>0</v>
      </c>
      <c r="R197" s="73">
        <f t="shared" si="48"/>
        <v>0</v>
      </c>
    </row>
    <row r="198" spans="2:18" ht="24.75" hidden="1" customHeight="1">
      <c r="B198" s="32"/>
      <c r="C198" s="33"/>
      <c r="D198" s="33"/>
      <c r="E198" s="34"/>
      <c r="F198" s="25">
        <v>90</v>
      </c>
      <c r="G198" s="14"/>
      <c r="H198" s="14"/>
      <c r="I198" s="52"/>
      <c r="J198" s="15"/>
      <c r="K198" s="15"/>
      <c r="L198" s="15"/>
      <c r="M198" s="15"/>
      <c r="N198" s="15"/>
      <c r="O198" s="15"/>
      <c r="P198" s="15"/>
      <c r="Q198" s="15"/>
      <c r="R198" s="71">
        <f t="shared" ref="R198:R199" si="49">SUM(J198:Q198)</f>
        <v>0</v>
      </c>
    </row>
    <row r="199" spans="2:18" ht="24.75" hidden="1" customHeight="1">
      <c r="B199" s="24"/>
      <c r="D199" s="21"/>
      <c r="E199" s="26"/>
      <c r="F199" s="25">
        <v>91</v>
      </c>
      <c r="G199" s="14"/>
      <c r="H199" s="15"/>
      <c r="I199" s="16"/>
      <c r="J199" s="23"/>
      <c r="K199" s="23"/>
      <c r="L199" s="23"/>
      <c r="M199" s="23"/>
      <c r="N199" s="23"/>
      <c r="O199" s="23"/>
      <c r="P199" s="23"/>
      <c r="Q199" s="23"/>
      <c r="R199" s="71">
        <f t="shared" si="49"/>
        <v>0</v>
      </c>
    </row>
    <row r="200" spans="2:18" ht="24.75" hidden="1" customHeight="1">
      <c r="B200" s="58"/>
      <c r="C200" s="59"/>
      <c r="D200" s="53"/>
      <c r="E200" s="19"/>
      <c r="F200" s="25">
        <v>92</v>
      </c>
      <c r="G200" s="14"/>
      <c r="H200" s="15"/>
      <c r="I200" s="16"/>
      <c r="J200" s="23"/>
      <c r="K200" s="23"/>
      <c r="L200" s="23"/>
      <c r="M200" s="23"/>
      <c r="N200" s="23"/>
      <c r="O200" s="23"/>
      <c r="P200" s="23"/>
      <c r="Q200" s="23"/>
      <c r="R200" s="71">
        <f>SUM(J200:Q200)</f>
        <v>0</v>
      </c>
    </row>
    <row r="201" spans="2:18" ht="30.75" hidden="1" customHeight="1">
      <c r="B201" s="29"/>
      <c r="C201" s="31"/>
      <c r="D201" s="31"/>
      <c r="E201" s="1418" t="s">
        <v>59</v>
      </c>
      <c r="F201" s="1418"/>
      <c r="G201" s="1418"/>
      <c r="H201" s="1418"/>
      <c r="I201" s="1418"/>
      <c r="J201" s="73">
        <f>SUM(J202:J204)</f>
        <v>0</v>
      </c>
      <c r="K201" s="73">
        <f t="shared" ref="K201:R201" si="50">SUM(K202:K204)</f>
        <v>0</v>
      </c>
      <c r="L201" s="73">
        <f t="shared" si="50"/>
        <v>0</v>
      </c>
      <c r="M201" s="73">
        <f t="shared" si="50"/>
        <v>0</v>
      </c>
      <c r="N201" s="73">
        <f t="shared" si="50"/>
        <v>0</v>
      </c>
      <c r="O201" s="73">
        <f t="shared" si="50"/>
        <v>0</v>
      </c>
      <c r="P201" s="73">
        <f t="shared" si="50"/>
        <v>0</v>
      </c>
      <c r="Q201" s="73">
        <f t="shared" si="50"/>
        <v>0</v>
      </c>
      <c r="R201" s="73">
        <f t="shared" si="50"/>
        <v>0</v>
      </c>
    </row>
    <row r="202" spans="2:18" ht="22.5" hidden="1" customHeight="1">
      <c r="B202" s="32"/>
      <c r="C202" s="33"/>
      <c r="D202" s="33"/>
      <c r="E202" s="34"/>
      <c r="F202" s="25">
        <v>93</v>
      </c>
      <c r="G202" s="14"/>
      <c r="H202" s="14"/>
      <c r="I202" s="52"/>
      <c r="J202" s="15"/>
      <c r="K202" s="15"/>
      <c r="L202" s="15"/>
      <c r="M202" s="15"/>
      <c r="N202" s="15"/>
      <c r="O202" s="15"/>
      <c r="P202" s="15"/>
      <c r="Q202" s="15"/>
      <c r="R202" s="71">
        <f t="shared" ref="R202:R203" si="51">SUM(J202:Q202)</f>
        <v>0</v>
      </c>
    </row>
    <row r="203" spans="2:18" ht="22.5" hidden="1" customHeight="1">
      <c r="B203" s="24"/>
      <c r="D203" s="21"/>
      <c r="E203" s="26"/>
      <c r="F203" s="25">
        <v>94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 t="shared" si="51"/>
        <v>0</v>
      </c>
    </row>
    <row r="204" spans="2:18" ht="22.5" hidden="1" customHeight="1">
      <c r="B204" s="24"/>
      <c r="D204" s="21"/>
      <c r="E204" s="26"/>
      <c r="F204" s="25">
        <v>95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1">
        <f>SUM(J204:Q204)</f>
        <v>0</v>
      </c>
    </row>
    <row r="205" spans="2:18" ht="33.75" hidden="1" customHeight="1">
      <c r="B205" s="29"/>
      <c r="C205" s="31"/>
      <c r="D205" s="1401" t="s">
        <v>60</v>
      </c>
      <c r="E205" s="1401"/>
      <c r="F205" s="1401"/>
      <c r="G205" s="1401"/>
      <c r="H205" s="1401"/>
      <c r="I205" s="1401"/>
      <c r="J205" s="73">
        <f>SUM(J206)</f>
        <v>0</v>
      </c>
      <c r="K205" s="73">
        <f t="shared" ref="K205:R205" si="52">SUM(K206)</f>
        <v>0</v>
      </c>
      <c r="L205" s="73">
        <f t="shared" si="52"/>
        <v>0</v>
      </c>
      <c r="M205" s="73">
        <f t="shared" si="52"/>
        <v>0</v>
      </c>
      <c r="N205" s="73">
        <f t="shared" si="52"/>
        <v>0</v>
      </c>
      <c r="O205" s="73">
        <f t="shared" si="52"/>
        <v>0</v>
      </c>
      <c r="P205" s="73">
        <f t="shared" si="52"/>
        <v>0</v>
      </c>
      <c r="Q205" s="73">
        <f t="shared" si="52"/>
        <v>0</v>
      </c>
      <c r="R205" s="73">
        <f t="shared" si="52"/>
        <v>0</v>
      </c>
    </row>
    <row r="206" spans="2:18" hidden="1">
      <c r="B206" s="29"/>
      <c r="C206" s="31"/>
      <c r="D206" s="31"/>
      <c r="E206" s="30" t="s">
        <v>61</v>
      </c>
      <c r="F206" s="27"/>
      <c r="G206" s="27"/>
      <c r="H206" s="13"/>
      <c r="I206" s="47"/>
      <c r="J206" s="73">
        <f>SUM(J207:J209)</f>
        <v>0</v>
      </c>
      <c r="K206" s="73">
        <f t="shared" ref="K206:Q206" si="53">SUM(K207:K209)</f>
        <v>0</v>
      </c>
      <c r="L206" s="73">
        <f t="shared" si="53"/>
        <v>0</v>
      </c>
      <c r="M206" s="73">
        <f t="shared" si="53"/>
        <v>0</v>
      </c>
      <c r="N206" s="73">
        <f t="shared" si="53"/>
        <v>0</v>
      </c>
      <c r="O206" s="73">
        <f t="shared" si="53"/>
        <v>0</v>
      </c>
      <c r="P206" s="73">
        <f t="shared" si="53"/>
        <v>0</v>
      </c>
      <c r="Q206" s="73">
        <f t="shared" si="53"/>
        <v>0</v>
      </c>
      <c r="R206" s="73">
        <f>SUM(R207:R209)</f>
        <v>0</v>
      </c>
    </row>
    <row r="207" spans="2:18" ht="22.5" hidden="1" customHeight="1">
      <c r="B207" s="32"/>
      <c r="C207" s="33"/>
      <c r="D207" s="33"/>
      <c r="E207" s="34"/>
      <c r="F207" s="25">
        <v>96</v>
      </c>
      <c r="G207" s="14"/>
      <c r="H207" s="14"/>
      <c r="I207" s="52"/>
      <c r="J207" s="15"/>
      <c r="K207" s="15"/>
      <c r="L207" s="15"/>
      <c r="M207" s="15"/>
      <c r="N207" s="15"/>
      <c r="O207" s="15"/>
      <c r="P207" s="15"/>
      <c r="Q207" s="15"/>
      <c r="R207" s="71">
        <f>SUM(J207:Q207)</f>
        <v>0</v>
      </c>
    </row>
    <row r="208" spans="2:18" ht="22.5" hidden="1" customHeight="1">
      <c r="B208" s="24"/>
      <c r="D208" s="21"/>
      <c r="E208" s="26"/>
      <c r="F208" s="25">
        <v>97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1">
        <f>SUM(J208:Q208)</f>
        <v>0</v>
      </c>
    </row>
    <row r="209" spans="2:18" ht="21" hidden="1" customHeight="1">
      <c r="B209" s="24"/>
      <c r="D209" s="21"/>
      <c r="E209" s="26"/>
      <c r="F209" s="25">
        <v>98</v>
      </c>
      <c r="G209" s="14"/>
      <c r="H209" s="15"/>
      <c r="I209" s="16"/>
      <c r="J209" s="23"/>
      <c r="K209" s="23"/>
      <c r="L209" s="23"/>
      <c r="M209" s="23"/>
      <c r="N209" s="23"/>
      <c r="O209" s="23"/>
      <c r="P209" s="23"/>
      <c r="Q209" s="23"/>
      <c r="R209" s="71">
        <f>SUM(J209:Q209)</f>
        <v>0</v>
      </c>
    </row>
    <row r="210" spans="2:18" s="12" customFormat="1" ht="17.25" customHeight="1">
      <c r="B210" s="116" t="s">
        <v>94</v>
      </c>
      <c r="C210" s="38"/>
      <c r="D210" s="115"/>
      <c r="E210" s="115"/>
      <c r="F210" s="115"/>
      <c r="G210" s="115"/>
      <c r="H210" s="115"/>
      <c r="I210" s="115"/>
      <c r="J210" s="450"/>
      <c r="K210" s="450"/>
      <c r="L210" s="450"/>
      <c r="M210" s="450"/>
      <c r="N210" s="450"/>
      <c r="O210" s="450"/>
      <c r="P210" s="450"/>
      <c r="Q210" s="450"/>
      <c r="R210" s="449"/>
    </row>
    <row r="211" spans="2:18" s="12" customFormat="1" ht="16.5" customHeight="1">
      <c r="B211" s="440" t="s">
        <v>117</v>
      </c>
      <c r="C211" s="441"/>
      <c r="D211" s="441"/>
      <c r="E211" s="441"/>
      <c r="F211" s="441"/>
      <c r="G211" s="441"/>
      <c r="H211" s="441"/>
      <c r="I211" s="441"/>
      <c r="J211" s="448"/>
      <c r="K211" s="448"/>
      <c r="L211" s="448"/>
      <c r="M211" s="448"/>
      <c r="N211" s="448"/>
      <c r="O211" s="448"/>
      <c r="P211" s="448"/>
      <c r="Q211" s="448"/>
      <c r="R211" s="445"/>
    </row>
    <row r="212" spans="2:18" ht="16.5" customHeight="1">
      <c r="B212" s="29"/>
      <c r="C212" s="189" t="s">
        <v>62</v>
      </c>
      <c r="D212" s="189"/>
      <c r="E212" s="189"/>
      <c r="F212" s="189"/>
      <c r="G212" s="189"/>
      <c r="H212" s="189"/>
      <c r="I212" s="189"/>
      <c r="J212" s="443"/>
      <c r="K212" s="443"/>
      <c r="L212" s="443"/>
      <c r="M212" s="443"/>
      <c r="N212" s="443"/>
      <c r="O212" s="443"/>
      <c r="P212" s="443"/>
      <c r="Q212" s="443"/>
      <c r="R212" s="186"/>
    </row>
    <row r="213" spans="2:18" ht="15.75" customHeight="1">
      <c r="B213" s="29"/>
      <c r="C213" s="31"/>
      <c r="D213" s="30" t="s">
        <v>63</v>
      </c>
      <c r="E213" s="28"/>
      <c r="F213" s="27"/>
      <c r="G213" s="27"/>
      <c r="H213" s="100"/>
      <c r="I213" s="255"/>
      <c r="J213" s="443"/>
      <c r="K213" s="443"/>
      <c r="L213" s="443"/>
      <c r="M213" s="443"/>
      <c r="N213" s="443"/>
      <c r="O213" s="443"/>
      <c r="P213" s="443"/>
      <c r="Q213" s="443"/>
      <c r="R213" s="186"/>
    </row>
    <row r="214" spans="2:18" ht="15.75" customHeight="1">
      <c r="B214" s="29"/>
      <c r="C214" s="31"/>
      <c r="D214" s="31"/>
      <c r="E214" s="189" t="s">
        <v>64</v>
      </c>
      <c r="F214" s="189"/>
      <c r="G214" s="189"/>
      <c r="H214" s="189"/>
      <c r="I214" s="189"/>
      <c r="J214" s="537"/>
      <c r="K214" s="537"/>
      <c r="L214" s="537"/>
      <c r="M214" s="537"/>
      <c r="N214" s="443"/>
      <c r="O214" s="443"/>
      <c r="P214" s="443"/>
      <c r="Q214" s="443"/>
      <c r="R214" s="186"/>
    </row>
    <row r="215" spans="2:18" s="464" customFormat="1" ht="15.75" customHeight="1">
      <c r="B215" s="466"/>
      <c r="C215" s="463"/>
      <c r="D215" s="463"/>
      <c r="E215" s="467">
        <v>182</v>
      </c>
      <c r="F215" s="467" t="s">
        <v>1741</v>
      </c>
      <c r="G215" s="468"/>
      <c r="H215" s="467"/>
      <c r="I215" s="467"/>
      <c r="J215" s="458"/>
      <c r="K215" s="458"/>
      <c r="L215" s="458"/>
      <c r="M215" s="458"/>
      <c r="N215" s="458"/>
      <c r="O215" s="458"/>
      <c r="P215" s="458"/>
      <c r="Q215" s="458"/>
      <c r="R215" s="457"/>
    </row>
    <row r="216" spans="2:18" ht="37.5" customHeight="1">
      <c r="B216" s="76"/>
      <c r="C216" s="77"/>
      <c r="D216" s="77"/>
      <c r="E216" s="77"/>
      <c r="F216" s="77">
        <v>18201</v>
      </c>
      <c r="G216" s="157" t="s">
        <v>236</v>
      </c>
      <c r="H216" s="15" t="s">
        <v>1595</v>
      </c>
      <c r="I216" s="117" t="s">
        <v>2159</v>
      </c>
      <c r="J216" s="1132"/>
      <c r="K216" s="1132"/>
      <c r="L216" s="1133">
        <v>6000</v>
      </c>
      <c r="M216" s="1132"/>
      <c r="N216" s="15"/>
      <c r="O216" s="15"/>
      <c r="P216" s="15"/>
      <c r="Q216" s="15"/>
      <c r="R216" s="71">
        <f t="shared" ref="R216:R217" si="54">SUM(J216:Q216)</f>
        <v>6000</v>
      </c>
    </row>
    <row r="217" spans="2:18" ht="23.25" hidden="1" customHeight="1">
      <c r="B217" s="24"/>
      <c r="D217" s="21"/>
      <c r="E217" s="26"/>
      <c r="F217" s="126">
        <v>100</v>
      </c>
      <c r="G217" s="19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1">
        <f t="shared" si="54"/>
        <v>0</v>
      </c>
    </row>
    <row r="218" spans="2:18" ht="23.25" hidden="1" customHeight="1">
      <c r="B218" s="58"/>
      <c r="C218" s="59"/>
      <c r="D218" s="53"/>
      <c r="E218" s="19"/>
      <c r="F218" s="25">
        <v>101</v>
      </c>
      <c r="G218" s="14"/>
      <c r="H218" s="15"/>
      <c r="I218" s="16"/>
      <c r="J218" s="23"/>
      <c r="K218" s="23"/>
      <c r="L218" s="23"/>
      <c r="M218" s="23"/>
      <c r="N218" s="23"/>
      <c r="O218" s="23"/>
      <c r="P218" s="23"/>
      <c r="Q218" s="23"/>
      <c r="R218" s="71">
        <f>SUM(J218:Q218)</f>
        <v>0</v>
      </c>
    </row>
    <row r="219" spans="2:18" ht="16.5" customHeight="1">
      <c r="B219" s="29"/>
      <c r="C219" s="31"/>
      <c r="D219" s="189" t="s">
        <v>65</v>
      </c>
      <c r="E219" s="189"/>
      <c r="F219" s="189"/>
      <c r="G219" s="189"/>
      <c r="H219" s="189"/>
      <c r="I219" s="189"/>
      <c r="J219" s="443"/>
      <c r="K219" s="443"/>
      <c r="L219" s="443"/>
      <c r="M219" s="443"/>
      <c r="N219" s="443"/>
      <c r="O219" s="443"/>
      <c r="P219" s="443"/>
      <c r="Q219" s="443"/>
      <c r="R219" s="186"/>
    </row>
    <row r="220" spans="2:18" ht="16.5" customHeight="1">
      <c r="B220" s="29"/>
      <c r="C220" s="31"/>
      <c r="D220" s="31"/>
      <c r="E220" s="30" t="s">
        <v>66</v>
      </c>
      <c r="F220" s="27"/>
      <c r="G220" s="202"/>
      <c r="H220" s="203"/>
      <c r="I220" s="255"/>
      <c r="J220" s="537"/>
      <c r="K220" s="537"/>
      <c r="L220" s="537"/>
      <c r="M220" s="537"/>
      <c r="N220" s="537"/>
      <c r="O220" s="537"/>
      <c r="P220" s="537"/>
      <c r="Q220" s="537"/>
      <c r="R220" s="186"/>
    </row>
    <row r="221" spans="2:18" s="464" customFormat="1" ht="16.5" customHeight="1">
      <c r="B221" s="466"/>
      <c r="C221" s="463"/>
      <c r="D221" s="463"/>
      <c r="E221" s="467">
        <v>183</v>
      </c>
      <c r="F221" s="467" t="s">
        <v>1659</v>
      </c>
      <c r="G221" s="468"/>
      <c r="H221" s="467"/>
      <c r="I221" s="467"/>
      <c r="J221" s="458"/>
      <c r="K221" s="458"/>
      <c r="L221" s="458"/>
      <c r="M221" s="458"/>
      <c r="N221" s="458"/>
      <c r="O221" s="458"/>
      <c r="P221" s="458"/>
      <c r="Q221" s="458"/>
      <c r="R221" s="457"/>
    </row>
    <row r="222" spans="2:18" ht="31.5" customHeight="1">
      <c r="B222" s="771"/>
      <c r="C222" s="752"/>
      <c r="D222" s="752"/>
      <c r="E222" s="752"/>
      <c r="F222" s="752">
        <v>18301</v>
      </c>
      <c r="G222" s="754" t="s">
        <v>232</v>
      </c>
      <c r="H222" s="757" t="s">
        <v>1595</v>
      </c>
      <c r="I222" s="951" t="s">
        <v>2160</v>
      </c>
      <c r="J222" s="854"/>
      <c r="K222" s="855"/>
      <c r="L222" s="855">
        <v>20000</v>
      </c>
      <c r="M222" s="855">
        <v>20000</v>
      </c>
      <c r="N222" s="855"/>
      <c r="O222" s="855"/>
      <c r="P222" s="855"/>
      <c r="Q222" s="1384"/>
      <c r="R222" s="759">
        <f t="shared" ref="R222:R223" si="55">SUM(J222:Q222)</f>
        <v>40000</v>
      </c>
    </row>
    <row r="223" spans="2:18" ht="48" customHeight="1">
      <c r="B223" s="813"/>
      <c r="C223" s="814"/>
      <c r="D223" s="846"/>
      <c r="E223" s="846"/>
      <c r="F223" s="796">
        <v>18302</v>
      </c>
      <c r="G223" s="1380" t="s">
        <v>233</v>
      </c>
      <c r="H223" s="817" t="s">
        <v>1595</v>
      </c>
      <c r="I223" s="1381" t="s">
        <v>2159</v>
      </c>
      <c r="J223" s="1382"/>
      <c r="K223" s="1383"/>
      <c r="L223" s="1383"/>
      <c r="M223" s="1383">
        <v>5500</v>
      </c>
      <c r="N223" s="1383"/>
      <c r="O223" s="1383"/>
      <c r="P223" s="1383"/>
      <c r="Q223" s="1383">
        <v>34500</v>
      </c>
      <c r="R223" s="957">
        <f t="shared" si="55"/>
        <v>40000</v>
      </c>
    </row>
    <row r="224" spans="2:18" ht="33.75" customHeight="1">
      <c r="B224" s="58"/>
      <c r="C224" s="59"/>
      <c r="D224" s="53"/>
      <c r="E224" s="53"/>
      <c r="F224" s="18">
        <v>18303</v>
      </c>
      <c r="G224" s="856" t="s">
        <v>237</v>
      </c>
      <c r="H224" s="152" t="s">
        <v>1595</v>
      </c>
      <c r="I224" s="135" t="s">
        <v>2159</v>
      </c>
      <c r="J224" s="857"/>
      <c r="K224" s="857"/>
      <c r="L224" s="858">
        <v>60000</v>
      </c>
      <c r="M224" s="857"/>
      <c r="N224" s="857"/>
      <c r="O224" s="857"/>
      <c r="P224" s="136"/>
      <c r="Q224" s="136"/>
      <c r="R224" s="471">
        <f>SUM(J224:Q224)</f>
        <v>60000</v>
      </c>
    </row>
    <row r="225" spans="2:18" hidden="1">
      <c r="B225" s="29"/>
      <c r="C225" s="31"/>
      <c r="D225" s="31"/>
      <c r="E225" s="30" t="s">
        <v>67</v>
      </c>
      <c r="F225" s="27"/>
      <c r="G225" s="27"/>
      <c r="H225" s="13"/>
      <c r="I225" s="47"/>
      <c r="J225" s="73">
        <f>SUM(J226:J228)</f>
        <v>0</v>
      </c>
      <c r="K225" s="73">
        <f t="shared" ref="K225:Q225" si="56">SUM(K226:K228)</f>
        <v>0</v>
      </c>
      <c r="L225" s="73">
        <f t="shared" si="56"/>
        <v>0</v>
      </c>
      <c r="M225" s="73">
        <f t="shared" si="56"/>
        <v>0</v>
      </c>
      <c r="N225" s="73">
        <f t="shared" si="56"/>
        <v>0</v>
      </c>
      <c r="O225" s="73">
        <f t="shared" si="56"/>
        <v>0</v>
      </c>
      <c r="P225" s="73">
        <f t="shared" si="56"/>
        <v>0</v>
      </c>
      <c r="Q225" s="73">
        <f t="shared" si="56"/>
        <v>0</v>
      </c>
      <c r="R225" s="73">
        <f>SUM(R226:R228)</f>
        <v>0</v>
      </c>
    </row>
    <row r="226" spans="2:18" ht="21" hidden="1" customHeight="1">
      <c r="B226" s="32"/>
      <c r="C226" s="33"/>
      <c r="D226" s="33"/>
      <c r="E226" s="34"/>
      <c r="F226" s="25">
        <v>105</v>
      </c>
      <c r="G226" s="14"/>
      <c r="H226" s="14"/>
      <c r="I226" s="52"/>
      <c r="J226" s="15"/>
      <c r="K226" s="15"/>
      <c r="L226" s="15"/>
      <c r="M226" s="15"/>
      <c r="N226" s="15"/>
      <c r="O226" s="15"/>
      <c r="P226" s="15"/>
      <c r="Q226" s="15"/>
      <c r="R226" s="71">
        <f t="shared" ref="R226:R227" si="57">SUM(J226:Q226)</f>
        <v>0</v>
      </c>
    </row>
    <row r="227" spans="2:18" ht="21" hidden="1" customHeight="1">
      <c r="B227" s="24"/>
      <c r="D227" s="21"/>
      <c r="E227" s="26"/>
      <c r="F227" s="25">
        <v>106</v>
      </c>
      <c r="G227" s="14"/>
      <c r="H227" s="15"/>
      <c r="I227" s="16"/>
      <c r="J227" s="23"/>
      <c r="K227" s="23"/>
      <c r="L227" s="23"/>
      <c r="M227" s="23"/>
      <c r="N227" s="23"/>
      <c r="O227" s="23"/>
      <c r="P227" s="23"/>
      <c r="Q227" s="23"/>
      <c r="R227" s="71">
        <f t="shared" si="57"/>
        <v>0</v>
      </c>
    </row>
    <row r="228" spans="2:18" ht="21" hidden="1" customHeight="1">
      <c r="B228" s="24"/>
      <c r="D228" s="21"/>
      <c r="E228" s="26"/>
      <c r="F228" s="25">
        <v>107</v>
      </c>
      <c r="G228" s="14"/>
      <c r="H228" s="15"/>
      <c r="I228" s="16"/>
      <c r="J228" s="23"/>
      <c r="K228" s="23"/>
      <c r="L228" s="23"/>
      <c r="M228" s="23"/>
      <c r="N228" s="23"/>
      <c r="O228" s="23"/>
      <c r="P228" s="23"/>
      <c r="Q228" s="23"/>
      <c r="R228" s="71">
        <f>SUM(J228:Q228)</f>
        <v>0</v>
      </c>
    </row>
    <row r="229" spans="2:18" s="12" customFormat="1" ht="18.75" customHeight="1">
      <c r="B229" s="116" t="s">
        <v>96</v>
      </c>
      <c r="C229" s="38"/>
      <c r="D229" s="115"/>
      <c r="E229" s="115"/>
      <c r="F229" s="115"/>
      <c r="G229" s="115"/>
      <c r="H229" s="115"/>
      <c r="I229" s="115"/>
      <c r="J229" s="455"/>
      <c r="K229" s="455"/>
      <c r="L229" s="455"/>
      <c r="M229" s="455"/>
      <c r="N229" s="455"/>
      <c r="O229" s="455"/>
      <c r="P229" s="455"/>
      <c r="Q229" s="455"/>
      <c r="R229" s="454"/>
    </row>
    <row r="230" spans="2:18" s="12" customFormat="1" ht="19.5" customHeight="1">
      <c r="B230" s="440" t="s">
        <v>125</v>
      </c>
      <c r="C230" s="441"/>
      <c r="D230" s="441"/>
      <c r="E230" s="441"/>
      <c r="F230" s="441"/>
      <c r="G230" s="441"/>
      <c r="H230" s="441"/>
      <c r="I230" s="441"/>
      <c r="J230" s="458"/>
      <c r="K230" s="458"/>
      <c r="L230" s="458"/>
      <c r="M230" s="458"/>
      <c r="N230" s="458"/>
      <c r="O230" s="458"/>
      <c r="P230" s="458"/>
      <c r="Q230" s="458"/>
      <c r="R230" s="457"/>
    </row>
    <row r="231" spans="2:18" ht="18.75" customHeight="1">
      <c r="B231" s="29"/>
      <c r="C231" s="189" t="s">
        <v>68</v>
      </c>
      <c r="D231" s="189"/>
      <c r="E231" s="189"/>
      <c r="F231" s="189"/>
      <c r="G231" s="189"/>
      <c r="H231" s="189"/>
      <c r="I231" s="189"/>
      <c r="J231" s="443"/>
      <c r="K231" s="443"/>
      <c r="L231" s="443"/>
      <c r="M231" s="443"/>
      <c r="N231" s="443"/>
      <c r="O231" s="443"/>
      <c r="P231" s="443"/>
      <c r="Q231" s="443"/>
      <c r="R231" s="186"/>
    </row>
    <row r="232" spans="2:18" hidden="1">
      <c r="B232" s="29"/>
      <c r="C232" s="31"/>
      <c r="D232" s="30" t="s">
        <v>69</v>
      </c>
      <c r="E232" s="28"/>
      <c r="F232" s="27"/>
      <c r="G232" s="27"/>
      <c r="H232" s="13"/>
      <c r="I232" s="47"/>
      <c r="J232" s="443"/>
      <c r="K232" s="443"/>
      <c r="L232" s="443"/>
      <c r="M232" s="443"/>
      <c r="N232" s="443"/>
      <c r="O232" s="443"/>
      <c r="P232" s="443"/>
      <c r="Q232" s="443"/>
      <c r="R232" s="186"/>
    </row>
    <row r="233" spans="2:18" hidden="1">
      <c r="B233" s="29"/>
      <c r="C233" s="31"/>
      <c r="D233" s="31"/>
      <c r="E233" s="30" t="s">
        <v>70</v>
      </c>
      <c r="F233" s="60"/>
      <c r="G233" s="55"/>
      <c r="H233" s="55"/>
      <c r="I233" s="55"/>
      <c r="J233" s="443"/>
      <c r="K233" s="443"/>
      <c r="L233" s="443"/>
      <c r="M233" s="443"/>
      <c r="N233" s="443"/>
      <c r="O233" s="443"/>
      <c r="P233" s="443"/>
      <c r="Q233" s="443"/>
      <c r="R233" s="186"/>
    </row>
    <row r="234" spans="2:18" ht="24.75" hidden="1" customHeight="1">
      <c r="B234" s="32"/>
      <c r="C234" s="33"/>
      <c r="D234" s="33"/>
      <c r="E234" s="34"/>
      <c r="F234" s="25">
        <v>108</v>
      </c>
      <c r="G234" s="14"/>
      <c r="H234" s="14"/>
      <c r="I234" s="52"/>
      <c r="J234" s="117"/>
      <c r="K234" s="117"/>
      <c r="L234" s="117"/>
      <c r="M234" s="117"/>
      <c r="N234" s="117"/>
      <c r="O234" s="117"/>
      <c r="P234" s="117"/>
      <c r="Q234" s="117"/>
      <c r="R234" s="453"/>
    </row>
    <row r="235" spans="2:18" ht="24.75" hidden="1" customHeight="1">
      <c r="B235" s="24"/>
      <c r="D235" s="21"/>
      <c r="E235" s="26"/>
      <c r="F235" s="25">
        <v>109</v>
      </c>
      <c r="G235" s="14"/>
      <c r="H235" s="15"/>
      <c r="I235" s="16"/>
      <c r="J235" s="452"/>
      <c r="K235" s="452"/>
      <c r="L235" s="452"/>
      <c r="M235" s="452"/>
      <c r="N235" s="452"/>
      <c r="O235" s="452"/>
      <c r="P235" s="452"/>
      <c r="Q235" s="452"/>
      <c r="R235" s="453"/>
    </row>
    <row r="236" spans="2:18" ht="25.5" hidden="1" customHeight="1">
      <c r="B236" s="24"/>
      <c r="D236" s="21"/>
      <c r="E236" s="26"/>
      <c r="F236" s="25">
        <v>110</v>
      </c>
      <c r="G236" s="14"/>
      <c r="H236" s="15"/>
      <c r="I236" s="16"/>
      <c r="J236" s="452"/>
      <c r="K236" s="452"/>
      <c r="L236" s="452"/>
      <c r="M236" s="452"/>
      <c r="N236" s="452"/>
      <c r="O236" s="452"/>
      <c r="P236" s="452"/>
      <c r="Q236" s="452"/>
      <c r="R236" s="453"/>
    </row>
    <row r="237" spans="2:18" ht="24.75" hidden="1" customHeight="1">
      <c r="B237" s="24"/>
      <c r="D237" s="21"/>
      <c r="E237" s="26"/>
      <c r="F237" s="25">
        <v>111</v>
      </c>
      <c r="G237" s="14"/>
      <c r="H237" s="15"/>
      <c r="I237" s="16"/>
      <c r="J237" s="452"/>
      <c r="K237" s="452"/>
      <c r="L237" s="452"/>
      <c r="M237" s="452"/>
      <c r="N237" s="452"/>
      <c r="O237" s="452"/>
      <c r="P237" s="452"/>
      <c r="Q237" s="452"/>
      <c r="R237" s="453"/>
    </row>
    <row r="238" spans="2:18" ht="25.5" hidden="1" customHeight="1">
      <c r="B238" s="58"/>
      <c r="C238" s="59"/>
      <c r="D238" s="53"/>
      <c r="E238" s="19"/>
      <c r="F238" s="25">
        <v>112</v>
      </c>
      <c r="G238" s="14"/>
      <c r="H238" s="15"/>
      <c r="I238" s="16"/>
      <c r="J238" s="452"/>
      <c r="K238" s="452"/>
      <c r="L238" s="452"/>
      <c r="M238" s="452"/>
      <c r="N238" s="452"/>
      <c r="O238" s="452"/>
      <c r="P238" s="452"/>
      <c r="Q238" s="452"/>
      <c r="R238" s="453"/>
    </row>
    <row r="239" spans="2:18" ht="33" hidden="1" customHeight="1">
      <c r="B239" s="29"/>
      <c r="C239" s="31"/>
      <c r="D239" s="1401" t="s">
        <v>71</v>
      </c>
      <c r="E239" s="1401"/>
      <c r="F239" s="1401"/>
      <c r="G239" s="1401"/>
      <c r="H239" s="1401"/>
      <c r="I239" s="1401"/>
      <c r="J239" s="443"/>
      <c r="K239" s="443"/>
      <c r="L239" s="443"/>
      <c r="M239" s="443"/>
      <c r="N239" s="443"/>
      <c r="O239" s="443"/>
      <c r="P239" s="443"/>
      <c r="Q239" s="443"/>
      <c r="R239" s="186"/>
    </row>
    <row r="240" spans="2:18" ht="30.75" hidden="1" customHeight="1">
      <c r="B240" s="29"/>
      <c r="C240" s="31"/>
      <c r="D240" s="31"/>
      <c r="E240" s="1418" t="s">
        <v>72</v>
      </c>
      <c r="F240" s="1418"/>
      <c r="G240" s="1418"/>
      <c r="H240" s="1418"/>
      <c r="I240" s="1418"/>
      <c r="J240" s="443"/>
      <c r="K240" s="443"/>
      <c r="L240" s="443"/>
      <c r="M240" s="443"/>
      <c r="N240" s="443"/>
      <c r="O240" s="443"/>
      <c r="P240" s="443"/>
      <c r="Q240" s="443"/>
      <c r="R240" s="186"/>
    </row>
    <row r="241" spans="2:18" ht="24.75" hidden="1" customHeight="1">
      <c r="B241" s="32"/>
      <c r="C241" s="33"/>
      <c r="D241" s="33"/>
      <c r="E241" s="34"/>
      <c r="F241" s="25">
        <v>113</v>
      </c>
      <c r="G241" s="14"/>
      <c r="H241" s="14"/>
      <c r="I241" s="52"/>
      <c r="J241" s="117"/>
      <c r="K241" s="117"/>
      <c r="L241" s="117"/>
      <c r="M241" s="117"/>
      <c r="N241" s="117"/>
      <c r="O241" s="117"/>
      <c r="P241" s="117"/>
      <c r="Q241" s="117"/>
      <c r="R241" s="453"/>
    </row>
    <row r="242" spans="2:18" ht="24.75" hidden="1" customHeight="1">
      <c r="B242" s="24"/>
      <c r="D242" s="21"/>
      <c r="E242" s="26"/>
      <c r="F242" s="25">
        <v>114</v>
      </c>
      <c r="G242" s="14"/>
      <c r="H242" s="15"/>
      <c r="I242" s="16"/>
      <c r="J242" s="452"/>
      <c r="K242" s="452"/>
      <c r="L242" s="452"/>
      <c r="M242" s="452"/>
      <c r="N242" s="452"/>
      <c r="O242" s="452"/>
      <c r="P242" s="452"/>
      <c r="Q242" s="452"/>
      <c r="R242" s="453"/>
    </row>
    <row r="243" spans="2:18" ht="24.75" hidden="1" customHeight="1">
      <c r="B243" s="24"/>
      <c r="D243" s="21"/>
      <c r="E243" s="26"/>
      <c r="F243" s="25">
        <v>115</v>
      </c>
      <c r="G243" s="14"/>
      <c r="H243" s="15"/>
      <c r="I243" s="16"/>
      <c r="J243" s="452"/>
      <c r="K243" s="452"/>
      <c r="L243" s="452"/>
      <c r="M243" s="452"/>
      <c r="N243" s="452"/>
      <c r="O243" s="452"/>
      <c r="P243" s="452"/>
      <c r="Q243" s="452"/>
      <c r="R243" s="453"/>
    </row>
    <row r="244" spans="2:18" hidden="1">
      <c r="B244" s="29"/>
      <c r="C244" s="31"/>
      <c r="D244" s="31"/>
      <c r="E244" s="1419" t="s">
        <v>73</v>
      </c>
      <c r="F244" s="1419"/>
      <c r="G244" s="1419"/>
      <c r="H244" s="1419"/>
      <c r="I244" s="1419"/>
      <c r="J244" s="443"/>
      <c r="K244" s="443"/>
      <c r="L244" s="443"/>
      <c r="M244" s="443"/>
      <c r="N244" s="443"/>
      <c r="O244" s="443"/>
      <c r="P244" s="443"/>
      <c r="Q244" s="443"/>
      <c r="R244" s="186"/>
    </row>
    <row r="245" spans="2:18" ht="23.25" hidden="1" customHeight="1">
      <c r="B245" s="32"/>
      <c r="C245" s="33"/>
      <c r="D245" s="33"/>
      <c r="E245" s="34"/>
      <c r="F245" s="25">
        <v>116</v>
      </c>
      <c r="G245" s="14"/>
      <c r="H245" s="14"/>
      <c r="I245" s="52"/>
      <c r="J245" s="117"/>
      <c r="K245" s="117"/>
      <c r="L245" s="117"/>
      <c r="M245" s="117"/>
      <c r="N245" s="117"/>
      <c r="O245" s="117"/>
      <c r="P245" s="117"/>
      <c r="Q245" s="117"/>
      <c r="R245" s="453"/>
    </row>
    <row r="246" spans="2:18" ht="23.25" hidden="1" customHeight="1">
      <c r="B246" s="24"/>
      <c r="D246" s="21"/>
      <c r="E246" s="26"/>
      <c r="F246" s="25">
        <v>117</v>
      </c>
      <c r="G246" s="14"/>
      <c r="H246" s="15"/>
      <c r="I246" s="16"/>
      <c r="J246" s="452"/>
      <c r="K246" s="452"/>
      <c r="L246" s="452"/>
      <c r="M246" s="452"/>
      <c r="N246" s="452"/>
      <c r="O246" s="452"/>
      <c r="P246" s="452"/>
      <c r="Q246" s="452"/>
      <c r="R246" s="453"/>
    </row>
    <row r="247" spans="2:18" ht="23.25" hidden="1" customHeight="1">
      <c r="B247" s="24"/>
      <c r="D247" s="21"/>
      <c r="E247" s="26"/>
      <c r="F247" s="25">
        <v>118</v>
      </c>
      <c r="G247" s="14"/>
      <c r="H247" s="15"/>
      <c r="I247" s="16"/>
      <c r="J247" s="452"/>
      <c r="K247" s="452"/>
      <c r="L247" s="452"/>
      <c r="M247" s="452"/>
      <c r="N247" s="452"/>
      <c r="O247" s="452"/>
      <c r="P247" s="452"/>
      <c r="Q247" s="452"/>
      <c r="R247" s="453"/>
    </row>
    <row r="248" spans="2:18" hidden="1">
      <c r="B248" s="29"/>
      <c r="C248" s="31"/>
      <c r="D248" s="31"/>
      <c r="E248" s="30" t="s">
        <v>74</v>
      </c>
      <c r="F248" s="27"/>
      <c r="G248" s="27"/>
      <c r="H248" s="13"/>
      <c r="I248" s="47"/>
      <c r="J248" s="443"/>
      <c r="K248" s="443"/>
      <c r="L248" s="443"/>
      <c r="M248" s="443"/>
      <c r="N248" s="443"/>
      <c r="O248" s="443"/>
      <c r="P248" s="443"/>
      <c r="Q248" s="443"/>
      <c r="R248" s="186"/>
    </row>
    <row r="249" spans="2:18" ht="23.25" hidden="1" customHeight="1">
      <c r="B249" s="32"/>
      <c r="C249" s="33"/>
      <c r="D249" s="33"/>
      <c r="E249" s="34"/>
      <c r="F249" s="25">
        <v>119</v>
      </c>
      <c r="G249" s="14"/>
      <c r="H249" s="14"/>
      <c r="I249" s="52"/>
      <c r="J249" s="117"/>
      <c r="K249" s="117"/>
      <c r="L249" s="117"/>
      <c r="M249" s="117"/>
      <c r="N249" s="117"/>
      <c r="O249" s="117"/>
      <c r="P249" s="117"/>
      <c r="Q249" s="117"/>
      <c r="R249" s="453"/>
    </row>
    <row r="250" spans="2:18" ht="23.25" hidden="1" customHeight="1">
      <c r="B250" s="24"/>
      <c r="D250" s="21"/>
      <c r="E250" s="26"/>
      <c r="F250" s="25">
        <v>120</v>
      </c>
      <c r="G250" s="14"/>
      <c r="H250" s="15"/>
      <c r="I250" s="16"/>
      <c r="J250" s="452"/>
      <c r="K250" s="452"/>
      <c r="L250" s="452"/>
      <c r="M250" s="452"/>
      <c r="N250" s="452"/>
      <c r="O250" s="452"/>
      <c r="P250" s="452"/>
      <c r="Q250" s="452"/>
      <c r="R250" s="453"/>
    </row>
    <row r="251" spans="2:18" ht="23.25" hidden="1" customHeight="1">
      <c r="B251" s="24"/>
      <c r="D251" s="21"/>
      <c r="E251" s="26"/>
      <c r="F251" s="25">
        <v>121</v>
      </c>
      <c r="G251" s="14"/>
      <c r="H251" s="15"/>
      <c r="I251" s="16"/>
      <c r="J251" s="452"/>
      <c r="K251" s="452"/>
      <c r="L251" s="452"/>
      <c r="M251" s="452"/>
      <c r="N251" s="452"/>
      <c r="O251" s="452"/>
      <c r="P251" s="452"/>
      <c r="Q251" s="452"/>
      <c r="R251" s="453"/>
    </row>
    <row r="252" spans="2:18" hidden="1">
      <c r="B252" s="29"/>
      <c r="C252" s="31"/>
      <c r="D252" s="31"/>
      <c r="E252" s="30" t="s">
        <v>75</v>
      </c>
      <c r="F252" s="27"/>
      <c r="G252" s="27"/>
      <c r="H252" s="13"/>
      <c r="I252" s="47"/>
      <c r="J252" s="443"/>
      <c r="K252" s="443"/>
      <c r="L252" s="443"/>
      <c r="M252" s="443"/>
      <c r="N252" s="443"/>
      <c r="O252" s="443"/>
      <c r="P252" s="443"/>
      <c r="Q252" s="443"/>
      <c r="R252" s="186"/>
    </row>
    <row r="253" spans="2:18" ht="21.75" hidden="1" customHeight="1">
      <c r="B253" s="32"/>
      <c r="C253" s="33"/>
      <c r="D253" s="33"/>
      <c r="E253" s="34"/>
      <c r="F253" s="25">
        <v>122</v>
      </c>
      <c r="G253" s="14"/>
      <c r="H253" s="14"/>
      <c r="I253" s="52"/>
      <c r="J253" s="117"/>
      <c r="K253" s="117"/>
      <c r="L253" s="117"/>
      <c r="M253" s="117"/>
      <c r="N253" s="117"/>
      <c r="O253" s="117"/>
      <c r="P253" s="117"/>
      <c r="Q253" s="117"/>
      <c r="R253" s="453"/>
    </row>
    <row r="254" spans="2:18" ht="21.75" hidden="1" customHeight="1">
      <c r="B254" s="24"/>
      <c r="D254" s="21"/>
      <c r="E254" s="26"/>
      <c r="F254" s="25">
        <v>123</v>
      </c>
      <c r="G254" s="14"/>
      <c r="H254" s="15"/>
      <c r="I254" s="16"/>
      <c r="J254" s="452"/>
      <c r="K254" s="452"/>
      <c r="L254" s="452"/>
      <c r="M254" s="452"/>
      <c r="N254" s="452"/>
      <c r="O254" s="452"/>
      <c r="P254" s="452"/>
      <c r="Q254" s="452"/>
      <c r="R254" s="453"/>
    </row>
    <row r="255" spans="2:18" ht="21.75" hidden="1" customHeight="1">
      <c r="B255" s="58"/>
      <c r="C255" s="59"/>
      <c r="D255" s="53"/>
      <c r="E255" s="19"/>
      <c r="F255" s="25">
        <v>124</v>
      </c>
      <c r="G255" s="14"/>
      <c r="H255" s="15"/>
      <c r="I255" s="16"/>
      <c r="J255" s="452"/>
      <c r="K255" s="452"/>
      <c r="L255" s="452"/>
      <c r="M255" s="452"/>
      <c r="N255" s="452"/>
      <c r="O255" s="452"/>
      <c r="P255" s="452"/>
      <c r="Q255" s="452"/>
      <c r="R255" s="453"/>
    </row>
    <row r="256" spans="2:18" s="464" customFormat="1" ht="16.5" customHeight="1">
      <c r="B256" s="466"/>
      <c r="C256" s="463"/>
      <c r="D256" s="463"/>
      <c r="E256" s="467">
        <v>197</v>
      </c>
      <c r="F256" s="467" t="s">
        <v>1658</v>
      </c>
      <c r="G256" s="468"/>
      <c r="H256" s="467"/>
      <c r="I256" s="467"/>
      <c r="J256" s="458"/>
      <c r="K256" s="458"/>
      <c r="L256" s="458"/>
      <c r="M256" s="458"/>
      <c r="N256" s="458"/>
      <c r="O256" s="458"/>
      <c r="P256" s="458"/>
      <c r="Q256" s="458"/>
      <c r="R256" s="457"/>
    </row>
    <row r="257" spans="2:18" s="37" customFormat="1" ht="33" customHeight="1">
      <c r="B257" s="76"/>
      <c r="C257" s="77"/>
      <c r="D257" s="77"/>
      <c r="E257" s="77"/>
      <c r="F257" s="77">
        <v>19701</v>
      </c>
      <c r="G257" s="159" t="s">
        <v>239</v>
      </c>
      <c r="H257" s="15" t="s">
        <v>1595</v>
      </c>
      <c r="I257" s="16" t="s">
        <v>2159</v>
      </c>
      <c r="J257" s="952"/>
      <c r="K257" s="155"/>
      <c r="L257" s="155"/>
      <c r="M257" s="156">
        <v>100000</v>
      </c>
      <c r="N257" s="155"/>
      <c r="O257" s="155"/>
      <c r="P257" s="155"/>
      <c r="Q257" s="155"/>
      <c r="R257" s="71">
        <f>SUM(J257:Q257)</f>
        <v>100000</v>
      </c>
    </row>
    <row r="258" spans="2:18" ht="6.75" customHeight="1"/>
    <row r="259" spans="2:18" s="37" customFormat="1" ht="18.75" customHeight="1">
      <c r="B259" s="1539" t="s">
        <v>1660</v>
      </c>
      <c r="C259" s="1539"/>
      <c r="D259" s="1539"/>
      <c r="E259" s="1539"/>
      <c r="F259" s="1539"/>
      <c r="G259" s="1539"/>
      <c r="H259" s="481"/>
      <c r="I259" s="5"/>
      <c r="J259" s="4"/>
      <c r="K259" s="482"/>
      <c r="L259" s="482"/>
      <c r="M259" s="482"/>
      <c r="N259" s="482"/>
      <c r="O259" s="482"/>
      <c r="P259" s="482"/>
      <c r="Q259" s="482"/>
      <c r="R259" s="483"/>
    </row>
    <row r="260" spans="2:18" ht="30.75" customHeight="1">
      <c r="B260" s="1540" t="s">
        <v>1732</v>
      </c>
      <c r="C260" s="1540"/>
      <c r="D260" s="1540"/>
      <c r="E260" s="1540"/>
      <c r="F260" s="1522" t="s">
        <v>1661</v>
      </c>
      <c r="G260" s="1522"/>
      <c r="H260" s="1523"/>
      <c r="I260" s="1532" t="s">
        <v>9</v>
      </c>
      <c r="J260" s="1533"/>
      <c r="K260" s="1534"/>
      <c r="L260" s="1532" t="s">
        <v>1662</v>
      </c>
      <c r="M260" s="1533"/>
      <c r="N260" s="1534"/>
      <c r="O260" s="505"/>
      <c r="P260" s="1529" t="s">
        <v>1663</v>
      </c>
      <c r="Q260" s="1530"/>
      <c r="R260" s="1531"/>
    </row>
    <row r="261" spans="2:18" ht="16.5" customHeight="1">
      <c r="B261" s="1541" t="s">
        <v>2427</v>
      </c>
      <c r="C261" s="1542"/>
      <c r="D261" s="1542"/>
      <c r="E261" s="1543"/>
      <c r="F261" s="1524" t="s">
        <v>1664</v>
      </c>
      <c r="G261" s="1525"/>
      <c r="H261" s="481"/>
      <c r="I261" s="1535">
        <f>SUM(I262:K264)</f>
        <v>782900</v>
      </c>
      <c r="J261" s="1536"/>
      <c r="K261" s="1537"/>
      <c r="L261" s="1548"/>
      <c r="M261" s="1549"/>
      <c r="N261" s="1550"/>
      <c r="O261" s="484"/>
      <c r="P261" s="1541"/>
      <c r="Q261" s="1542"/>
      <c r="R261" s="1543"/>
    </row>
    <row r="262" spans="2:18" ht="16.5" customHeight="1">
      <c r="B262" s="24"/>
      <c r="F262" s="24"/>
      <c r="G262" s="333" t="s">
        <v>1665</v>
      </c>
      <c r="H262" s="333"/>
      <c r="I262" s="1526">
        <f>K8</f>
        <v>360000</v>
      </c>
      <c r="J262" s="1527"/>
      <c r="K262" s="1528"/>
      <c r="L262" s="1526"/>
      <c r="M262" s="1527"/>
      <c r="N262" s="1528"/>
      <c r="O262" s="484"/>
      <c r="P262" s="1544"/>
      <c r="Q262" s="1545"/>
      <c r="R262" s="1546"/>
    </row>
    <row r="263" spans="2:18" ht="16.5" customHeight="1">
      <c r="B263" s="24"/>
      <c r="F263" s="24"/>
      <c r="G263" s="333" t="s">
        <v>1666</v>
      </c>
      <c r="H263" s="333"/>
      <c r="I263" s="1526">
        <f>L8</f>
        <v>237400</v>
      </c>
      <c r="J263" s="1527"/>
      <c r="K263" s="1528"/>
      <c r="L263" s="1526"/>
      <c r="M263" s="1527"/>
      <c r="N263" s="1528"/>
      <c r="O263" s="484"/>
      <c r="P263" s="1544"/>
      <c r="Q263" s="1545"/>
      <c r="R263" s="1546"/>
    </row>
    <row r="264" spans="2:18" ht="16.5" customHeight="1">
      <c r="B264" s="24"/>
      <c r="F264" s="24"/>
      <c r="G264" s="333" t="s">
        <v>1667</v>
      </c>
      <c r="H264" s="333"/>
      <c r="I264" s="1526">
        <f>M8</f>
        <v>185500</v>
      </c>
      <c r="J264" s="1527"/>
      <c r="K264" s="1528"/>
      <c r="L264" s="1526"/>
      <c r="M264" s="1527"/>
      <c r="N264" s="1528"/>
      <c r="O264" s="484"/>
      <c r="P264" s="1544"/>
      <c r="Q264" s="1545"/>
      <c r="R264" s="1546"/>
    </row>
    <row r="265" spans="2:18" ht="16.5" customHeight="1">
      <c r="B265" s="24"/>
      <c r="F265" s="485" t="s">
        <v>1668</v>
      </c>
      <c r="G265" s="333"/>
      <c r="H265" s="333"/>
      <c r="I265" s="1551">
        <f>SUM(K266:K268)</f>
        <v>1390500</v>
      </c>
      <c r="J265" s="1552"/>
      <c r="K265" s="1553"/>
      <c r="L265" s="1526"/>
      <c r="M265" s="1527"/>
      <c r="N265" s="1528"/>
      <c r="O265" s="484"/>
      <c r="P265" s="1544"/>
      <c r="Q265" s="1545"/>
      <c r="R265" s="1546"/>
    </row>
    <row r="266" spans="2:18" ht="17.25" customHeight="1">
      <c r="B266" s="24"/>
      <c r="F266" s="485"/>
      <c r="G266" s="1554" t="s">
        <v>2659</v>
      </c>
      <c r="H266" s="1640"/>
      <c r="I266" s="1104"/>
      <c r="J266" s="1105"/>
      <c r="K266" s="496">
        <v>85000</v>
      </c>
      <c r="L266" s="495"/>
      <c r="M266" s="470"/>
      <c r="N266" s="496"/>
      <c r="O266" s="484"/>
      <c r="P266" s="492"/>
      <c r="Q266" s="493"/>
      <c r="R266" s="494"/>
    </row>
    <row r="267" spans="2:18" ht="17.25" customHeight="1">
      <c r="B267" s="24"/>
      <c r="F267" s="485"/>
      <c r="G267" s="1554" t="s">
        <v>2660</v>
      </c>
      <c r="H267" s="1640"/>
      <c r="I267" s="1104"/>
      <c r="J267" s="1105"/>
      <c r="K267" s="496">
        <v>34500</v>
      </c>
      <c r="L267" s="495"/>
      <c r="M267" s="470"/>
      <c r="N267" s="496"/>
      <c r="O267" s="484"/>
      <c r="P267" s="492"/>
      <c r="Q267" s="493"/>
      <c r="R267" s="494"/>
    </row>
    <row r="268" spans="2:18" ht="17.25" customHeight="1">
      <c r="B268" s="24"/>
      <c r="F268" s="24"/>
      <c r="G268" s="1555" t="s">
        <v>1708</v>
      </c>
      <c r="H268" s="1556"/>
      <c r="I268" s="484"/>
      <c r="J268" s="487"/>
      <c r="K268" s="566">
        <f>SUM(R56)</f>
        <v>1271000</v>
      </c>
      <c r="L268" s="1526"/>
      <c r="M268" s="1527"/>
      <c r="N268" s="1528"/>
      <c r="O268" s="484"/>
      <c r="P268" s="1544"/>
      <c r="Q268" s="1545"/>
      <c r="R268" s="1546"/>
    </row>
    <row r="269" spans="2:18" ht="18.75" customHeight="1">
      <c r="B269" s="489"/>
      <c r="C269" s="490"/>
      <c r="D269" s="490"/>
      <c r="E269" s="490"/>
      <c r="F269" s="1411" t="s">
        <v>1669</v>
      </c>
      <c r="G269" s="1430"/>
      <c r="H269" s="1412"/>
      <c r="I269" s="1547">
        <f>SUM(L269:R269)</f>
        <v>2173400</v>
      </c>
      <c r="J269" s="1547"/>
      <c r="K269" s="1547"/>
      <c r="L269" s="1547">
        <v>200000</v>
      </c>
      <c r="M269" s="1547"/>
      <c r="N269" s="1547"/>
      <c r="O269" s="491"/>
      <c r="P269" s="1538">
        <v>1973400</v>
      </c>
      <c r="Q269" s="1538"/>
      <c r="R269" s="1538"/>
    </row>
    <row r="270" spans="2:18" ht="8.25" customHeight="1">
      <c r="F270" s="486"/>
      <c r="H270" s="21"/>
      <c r="J270" s="459"/>
      <c r="K270" s="487"/>
      <c r="L270" s="487"/>
      <c r="M270" s="487"/>
      <c r="N270" s="487"/>
      <c r="O270" s="487"/>
      <c r="P270" s="487"/>
      <c r="Q270" s="487"/>
      <c r="R270" s="487"/>
    </row>
    <row r="271" spans="2:18" s="37" customFormat="1">
      <c r="B271" s="462" t="s">
        <v>1670</v>
      </c>
      <c r="C271" s="49"/>
      <c r="D271" s="49"/>
      <c r="F271" s="486" t="s">
        <v>2661</v>
      </c>
      <c r="G271" s="49"/>
      <c r="H271" s="462"/>
      <c r="I271" s="3"/>
      <c r="J271" s="488"/>
      <c r="K271" s="482"/>
      <c r="L271" s="482"/>
      <c r="M271" s="482"/>
      <c r="N271" s="482"/>
      <c r="O271" s="482"/>
      <c r="P271" s="482"/>
      <c r="Q271" s="482"/>
      <c r="R271" s="482"/>
    </row>
  </sheetData>
  <mergeCells count="82">
    <mergeCell ref="I264:K264"/>
    <mergeCell ref="L264:N264"/>
    <mergeCell ref="P264:R264"/>
    <mergeCell ref="F269:H269"/>
    <mergeCell ref="I269:K269"/>
    <mergeCell ref="L269:N269"/>
    <mergeCell ref="P269:R269"/>
    <mergeCell ref="I265:K265"/>
    <mergeCell ref="L265:N265"/>
    <mergeCell ref="P265:R265"/>
    <mergeCell ref="G268:H268"/>
    <mergeCell ref="L268:N268"/>
    <mergeCell ref="P268:R268"/>
    <mergeCell ref="G266:H266"/>
    <mergeCell ref="G267:H267"/>
    <mergeCell ref="I262:K262"/>
    <mergeCell ref="L262:N262"/>
    <mergeCell ref="P262:R262"/>
    <mergeCell ref="I263:K263"/>
    <mergeCell ref="L263:N263"/>
    <mergeCell ref="P263:R263"/>
    <mergeCell ref="P260:R260"/>
    <mergeCell ref="B261:E261"/>
    <mergeCell ref="F261:G261"/>
    <mergeCell ref="I261:K261"/>
    <mergeCell ref="L261:N261"/>
    <mergeCell ref="P261:R261"/>
    <mergeCell ref="B259:G259"/>
    <mergeCell ref="B260:E260"/>
    <mergeCell ref="F260:H260"/>
    <mergeCell ref="I260:K260"/>
    <mergeCell ref="L260:N260"/>
    <mergeCell ref="B1:R1"/>
    <mergeCell ref="B7:G7"/>
    <mergeCell ref="B8:G8"/>
    <mergeCell ref="P2:R2"/>
    <mergeCell ref="D12:I12"/>
    <mergeCell ref="E13:I13"/>
    <mergeCell ref="C33:I33"/>
    <mergeCell ref="D34:I34"/>
    <mergeCell ref="E35:I35"/>
    <mergeCell ref="D47:I47"/>
    <mergeCell ref="E48:I48"/>
    <mergeCell ref="E89:I89"/>
    <mergeCell ref="D64:I64"/>
    <mergeCell ref="E65:I65"/>
    <mergeCell ref="D69:I69"/>
    <mergeCell ref="E70:I70"/>
    <mergeCell ref="E74:I74"/>
    <mergeCell ref="B79:I79"/>
    <mergeCell ref="C80:I80"/>
    <mergeCell ref="D81:I81"/>
    <mergeCell ref="D88:I88"/>
    <mergeCell ref="C116:I116"/>
    <mergeCell ref="B96:I96"/>
    <mergeCell ref="B97:I97"/>
    <mergeCell ref="C98:I98"/>
    <mergeCell ref="D99:I99"/>
    <mergeCell ref="E100:I100"/>
    <mergeCell ref="D104:I104"/>
    <mergeCell ref="E105:I105"/>
    <mergeCell ref="D109:I109"/>
    <mergeCell ref="E110:I110"/>
    <mergeCell ref="B114:I114"/>
    <mergeCell ref="B115:I115"/>
    <mergeCell ref="E177:I177"/>
    <mergeCell ref="D117:I117"/>
    <mergeCell ref="E118:I118"/>
    <mergeCell ref="E122:I122"/>
    <mergeCell ref="D126:I126"/>
    <mergeCell ref="E127:I127"/>
    <mergeCell ref="B131:I131"/>
    <mergeCell ref="D134:I134"/>
    <mergeCell ref="E135:I135"/>
    <mergeCell ref="D148:I148"/>
    <mergeCell ref="E149:I149"/>
    <mergeCell ref="E244:I244"/>
    <mergeCell ref="E193:I193"/>
    <mergeCell ref="E201:I201"/>
    <mergeCell ref="D205:I205"/>
    <mergeCell ref="D239:I239"/>
    <mergeCell ref="E240:I24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9" tint="-0.499984740745262"/>
  </sheetPr>
  <dimension ref="B1:R246"/>
  <sheetViews>
    <sheetView zoomScaleNormal="100" workbookViewId="0">
      <pane ySplit="8" topLeftCell="A163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3" style="7" customWidth="1"/>
    <col min="2" max="2" width="1.140625" style="20" customWidth="1"/>
    <col min="3" max="3" width="1.7109375" style="20" customWidth="1"/>
    <col min="4" max="4" width="2" style="20" customWidth="1"/>
    <col min="5" max="5" width="3.42578125" style="20" customWidth="1"/>
    <col min="6" max="6" width="5" style="49" customWidth="1"/>
    <col min="7" max="7" width="25" style="21" customWidth="1"/>
    <col min="8" max="8" width="11.85546875" style="6" customWidth="1"/>
    <col min="9" max="9" width="14.42578125" style="6" customWidth="1"/>
    <col min="10" max="10" width="8.85546875" style="74" customWidth="1"/>
    <col min="11" max="11" width="9.28515625" style="74" customWidth="1"/>
    <col min="12" max="12" width="8.85546875" style="74" customWidth="1"/>
    <col min="13" max="13" width="8.7109375" style="74" customWidth="1"/>
    <col min="14" max="14" width="8.85546875" style="74" customWidth="1"/>
    <col min="15" max="15" width="9.140625" style="74" hidden="1" customWidth="1"/>
    <col min="16" max="16" width="8.5703125" style="74" customWidth="1"/>
    <col min="17" max="17" width="8.85546875" style="74" customWidth="1"/>
    <col min="18" max="18" width="9.140625" style="74" customWidth="1"/>
    <col min="19" max="16384" width="9" style="7"/>
  </cols>
  <sheetData>
    <row r="1" spans="2:18" s="1" customFormat="1" ht="24.75" thickBot="1">
      <c r="B1" s="1407" t="s">
        <v>2697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2393</v>
      </c>
      <c r="Q2" s="1514"/>
      <c r="R2" s="1515"/>
    </row>
    <row r="3" spans="2:18" s="465" customFormat="1" ht="18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8" customHeight="1">
      <c r="B4" s="462" t="s">
        <v>1745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  <c r="R4" s="1075"/>
    </row>
    <row r="5" spans="2:18" s="465" customFormat="1" ht="18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15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2490</v>
      </c>
      <c r="C8" s="1492"/>
      <c r="D8" s="1492"/>
      <c r="E8" s="1492"/>
      <c r="F8" s="1492"/>
      <c r="G8" s="1493"/>
      <c r="H8" s="89"/>
      <c r="I8" s="90"/>
      <c r="J8" s="44">
        <f t="shared" ref="J8" si="0">SUM(J10:J234)</f>
        <v>0</v>
      </c>
      <c r="K8" s="44">
        <f>SUM(K10:K234)</f>
        <v>500800</v>
      </c>
      <c r="L8" s="44">
        <f t="shared" ref="L8:R8" si="1">SUM(L10:L234)</f>
        <v>333800</v>
      </c>
      <c r="M8" s="44">
        <f t="shared" si="1"/>
        <v>1183900</v>
      </c>
      <c r="N8" s="44">
        <f t="shared" si="1"/>
        <v>0</v>
      </c>
      <c r="O8" s="44">
        <f t="shared" si="1"/>
        <v>0</v>
      </c>
      <c r="P8" s="44">
        <f t="shared" si="1"/>
        <v>0</v>
      </c>
      <c r="Q8" s="44">
        <f t="shared" si="1"/>
        <v>3000000</v>
      </c>
      <c r="R8" s="44">
        <f t="shared" si="1"/>
        <v>5018500</v>
      </c>
    </row>
    <row r="9" spans="2:18" s="12" customFormat="1" ht="18.75" customHeight="1">
      <c r="B9" s="397" t="s">
        <v>78</v>
      </c>
      <c r="C9" s="398"/>
      <c r="D9" s="398"/>
      <c r="E9" s="398"/>
      <c r="F9" s="398"/>
      <c r="G9" s="398"/>
      <c r="H9" s="398"/>
      <c r="I9" s="398"/>
      <c r="J9" s="450"/>
      <c r="K9" s="450"/>
      <c r="L9" s="450"/>
      <c r="M9" s="450"/>
      <c r="N9" s="450"/>
      <c r="O9" s="450"/>
      <c r="P9" s="450"/>
      <c r="Q9" s="450"/>
      <c r="R9" s="449"/>
    </row>
    <row r="10" spans="2:18" s="12" customFormat="1" ht="18.75" customHeight="1">
      <c r="B10" s="188" t="s">
        <v>110</v>
      </c>
      <c r="C10" s="189"/>
      <c r="D10" s="189"/>
      <c r="E10" s="189"/>
      <c r="F10" s="189"/>
      <c r="G10" s="189"/>
      <c r="H10" s="189"/>
      <c r="I10" s="189"/>
      <c r="J10" s="448"/>
      <c r="K10" s="448"/>
      <c r="L10" s="448"/>
      <c r="M10" s="448"/>
      <c r="N10" s="448"/>
      <c r="O10" s="448"/>
      <c r="P10" s="448"/>
      <c r="Q10" s="448"/>
      <c r="R10" s="445"/>
    </row>
    <row r="11" spans="2:18" ht="18" customHeight="1">
      <c r="B11" s="29"/>
      <c r="C11" s="189" t="s">
        <v>11</v>
      </c>
      <c r="D11" s="189"/>
      <c r="E11" s="189"/>
      <c r="F11" s="189"/>
      <c r="G11" s="189"/>
      <c r="H11" s="189"/>
      <c r="I11" s="189"/>
      <c r="J11" s="443"/>
      <c r="K11" s="443"/>
      <c r="L11" s="443"/>
      <c r="M11" s="443"/>
      <c r="N11" s="443"/>
      <c r="O11" s="443"/>
      <c r="P11" s="443"/>
      <c r="Q11" s="443"/>
      <c r="R11" s="186"/>
    </row>
    <row r="12" spans="2:18" ht="18.75" customHeight="1">
      <c r="B12" s="29"/>
      <c r="C12" s="31"/>
      <c r="D12" s="189" t="s">
        <v>12</v>
      </c>
      <c r="E12" s="189"/>
      <c r="F12" s="189"/>
      <c r="G12" s="189"/>
      <c r="H12" s="189"/>
      <c r="I12" s="189"/>
      <c r="J12" s="443"/>
      <c r="K12" s="443"/>
      <c r="L12" s="443"/>
      <c r="M12" s="443"/>
      <c r="N12" s="443"/>
      <c r="O12" s="443"/>
      <c r="P12" s="443"/>
      <c r="Q12" s="443"/>
      <c r="R12" s="186"/>
    </row>
    <row r="13" spans="2:18" ht="20.25" customHeight="1">
      <c r="B13" s="45"/>
      <c r="C13" s="46"/>
      <c r="D13" s="46"/>
      <c r="E13" s="479" t="s">
        <v>13</v>
      </c>
      <c r="F13" s="479"/>
      <c r="G13" s="479"/>
      <c r="H13" s="479"/>
      <c r="I13" s="479"/>
      <c r="J13" s="511"/>
      <c r="K13" s="511"/>
      <c r="L13" s="511"/>
      <c r="M13" s="511"/>
      <c r="N13" s="511"/>
      <c r="O13" s="511"/>
      <c r="P13" s="511"/>
      <c r="Q13" s="511"/>
      <c r="R13" s="510"/>
    </row>
    <row r="14" spans="2:18" s="464" customFormat="1" ht="18" customHeight="1">
      <c r="B14" s="466"/>
      <c r="C14" s="463"/>
      <c r="D14" s="463"/>
      <c r="E14" s="467">
        <v>111</v>
      </c>
      <c r="F14" s="467" t="s">
        <v>1743</v>
      </c>
      <c r="G14" s="468"/>
      <c r="H14" s="467"/>
      <c r="I14" s="467"/>
      <c r="J14" s="458"/>
      <c r="K14" s="458"/>
      <c r="L14" s="458"/>
      <c r="M14" s="458"/>
      <c r="N14" s="458"/>
      <c r="O14" s="458"/>
      <c r="P14" s="458"/>
      <c r="Q14" s="458"/>
      <c r="R14" s="457"/>
    </row>
    <row r="15" spans="2:18" ht="75.75" customHeight="1">
      <c r="B15" s="32"/>
      <c r="C15" s="33"/>
      <c r="D15" s="33"/>
      <c r="E15" s="33"/>
      <c r="F15" s="77">
        <v>11101</v>
      </c>
      <c r="G15" s="14" t="s">
        <v>304</v>
      </c>
      <c r="H15" s="80" t="s">
        <v>303</v>
      </c>
      <c r="I15" s="15" t="s">
        <v>2159</v>
      </c>
      <c r="J15" s="15"/>
      <c r="K15" s="79">
        <v>190000</v>
      </c>
      <c r="L15" s="15"/>
      <c r="M15" s="79">
        <v>110000</v>
      </c>
      <c r="N15" s="15"/>
      <c r="O15" s="15"/>
      <c r="P15" s="15"/>
      <c r="Q15" s="15"/>
      <c r="R15" s="71">
        <f>SUM(J15:Q15)</f>
        <v>300000</v>
      </c>
    </row>
    <row r="16" spans="2:18" ht="18.75" hidden="1" customHeight="1">
      <c r="B16" s="48"/>
      <c r="C16" s="49"/>
      <c r="D16" s="49"/>
      <c r="E16" s="50"/>
      <c r="F16" s="25">
        <v>2</v>
      </c>
      <c r="G16" s="14"/>
      <c r="H16" s="14"/>
      <c r="I16" s="52"/>
      <c r="J16" s="15"/>
      <c r="K16" s="15"/>
      <c r="L16" s="15"/>
      <c r="M16" s="15"/>
      <c r="N16" s="15"/>
      <c r="O16" s="15"/>
      <c r="P16" s="15"/>
      <c r="Q16" s="15"/>
      <c r="R16" s="71">
        <f>SUM(J16:Q16)</f>
        <v>0</v>
      </c>
    </row>
    <row r="17" spans="2:18" ht="18.75" hidden="1" customHeight="1">
      <c r="B17" s="24"/>
      <c r="D17" s="21"/>
      <c r="E17" s="26"/>
      <c r="F17" s="25">
        <v>3</v>
      </c>
      <c r="G17" s="14"/>
      <c r="H17" s="15"/>
      <c r="I17" s="16"/>
      <c r="J17" s="23"/>
      <c r="K17" s="23"/>
      <c r="L17" s="23"/>
      <c r="M17" s="23"/>
      <c r="N17" s="23"/>
      <c r="O17" s="23"/>
      <c r="P17" s="23"/>
      <c r="Q17" s="23"/>
      <c r="R17" s="71">
        <f>SUM(J17:Q17)</f>
        <v>0</v>
      </c>
    </row>
    <row r="18" spans="2:18" s="37" customFormat="1" ht="51" hidden="1" customHeight="1">
      <c r="B18" s="36"/>
      <c r="C18" s="39"/>
      <c r="D18" s="1401" t="s">
        <v>76</v>
      </c>
      <c r="E18" s="1401"/>
      <c r="F18" s="1401"/>
      <c r="G18" s="1401"/>
      <c r="H18" s="1401"/>
      <c r="I18" s="1401"/>
      <c r="J18" s="72">
        <f>SUM(J19+J23)</f>
        <v>0</v>
      </c>
      <c r="K18" s="72">
        <f t="shared" ref="K18:R18" si="2">SUM(K19+K23)</f>
        <v>0</v>
      </c>
      <c r="L18" s="72">
        <f t="shared" si="2"/>
        <v>0</v>
      </c>
      <c r="M18" s="72">
        <f t="shared" si="2"/>
        <v>0</v>
      </c>
      <c r="N18" s="72">
        <f t="shared" si="2"/>
        <v>0</v>
      </c>
      <c r="O18" s="72">
        <f t="shared" si="2"/>
        <v>0</v>
      </c>
      <c r="P18" s="72">
        <f t="shared" si="2"/>
        <v>0</v>
      </c>
      <c r="Q18" s="72">
        <f t="shared" si="2"/>
        <v>0</v>
      </c>
      <c r="R18" s="72">
        <f t="shared" si="2"/>
        <v>0</v>
      </c>
    </row>
    <row r="19" spans="2:18" ht="35.25" hidden="1" customHeight="1">
      <c r="B19" s="56"/>
      <c r="C19" s="57"/>
      <c r="D19" s="57"/>
      <c r="E19" s="1424" t="s">
        <v>14</v>
      </c>
      <c r="F19" s="1401"/>
      <c r="G19" s="1401"/>
      <c r="H19" s="1401"/>
      <c r="I19" s="1401"/>
      <c r="J19" s="73">
        <f>SUM(J20:J22)</f>
        <v>0</v>
      </c>
      <c r="K19" s="73">
        <f t="shared" ref="K19:Q19" si="3">SUM(K20:K22)</f>
        <v>0</v>
      </c>
      <c r="L19" s="73">
        <f t="shared" si="3"/>
        <v>0</v>
      </c>
      <c r="M19" s="73">
        <f t="shared" si="3"/>
        <v>0</v>
      </c>
      <c r="N19" s="73">
        <f t="shared" si="3"/>
        <v>0</v>
      </c>
      <c r="O19" s="73">
        <f t="shared" si="3"/>
        <v>0</v>
      </c>
      <c r="P19" s="73">
        <f t="shared" si="3"/>
        <v>0</v>
      </c>
      <c r="Q19" s="73">
        <f t="shared" si="3"/>
        <v>0</v>
      </c>
      <c r="R19" s="73">
        <f>SUM(R20:R22)</f>
        <v>0</v>
      </c>
    </row>
    <row r="20" spans="2:18" ht="17.25" hidden="1" customHeight="1">
      <c r="B20" s="32"/>
      <c r="C20" s="33"/>
      <c r="D20" s="33"/>
      <c r="E20" s="34"/>
      <c r="F20" s="51">
        <v>4</v>
      </c>
      <c r="G20" s="14"/>
      <c r="H20" s="14"/>
      <c r="I20" s="52"/>
      <c r="J20" s="15"/>
      <c r="K20" s="15"/>
      <c r="L20" s="15"/>
      <c r="M20" s="15"/>
      <c r="N20" s="15"/>
      <c r="O20" s="15"/>
      <c r="P20" s="15"/>
      <c r="Q20" s="15"/>
      <c r="R20" s="71">
        <f>SUM(J20:Q20)</f>
        <v>0</v>
      </c>
    </row>
    <row r="21" spans="2:18" ht="17.25" hidden="1" customHeight="1">
      <c r="B21" s="24"/>
      <c r="D21" s="21"/>
      <c r="E21" s="26"/>
      <c r="F21" s="51">
        <v>5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17.25" hidden="1" customHeight="1">
      <c r="B22" s="58"/>
      <c r="C22" s="59"/>
      <c r="D22" s="53"/>
      <c r="E22" s="19"/>
      <c r="F22" s="51">
        <v>6</v>
      </c>
      <c r="G22" s="14"/>
      <c r="H22" s="15"/>
      <c r="I22" s="16"/>
      <c r="J22" s="23"/>
      <c r="K22" s="23"/>
      <c r="L22" s="23"/>
      <c r="M22" s="23"/>
      <c r="N22" s="23"/>
      <c r="O22" s="23"/>
      <c r="P22" s="23"/>
      <c r="Q22" s="23"/>
      <c r="R22" s="71">
        <f>SUM(J22:Q22)</f>
        <v>0</v>
      </c>
    </row>
    <row r="23" spans="2:18" ht="21" hidden="1" customHeight="1">
      <c r="B23" s="63"/>
      <c r="C23" s="64"/>
      <c r="D23" s="64"/>
      <c r="E23" s="65" t="s">
        <v>15</v>
      </c>
      <c r="F23" s="27"/>
      <c r="G23" s="27"/>
      <c r="H23" s="13"/>
      <c r="I23" s="47"/>
      <c r="J23" s="73">
        <f>SUM(J24:J26)</f>
        <v>0</v>
      </c>
      <c r="K23" s="73">
        <f t="shared" ref="K23:R23" si="4">SUM(K24:K26)</f>
        <v>0</v>
      </c>
      <c r="L23" s="73">
        <f t="shared" si="4"/>
        <v>0</v>
      </c>
      <c r="M23" s="73">
        <f t="shared" si="4"/>
        <v>0</v>
      </c>
      <c r="N23" s="73">
        <f t="shared" si="4"/>
        <v>0</v>
      </c>
      <c r="O23" s="73">
        <f t="shared" si="4"/>
        <v>0</v>
      </c>
      <c r="P23" s="73">
        <f t="shared" si="4"/>
        <v>0</v>
      </c>
      <c r="Q23" s="73">
        <f t="shared" si="4"/>
        <v>0</v>
      </c>
      <c r="R23" s="73">
        <f t="shared" si="4"/>
        <v>0</v>
      </c>
    </row>
    <row r="24" spans="2:18" ht="19.5" hidden="1" customHeight="1">
      <c r="B24" s="32"/>
      <c r="C24" s="33"/>
      <c r="D24" s="33"/>
      <c r="E24" s="34"/>
      <c r="F24" s="25">
        <v>7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48"/>
      <c r="C25" s="49"/>
      <c r="D25" s="49"/>
      <c r="E25" s="50"/>
      <c r="F25" s="25">
        <v>8</v>
      </c>
      <c r="G25" s="14"/>
      <c r="H25" s="14"/>
      <c r="I25" s="52"/>
      <c r="J25" s="15"/>
      <c r="K25" s="15"/>
      <c r="L25" s="15"/>
      <c r="M25" s="15"/>
      <c r="N25" s="15"/>
      <c r="O25" s="15"/>
      <c r="P25" s="15"/>
      <c r="Q25" s="15"/>
      <c r="R25" s="71">
        <f t="shared" ref="R25" si="5">SUM(J25:Q25)</f>
        <v>0</v>
      </c>
    </row>
    <row r="26" spans="2:18" ht="19.5" hidden="1" customHeight="1">
      <c r="B26" s="58"/>
      <c r="C26" s="59"/>
      <c r="D26" s="53"/>
      <c r="E26" s="19"/>
      <c r="F26" s="25">
        <v>9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1">
        <f>SUM(J26:Q26)</f>
        <v>0</v>
      </c>
    </row>
    <row r="27" spans="2:18" ht="21" hidden="1" customHeight="1">
      <c r="B27" s="63"/>
      <c r="C27" s="64"/>
      <c r="D27" s="64"/>
      <c r="E27" s="65" t="s">
        <v>98</v>
      </c>
      <c r="F27" s="67"/>
      <c r="G27" s="27"/>
      <c r="H27" s="13"/>
      <c r="I27" s="47"/>
      <c r="J27" s="73">
        <f>SUM(J28:J30)</f>
        <v>0</v>
      </c>
      <c r="K27" s="73">
        <f t="shared" ref="K27:R27" si="6">SUM(K28:K30)</f>
        <v>0</v>
      </c>
      <c r="L27" s="73">
        <f t="shared" si="6"/>
        <v>0</v>
      </c>
      <c r="M27" s="73">
        <f t="shared" si="6"/>
        <v>0</v>
      </c>
      <c r="N27" s="73">
        <f t="shared" si="6"/>
        <v>0</v>
      </c>
      <c r="O27" s="73">
        <f t="shared" si="6"/>
        <v>0</v>
      </c>
      <c r="P27" s="73">
        <f t="shared" si="6"/>
        <v>0</v>
      </c>
      <c r="Q27" s="73">
        <f t="shared" si="6"/>
        <v>0</v>
      </c>
      <c r="R27" s="73">
        <f t="shared" si="6"/>
        <v>0</v>
      </c>
    </row>
    <row r="28" spans="2:18" ht="19.5" hidden="1" customHeight="1">
      <c r="B28" s="32"/>
      <c r="C28" s="33"/>
      <c r="D28" s="33"/>
      <c r="E28" s="34"/>
      <c r="F28" s="25">
        <v>10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48"/>
      <c r="C29" s="49"/>
      <c r="D29" s="49"/>
      <c r="E29" s="50"/>
      <c r="F29" s="25">
        <v>11</v>
      </c>
      <c r="G29" s="14"/>
      <c r="H29" s="14"/>
      <c r="I29" s="52"/>
      <c r="J29" s="15"/>
      <c r="K29" s="15"/>
      <c r="L29" s="15"/>
      <c r="M29" s="15"/>
      <c r="N29" s="15"/>
      <c r="O29" s="15"/>
      <c r="P29" s="15"/>
      <c r="Q29" s="15"/>
      <c r="R29" s="71">
        <f>SUM(J29:Q29)</f>
        <v>0</v>
      </c>
    </row>
    <row r="30" spans="2:18" ht="19.5" hidden="1" customHeight="1">
      <c r="B30" s="24"/>
      <c r="D30" s="21"/>
      <c r="E30" s="26"/>
      <c r="F30" s="25">
        <v>12</v>
      </c>
      <c r="G30" s="14"/>
      <c r="H30" s="15"/>
      <c r="I30" s="16"/>
      <c r="J30" s="23"/>
      <c r="K30" s="23"/>
      <c r="L30" s="23"/>
      <c r="M30" s="23"/>
      <c r="N30" s="23"/>
      <c r="O30" s="23"/>
      <c r="P30" s="23"/>
      <c r="Q30" s="23"/>
      <c r="R30" s="71">
        <f>SUM(J30:Q30)</f>
        <v>0</v>
      </c>
    </row>
    <row r="31" spans="2:18" s="12" customFormat="1" ht="18.75" customHeight="1">
      <c r="B31" s="397" t="s">
        <v>80</v>
      </c>
      <c r="C31" s="398"/>
      <c r="D31" s="398"/>
      <c r="E31" s="398"/>
      <c r="F31" s="398"/>
      <c r="G31" s="398"/>
      <c r="H31" s="398"/>
      <c r="I31" s="398"/>
      <c r="J31" s="450"/>
      <c r="K31" s="450"/>
      <c r="L31" s="450"/>
      <c r="M31" s="450"/>
      <c r="N31" s="450"/>
      <c r="O31" s="450"/>
      <c r="P31" s="450"/>
      <c r="Q31" s="450"/>
      <c r="R31" s="449"/>
    </row>
    <row r="32" spans="2:18" s="12" customFormat="1" ht="19.5" customHeight="1">
      <c r="B32" s="188" t="s">
        <v>111</v>
      </c>
      <c r="C32" s="189"/>
      <c r="D32" s="189"/>
      <c r="E32" s="189"/>
      <c r="F32" s="189"/>
      <c r="G32" s="189"/>
      <c r="H32" s="189"/>
      <c r="I32" s="189"/>
      <c r="J32" s="448"/>
      <c r="K32" s="448"/>
      <c r="L32" s="448"/>
      <c r="M32" s="448"/>
      <c r="N32" s="448"/>
      <c r="O32" s="448"/>
      <c r="P32" s="448"/>
      <c r="Q32" s="448"/>
      <c r="R32" s="445"/>
    </row>
    <row r="33" spans="2:18" ht="50.25" hidden="1" customHeight="1">
      <c r="B33" s="29"/>
      <c r="C33" s="1401" t="s">
        <v>25</v>
      </c>
      <c r="D33" s="1401"/>
      <c r="E33" s="1401"/>
      <c r="F33" s="1401"/>
      <c r="G33" s="1401"/>
      <c r="H33" s="1401"/>
      <c r="I33" s="1401"/>
      <c r="J33" s="443"/>
      <c r="K33" s="443"/>
      <c r="L33" s="443"/>
      <c r="M33" s="443"/>
      <c r="N33" s="443"/>
      <c r="O33" s="443"/>
      <c r="P33" s="443"/>
      <c r="Q33" s="443"/>
      <c r="R33" s="186"/>
    </row>
    <row r="34" spans="2:18" ht="35.25" hidden="1" customHeight="1">
      <c r="B34" s="29"/>
      <c r="C34" s="31"/>
      <c r="D34" s="1401" t="s">
        <v>16</v>
      </c>
      <c r="E34" s="1401"/>
      <c r="F34" s="1401"/>
      <c r="G34" s="1401"/>
      <c r="H34" s="1401"/>
      <c r="I34" s="1401"/>
      <c r="J34" s="443"/>
      <c r="K34" s="443"/>
      <c r="L34" s="443"/>
      <c r="M34" s="443"/>
      <c r="N34" s="443"/>
      <c r="O34" s="443"/>
      <c r="P34" s="443"/>
      <c r="Q34" s="443"/>
      <c r="R34" s="186"/>
    </row>
    <row r="35" spans="2:18" ht="48.75" hidden="1" customHeight="1">
      <c r="B35" s="29"/>
      <c r="C35" s="31"/>
      <c r="D35" s="31"/>
      <c r="E35" s="1401" t="s">
        <v>17</v>
      </c>
      <c r="F35" s="1401"/>
      <c r="G35" s="1401"/>
      <c r="H35" s="1401"/>
      <c r="I35" s="1401"/>
      <c r="J35" s="443"/>
      <c r="K35" s="443"/>
      <c r="L35" s="443"/>
      <c r="M35" s="443"/>
      <c r="N35" s="443"/>
      <c r="O35" s="443"/>
      <c r="P35" s="443"/>
      <c r="Q35" s="443"/>
      <c r="R35" s="186"/>
    </row>
    <row r="36" spans="2:18" ht="23.25" hidden="1" customHeight="1">
      <c r="B36" s="105"/>
      <c r="C36" s="91"/>
      <c r="D36" s="91"/>
      <c r="E36" s="92"/>
      <c r="F36" s="93">
        <v>13</v>
      </c>
      <c r="G36" s="94"/>
      <c r="H36" s="94"/>
      <c r="I36" s="95"/>
      <c r="J36" s="203"/>
      <c r="K36" s="203"/>
      <c r="L36" s="203"/>
      <c r="M36" s="203"/>
      <c r="N36" s="203"/>
      <c r="O36" s="203"/>
      <c r="P36" s="203"/>
      <c r="Q36" s="203"/>
      <c r="R36" s="522"/>
    </row>
    <row r="37" spans="2:18" ht="23.25" hidden="1" customHeight="1">
      <c r="B37" s="106"/>
      <c r="C37" s="97"/>
      <c r="D37" s="98"/>
      <c r="E37" s="99"/>
      <c r="F37" s="93">
        <v>14</v>
      </c>
      <c r="G37" s="94"/>
      <c r="H37" s="13"/>
      <c r="I37" s="100"/>
      <c r="J37" s="447"/>
      <c r="K37" s="447"/>
      <c r="L37" s="447"/>
      <c r="M37" s="447"/>
      <c r="N37" s="447"/>
      <c r="O37" s="447"/>
      <c r="P37" s="447"/>
      <c r="Q37" s="447"/>
      <c r="R37" s="522"/>
    </row>
    <row r="38" spans="2:18" ht="23.25" hidden="1" customHeight="1">
      <c r="B38" s="107"/>
      <c r="C38" s="102"/>
      <c r="D38" s="103"/>
      <c r="E38" s="104"/>
      <c r="F38" s="93">
        <v>15</v>
      </c>
      <c r="G38" s="94"/>
      <c r="H38" s="13"/>
      <c r="I38" s="100"/>
      <c r="J38" s="447"/>
      <c r="K38" s="447"/>
      <c r="L38" s="447"/>
      <c r="M38" s="447"/>
      <c r="N38" s="447"/>
      <c r="O38" s="447"/>
      <c r="P38" s="447"/>
      <c r="Q38" s="447"/>
      <c r="R38" s="522"/>
    </row>
    <row r="39" spans="2:18" ht="23.25" hidden="1" customHeight="1">
      <c r="B39" s="29"/>
      <c r="C39" s="31"/>
      <c r="D39" s="31"/>
      <c r="E39" s="30" t="s">
        <v>18</v>
      </c>
      <c r="F39" s="27"/>
      <c r="G39" s="27"/>
      <c r="H39" s="13"/>
      <c r="I39" s="47"/>
      <c r="J39" s="443"/>
      <c r="K39" s="443"/>
      <c r="L39" s="443"/>
      <c r="M39" s="443"/>
      <c r="N39" s="443"/>
      <c r="O39" s="443"/>
      <c r="P39" s="443"/>
      <c r="Q39" s="443"/>
      <c r="R39" s="186"/>
    </row>
    <row r="40" spans="2:18" ht="23.25" hidden="1" customHeight="1">
      <c r="B40" s="105"/>
      <c r="C40" s="91"/>
      <c r="D40" s="91"/>
      <c r="E40" s="92"/>
      <c r="F40" s="93">
        <v>16</v>
      </c>
      <c r="G40" s="94"/>
      <c r="H40" s="94"/>
      <c r="I40" s="95"/>
      <c r="J40" s="203"/>
      <c r="K40" s="203"/>
      <c r="L40" s="203"/>
      <c r="M40" s="203"/>
      <c r="N40" s="203"/>
      <c r="O40" s="203"/>
      <c r="P40" s="203"/>
      <c r="Q40" s="203"/>
      <c r="R40" s="522"/>
    </row>
    <row r="41" spans="2:18" ht="23.25" hidden="1" customHeight="1">
      <c r="B41" s="106"/>
      <c r="C41" s="97"/>
      <c r="D41" s="98"/>
      <c r="E41" s="99"/>
      <c r="F41" s="93">
        <v>17</v>
      </c>
      <c r="G41" s="94"/>
      <c r="H41" s="13"/>
      <c r="I41" s="100"/>
      <c r="J41" s="447"/>
      <c r="K41" s="447"/>
      <c r="L41" s="447"/>
      <c r="M41" s="447"/>
      <c r="N41" s="447"/>
      <c r="O41" s="447"/>
      <c r="P41" s="447"/>
      <c r="Q41" s="447"/>
      <c r="R41" s="522"/>
    </row>
    <row r="42" spans="2:18" ht="23.25" hidden="1" customHeight="1">
      <c r="B42" s="107"/>
      <c r="C42" s="102"/>
      <c r="D42" s="103"/>
      <c r="E42" s="104"/>
      <c r="F42" s="93">
        <v>18</v>
      </c>
      <c r="G42" s="94"/>
      <c r="H42" s="13"/>
      <c r="I42" s="100"/>
      <c r="J42" s="447"/>
      <c r="K42" s="447"/>
      <c r="L42" s="447"/>
      <c r="M42" s="447"/>
      <c r="N42" s="447"/>
      <c r="O42" s="447"/>
      <c r="P42" s="447"/>
      <c r="Q42" s="447"/>
      <c r="R42" s="522"/>
    </row>
    <row r="43" spans="2:18" ht="23.25" hidden="1" customHeight="1">
      <c r="B43" s="29"/>
      <c r="C43" s="31"/>
      <c r="D43" s="31"/>
      <c r="E43" s="30" t="s">
        <v>19</v>
      </c>
      <c r="F43" s="27"/>
      <c r="G43" s="27"/>
      <c r="H43" s="13"/>
      <c r="I43" s="47"/>
      <c r="J43" s="443"/>
      <c r="K43" s="443"/>
      <c r="L43" s="443"/>
      <c r="M43" s="443"/>
      <c r="N43" s="443"/>
      <c r="O43" s="443"/>
      <c r="P43" s="443"/>
      <c r="Q43" s="443"/>
      <c r="R43" s="186"/>
    </row>
    <row r="44" spans="2:18" ht="23.25" hidden="1" customHeight="1">
      <c r="B44" s="105"/>
      <c r="C44" s="91"/>
      <c r="D44" s="91"/>
      <c r="E44" s="92"/>
      <c r="F44" s="93">
        <v>19</v>
      </c>
      <c r="G44" s="94"/>
      <c r="H44" s="94"/>
      <c r="I44" s="95"/>
      <c r="J44" s="203"/>
      <c r="K44" s="203"/>
      <c r="L44" s="203"/>
      <c r="M44" s="203"/>
      <c r="N44" s="203"/>
      <c r="O44" s="203"/>
      <c r="P44" s="203"/>
      <c r="Q44" s="203"/>
      <c r="R44" s="522"/>
    </row>
    <row r="45" spans="2:18" ht="23.25" hidden="1" customHeight="1">
      <c r="B45" s="106"/>
      <c r="C45" s="97"/>
      <c r="D45" s="98"/>
      <c r="E45" s="99"/>
      <c r="F45" s="93">
        <v>20</v>
      </c>
      <c r="G45" s="94"/>
      <c r="H45" s="13"/>
      <c r="I45" s="100"/>
      <c r="J45" s="447"/>
      <c r="K45" s="447"/>
      <c r="L45" s="447"/>
      <c r="M45" s="447"/>
      <c r="N45" s="447"/>
      <c r="O45" s="447"/>
      <c r="P45" s="447"/>
      <c r="Q45" s="447"/>
      <c r="R45" s="522"/>
    </row>
    <row r="46" spans="2:18" ht="23.25" hidden="1" customHeight="1">
      <c r="B46" s="106"/>
      <c r="C46" s="97"/>
      <c r="D46" s="98"/>
      <c r="E46" s="99"/>
      <c r="F46" s="93">
        <v>21</v>
      </c>
      <c r="G46" s="94"/>
      <c r="H46" s="13"/>
      <c r="I46" s="100"/>
      <c r="J46" s="447"/>
      <c r="K46" s="447"/>
      <c r="L46" s="447"/>
      <c r="M46" s="447"/>
      <c r="N46" s="447"/>
      <c r="O46" s="447"/>
      <c r="P46" s="447"/>
      <c r="Q46" s="447"/>
      <c r="R46" s="522"/>
    </row>
    <row r="47" spans="2:18" s="37" customFormat="1" ht="49.5" hidden="1" customHeight="1">
      <c r="B47" s="36"/>
      <c r="C47" s="39"/>
      <c r="D47" s="1401" t="s">
        <v>20</v>
      </c>
      <c r="E47" s="1401"/>
      <c r="F47" s="1401"/>
      <c r="G47" s="1401"/>
      <c r="H47" s="1401"/>
      <c r="I47" s="1401"/>
      <c r="J47" s="512"/>
      <c r="K47" s="512"/>
      <c r="L47" s="512"/>
      <c r="M47" s="512"/>
      <c r="N47" s="512"/>
      <c r="O47" s="512"/>
      <c r="P47" s="512"/>
      <c r="Q47" s="512"/>
      <c r="R47" s="509"/>
    </row>
    <row r="48" spans="2:18" ht="36" hidden="1" customHeight="1">
      <c r="B48" s="83"/>
      <c r="C48" s="31"/>
      <c r="D48" s="31"/>
      <c r="E48" s="1401" t="s">
        <v>21</v>
      </c>
      <c r="F48" s="1401"/>
      <c r="G48" s="1401"/>
      <c r="H48" s="1401"/>
      <c r="I48" s="1401"/>
      <c r="J48" s="443"/>
      <c r="K48" s="443"/>
      <c r="L48" s="443"/>
      <c r="M48" s="443"/>
      <c r="N48" s="443"/>
      <c r="O48" s="443"/>
      <c r="P48" s="443"/>
      <c r="Q48" s="443"/>
      <c r="R48" s="186"/>
    </row>
    <row r="49" spans="2:18" ht="20.25" hidden="1" customHeight="1">
      <c r="B49" s="87"/>
      <c r="C49" s="91"/>
      <c r="D49" s="91"/>
      <c r="E49" s="92"/>
      <c r="F49" s="93">
        <v>22</v>
      </c>
      <c r="G49" s="94"/>
      <c r="H49" s="94"/>
      <c r="I49" s="95"/>
      <c r="J49" s="203"/>
      <c r="K49" s="203"/>
      <c r="L49" s="203"/>
      <c r="M49" s="203"/>
      <c r="N49" s="203"/>
      <c r="O49" s="203"/>
      <c r="P49" s="203"/>
      <c r="Q49" s="203"/>
      <c r="R49" s="522"/>
    </row>
    <row r="50" spans="2:18" ht="20.25" hidden="1" customHeight="1">
      <c r="B50" s="88"/>
      <c r="C50" s="97"/>
      <c r="D50" s="98"/>
      <c r="E50" s="99"/>
      <c r="F50" s="93">
        <v>23</v>
      </c>
      <c r="G50" s="94"/>
      <c r="H50" s="13"/>
      <c r="I50" s="100"/>
      <c r="J50" s="447"/>
      <c r="K50" s="447"/>
      <c r="L50" s="447"/>
      <c r="M50" s="447"/>
      <c r="N50" s="447"/>
      <c r="O50" s="447"/>
      <c r="P50" s="447"/>
      <c r="Q50" s="447"/>
      <c r="R50" s="522"/>
    </row>
    <row r="51" spans="2:18" ht="20.25" hidden="1" customHeight="1">
      <c r="B51" s="88"/>
      <c r="C51" s="97"/>
      <c r="D51" s="98"/>
      <c r="E51" s="99"/>
      <c r="F51" s="93">
        <v>24</v>
      </c>
      <c r="G51" s="94"/>
      <c r="H51" s="13"/>
      <c r="I51" s="100"/>
      <c r="J51" s="447"/>
      <c r="K51" s="447"/>
      <c r="L51" s="447"/>
      <c r="M51" s="447"/>
      <c r="N51" s="447"/>
      <c r="O51" s="447"/>
      <c r="P51" s="447"/>
      <c r="Q51" s="447"/>
      <c r="R51" s="522"/>
    </row>
    <row r="52" spans="2:18" ht="18" customHeight="1">
      <c r="B52" s="29"/>
      <c r="C52" s="189" t="s">
        <v>24</v>
      </c>
      <c r="D52" s="189"/>
      <c r="E52" s="189"/>
      <c r="F52" s="189"/>
      <c r="G52" s="189"/>
      <c r="H52" s="189"/>
      <c r="I52" s="189"/>
      <c r="J52" s="443"/>
      <c r="K52" s="443"/>
      <c r="L52" s="443"/>
      <c r="M52" s="443"/>
      <c r="N52" s="443"/>
      <c r="O52" s="443"/>
      <c r="P52" s="443"/>
      <c r="Q52" s="443"/>
      <c r="R52" s="186"/>
    </row>
    <row r="53" spans="2:18" ht="18.75" customHeight="1">
      <c r="B53" s="29"/>
      <c r="C53" s="31"/>
      <c r="D53" s="189" t="s">
        <v>23</v>
      </c>
      <c r="E53" s="189"/>
      <c r="F53" s="189"/>
      <c r="G53" s="189"/>
      <c r="H53" s="189"/>
      <c r="I53" s="189"/>
      <c r="J53" s="443"/>
      <c r="K53" s="443"/>
      <c r="L53" s="443"/>
      <c r="M53" s="443"/>
      <c r="N53" s="443"/>
      <c r="O53" s="443"/>
      <c r="P53" s="443"/>
      <c r="Q53" s="443"/>
      <c r="R53" s="186"/>
    </row>
    <row r="54" spans="2:18" ht="17.25" customHeight="1">
      <c r="B54" s="29"/>
      <c r="C54" s="31"/>
      <c r="D54" s="31"/>
      <c r="E54" s="189" t="s">
        <v>22</v>
      </c>
      <c r="F54" s="189"/>
      <c r="G54" s="189"/>
      <c r="H54" s="189"/>
      <c r="I54" s="189"/>
      <c r="J54" s="443"/>
      <c r="K54" s="443"/>
      <c r="L54" s="443"/>
      <c r="M54" s="443"/>
      <c r="N54" s="443"/>
      <c r="O54" s="443"/>
      <c r="P54" s="443"/>
      <c r="Q54" s="443"/>
      <c r="R54" s="186"/>
    </row>
    <row r="55" spans="2:18" s="464" customFormat="1" ht="18" hidden="1" customHeight="1">
      <c r="B55" s="466"/>
      <c r="C55" s="463"/>
      <c r="D55" s="463"/>
      <c r="E55" s="467">
        <v>233</v>
      </c>
      <c r="F55" s="467" t="s">
        <v>1744</v>
      </c>
      <c r="G55" s="468"/>
      <c r="H55" s="467"/>
      <c r="I55" s="467"/>
      <c r="J55" s="458"/>
      <c r="K55" s="458"/>
      <c r="L55" s="458"/>
      <c r="M55" s="458"/>
      <c r="N55" s="458"/>
      <c r="O55" s="458"/>
      <c r="P55" s="458"/>
      <c r="Q55" s="458"/>
      <c r="R55" s="457"/>
    </row>
    <row r="56" spans="2:18" ht="62.25" hidden="1" customHeight="1">
      <c r="B56" s="76"/>
      <c r="C56" s="77"/>
      <c r="D56" s="77"/>
      <c r="E56" s="77"/>
      <c r="F56" s="77">
        <v>23301</v>
      </c>
      <c r="G56" s="14"/>
      <c r="H56" s="14"/>
      <c r="I56" s="15" t="s">
        <v>2159</v>
      </c>
      <c r="J56" s="15"/>
      <c r="K56" s="15"/>
      <c r="L56" s="15"/>
      <c r="M56" s="15"/>
      <c r="N56" s="15"/>
      <c r="O56" s="15"/>
      <c r="P56" s="79"/>
      <c r="R56" s="71">
        <f>SUM(J56:P56)</f>
        <v>0</v>
      </c>
    </row>
    <row r="57" spans="2:18" s="464" customFormat="1" ht="18" customHeight="1">
      <c r="B57" s="466"/>
      <c r="C57" s="463"/>
      <c r="D57" s="463"/>
      <c r="E57" s="467">
        <v>200</v>
      </c>
      <c r="F57" s="467" t="s">
        <v>2679</v>
      </c>
      <c r="G57" s="468"/>
      <c r="H57" s="467"/>
      <c r="I57" s="467"/>
      <c r="J57" s="859"/>
      <c r="K57" s="859"/>
      <c r="L57" s="859"/>
      <c r="M57" s="859"/>
      <c r="N57" s="859"/>
      <c r="O57" s="859"/>
      <c r="P57" s="859"/>
      <c r="Q57" s="859"/>
      <c r="R57" s="860"/>
    </row>
    <row r="58" spans="2:18" ht="72" customHeight="1">
      <c r="B58" s="109"/>
      <c r="C58" s="108"/>
      <c r="D58" s="52"/>
      <c r="E58" s="117"/>
      <c r="F58" s="527" t="s">
        <v>2678</v>
      </c>
      <c r="G58" s="543" t="s">
        <v>2684</v>
      </c>
      <c r="H58" s="16" t="s">
        <v>303</v>
      </c>
      <c r="I58" s="15" t="s">
        <v>2159</v>
      </c>
      <c r="J58" s="23"/>
      <c r="K58" s="23"/>
      <c r="L58" s="23"/>
      <c r="M58" s="23"/>
      <c r="N58" s="23"/>
      <c r="O58" s="23"/>
      <c r="P58" s="23"/>
      <c r="Q58" s="23">
        <v>3000000</v>
      </c>
      <c r="R58" s="71">
        <f>SUM(J58:Q58)</f>
        <v>3000000</v>
      </c>
    </row>
    <row r="59" spans="2:18" s="464" customFormat="1" ht="18" hidden="1" customHeight="1">
      <c r="B59" s="1011"/>
      <c r="C59" s="1126"/>
      <c r="D59" s="1126"/>
      <c r="E59" s="1125">
        <v>211</v>
      </c>
      <c r="F59" s="1125" t="s">
        <v>1733</v>
      </c>
      <c r="G59" s="468"/>
      <c r="H59" s="1125"/>
      <c r="I59" s="1125"/>
      <c r="J59" s="518"/>
      <c r="K59" s="518"/>
      <c r="L59" s="518"/>
      <c r="M59" s="518"/>
      <c r="N59" s="518"/>
      <c r="O59" s="518"/>
      <c r="P59" s="518"/>
      <c r="Q59" s="518"/>
      <c r="R59" s="1388"/>
    </row>
    <row r="60" spans="2:18" ht="51" hidden="1" customHeight="1">
      <c r="B60" s="794"/>
      <c r="C60" s="795"/>
      <c r="D60" s="793"/>
      <c r="E60" s="793"/>
      <c r="F60" s="752">
        <v>21101</v>
      </c>
      <c r="G60" s="1128" t="s">
        <v>2517</v>
      </c>
      <c r="H60" s="824" t="s">
        <v>2530</v>
      </c>
      <c r="I60" s="757" t="s">
        <v>2159</v>
      </c>
      <c r="J60" s="786"/>
      <c r="K60" s="786"/>
      <c r="L60" s="786"/>
      <c r="M60" s="786"/>
      <c r="N60" s="786"/>
      <c r="O60" s="786"/>
      <c r="P60" s="786"/>
      <c r="Q60" s="786"/>
      <c r="R60" s="759">
        <f>SUM(J60:Q60)</f>
        <v>0</v>
      </c>
    </row>
    <row r="61" spans="2:18" ht="62.25" hidden="1" customHeight="1">
      <c r="B61" s="58"/>
      <c r="C61" s="59"/>
      <c r="D61" s="53"/>
      <c r="E61" s="53"/>
      <c r="F61" s="18">
        <v>21102</v>
      </c>
      <c r="G61" s="1127" t="s">
        <v>2531</v>
      </c>
      <c r="H61" s="829" t="s">
        <v>2530</v>
      </c>
      <c r="I61" s="152" t="s">
        <v>2159</v>
      </c>
      <c r="J61" s="136"/>
      <c r="K61" s="136"/>
      <c r="L61" s="136"/>
      <c r="M61" s="136"/>
      <c r="N61" s="136"/>
      <c r="O61" s="136"/>
      <c r="P61" s="136"/>
      <c r="Q61" s="136"/>
      <c r="R61" s="471">
        <f>SUM(J61:Q61)</f>
        <v>0</v>
      </c>
    </row>
    <row r="62" spans="2:18" s="464" customFormat="1" ht="18" hidden="1" customHeight="1">
      <c r="B62" s="1011"/>
      <c r="C62" s="1126"/>
      <c r="D62" s="1126"/>
      <c r="E62" s="1125">
        <v>244</v>
      </c>
      <c r="F62" s="1125" t="s">
        <v>1705</v>
      </c>
      <c r="G62" s="468"/>
      <c r="H62" s="1125"/>
      <c r="I62" s="1125"/>
      <c r="J62" s="861"/>
      <c r="K62" s="861"/>
      <c r="L62" s="861"/>
      <c r="M62" s="861"/>
      <c r="N62" s="861"/>
      <c r="O62" s="861"/>
      <c r="P62" s="861"/>
      <c r="Q62" s="861"/>
      <c r="R62" s="862"/>
    </row>
    <row r="63" spans="2:18" ht="64.5" hidden="1" customHeight="1">
      <c r="B63" s="58"/>
      <c r="C63" s="59"/>
      <c r="D63" s="53"/>
      <c r="E63" s="53"/>
      <c r="F63" s="77">
        <v>24401</v>
      </c>
      <c r="G63" s="84"/>
      <c r="H63" s="15"/>
      <c r="I63" s="15" t="s">
        <v>2159</v>
      </c>
      <c r="J63" s="23"/>
      <c r="K63" s="23"/>
      <c r="L63" s="23"/>
      <c r="M63" s="23"/>
      <c r="N63" s="23"/>
      <c r="O63" s="23"/>
      <c r="P63" s="23"/>
      <c r="R63" s="71">
        <f>SUM(J63:P63)</f>
        <v>0</v>
      </c>
    </row>
    <row r="64" spans="2:18" ht="48.75" hidden="1" customHeight="1">
      <c r="B64" s="29"/>
      <c r="C64" s="31"/>
      <c r="D64" s="1401" t="s">
        <v>26</v>
      </c>
      <c r="E64" s="1401"/>
      <c r="F64" s="1401"/>
      <c r="G64" s="1401"/>
      <c r="H64" s="1401"/>
      <c r="I64" s="1401"/>
      <c r="J64" s="73">
        <f>SUM(J65)</f>
        <v>0</v>
      </c>
      <c r="K64" s="73">
        <f t="shared" ref="K64:R64" si="7">SUM(K65)</f>
        <v>0</v>
      </c>
      <c r="L64" s="73">
        <f t="shared" si="7"/>
        <v>0</v>
      </c>
      <c r="M64" s="73">
        <f t="shared" si="7"/>
        <v>0</v>
      </c>
      <c r="N64" s="73">
        <f t="shared" si="7"/>
        <v>0</v>
      </c>
      <c r="O64" s="73">
        <f t="shared" si="7"/>
        <v>0</v>
      </c>
      <c r="P64" s="73">
        <f t="shared" si="7"/>
        <v>0</v>
      </c>
      <c r="Q64" s="73">
        <f t="shared" si="7"/>
        <v>0</v>
      </c>
      <c r="R64" s="73">
        <f t="shared" si="7"/>
        <v>0</v>
      </c>
    </row>
    <row r="65" spans="2:18" ht="32.25" hidden="1" customHeight="1">
      <c r="B65" s="29"/>
      <c r="C65" s="31"/>
      <c r="D65" s="31"/>
      <c r="E65" s="1401" t="s">
        <v>27</v>
      </c>
      <c r="F65" s="1401"/>
      <c r="G65" s="1401"/>
      <c r="H65" s="1401"/>
      <c r="I65" s="1401"/>
      <c r="J65" s="73">
        <f>SUM(J66:J68)</f>
        <v>0</v>
      </c>
      <c r="K65" s="73">
        <f t="shared" ref="K65:R65" si="8">SUM(K66:K68)</f>
        <v>0</v>
      </c>
      <c r="L65" s="73">
        <f t="shared" si="8"/>
        <v>0</v>
      </c>
      <c r="M65" s="73">
        <f t="shared" si="8"/>
        <v>0</v>
      </c>
      <c r="N65" s="73">
        <f t="shared" si="8"/>
        <v>0</v>
      </c>
      <c r="O65" s="73">
        <f t="shared" si="8"/>
        <v>0</v>
      </c>
      <c r="P65" s="73">
        <f t="shared" si="8"/>
        <v>0</v>
      </c>
      <c r="Q65" s="73">
        <f t="shared" si="8"/>
        <v>0</v>
      </c>
      <c r="R65" s="73">
        <f t="shared" si="8"/>
        <v>0</v>
      </c>
    </row>
    <row r="66" spans="2:18" ht="20.25" hidden="1" customHeight="1">
      <c r="B66" s="32"/>
      <c r="C66" s="33"/>
      <c r="D66" s="33"/>
      <c r="E66" s="34"/>
      <c r="F66" s="25">
        <v>28</v>
      </c>
      <c r="G66" s="14"/>
      <c r="H66" s="14"/>
      <c r="I66" s="52"/>
      <c r="J66" s="15"/>
      <c r="K66" s="15"/>
      <c r="L66" s="15"/>
      <c r="M66" s="15"/>
      <c r="N66" s="15"/>
      <c r="O66" s="15"/>
      <c r="P66" s="15"/>
      <c r="Q66" s="15"/>
      <c r="R66" s="71">
        <f t="shared" ref="R66:R67" si="9">SUM(J66:Q66)</f>
        <v>0</v>
      </c>
    </row>
    <row r="67" spans="2:18" ht="20.25" hidden="1" customHeight="1">
      <c r="B67" s="24"/>
      <c r="D67" s="21"/>
      <c r="E67" s="26"/>
      <c r="F67" s="25">
        <v>29</v>
      </c>
      <c r="G67" s="14"/>
      <c r="H67" s="15"/>
      <c r="I67" s="16"/>
      <c r="J67" s="23"/>
      <c r="K67" s="23"/>
      <c r="L67" s="23"/>
      <c r="M67" s="23"/>
      <c r="N67" s="23"/>
      <c r="O67" s="23"/>
      <c r="P67" s="23"/>
      <c r="Q67" s="23"/>
      <c r="R67" s="71">
        <f t="shared" si="9"/>
        <v>0</v>
      </c>
    </row>
    <row r="68" spans="2:18" ht="20.25" hidden="1" customHeight="1">
      <c r="B68" s="24"/>
      <c r="D68" s="21"/>
      <c r="E68" s="26"/>
      <c r="F68" s="25">
        <v>30</v>
      </c>
      <c r="G68" s="14"/>
      <c r="H68" s="15"/>
      <c r="I68" s="16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33.75" hidden="1" customHeight="1">
      <c r="B69" s="29"/>
      <c r="C69" s="31"/>
      <c r="D69" s="1401" t="s">
        <v>28</v>
      </c>
      <c r="E69" s="1401"/>
      <c r="F69" s="1401"/>
      <c r="G69" s="1401"/>
      <c r="H69" s="1401"/>
      <c r="I69" s="1401"/>
      <c r="J69" s="73">
        <f>SUM(J70+J74)</f>
        <v>0</v>
      </c>
      <c r="K69" s="73">
        <f t="shared" ref="K69:R69" si="10">SUM(K70+K74)</f>
        <v>0</v>
      </c>
      <c r="L69" s="73">
        <f t="shared" si="10"/>
        <v>0</v>
      </c>
      <c r="M69" s="73">
        <f t="shared" si="10"/>
        <v>0</v>
      </c>
      <c r="N69" s="73">
        <f t="shared" si="10"/>
        <v>0</v>
      </c>
      <c r="O69" s="73">
        <f t="shared" si="10"/>
        <v>0</v>
      </c>
      <c r="P69" s="73">
        <f t="shared" si="10"/>
        <v>0</v>
      </c>
      <c r="Q69" s="73">
        <f t="shared" si="10"/>
        <v>0</v>
      </c>
      <c r="R69" s="73">
        <f t="shared" si="10"/>
        <v>0</v>
      </c>
    </row>
    <row r="70" spans="2:18" ht="33.75" hidden="1" customHeight="1">
      <c r="B70" s="29"/>
      <c r="C70" s="31"/>
      <c r="D70" s="31"/>
      <c r="E70" s="1401" t="s">
        <v>29</v>
      </c>
      <c r="F70" s="1401"/>
      <c r="G70" s="1401"/>
      <c r="H70" s="1401"/>
      <c r="I70" s="1401"/>
      <c r="J70" s="73">
        <f>SUM(J71:J73)</f>
        <v>0</v>
      </c>
      <c r="K70" s="73">
        <f t="shared" ref="K70:R70" si="11">SUM(K71:K73)</f>
        <v>0</v>
      </c>
      <c r="L70" s="73">
        <f t="shared" si="11"/>
        <v>0</v>
      </c>
      <c r="M70" s="73">
        <f t="shared" si="11"/>
        <v>0</v>
      </c>
      <c r="N70" s="73">
        <f t="shared" si="11"/>
        <v>0</v>
      </c>
      <c r="O70" s="73">
        <f t="shared" si="11"/>
        <v>0</v>
      </c>
      <c r="P70" s="73">
        <f t="shared" si="11"/>
        <v>0</v>
      </c>
      <c r="Q70" s="73">
        <f t="shared" si="11"/>
        <v>0</v>
      </c>
      <c r="R70" s="73">
        <f t="shared" si="11"/>
        <v>0</v>
      </c>
    </row>
    <row r="71" spans="2:18" ht="21" hidden="1" customHeight="1">
      <c r="B71" s="32"/>
      <c r="C71" s="33"/>
      <c r="D71" s="33"/>
      <c r="E71" s="34"/>
      <c r="F71" s="25">
        <v>31</v>
      </c>
      <c r="G71" s="14"/>
      <c r="H71" s="14"/>
      <c r="I71" s="52"/>
      <c r="J71" s="15"/>
      <c r="K71" s="15"/>
      <c r="L71" s="15"/>
      <c r="M71" s="15"/>
      <c r="N71" s="15"/>
      <c r="O71" s="15"/>
      <c r="P71" s="15"/>
      <c r="Q71" s="15"/>
      <c r="R71" s="71">
        <f t="shared" ref="R71:R72" si="12">SUM(J71:Q71)</f>
        <v>0</v>
      </c>
    </row>
    <row r="72" spans="2:18" ht="21" hidden="1" customHeight="1">
      <c r="B72" s="24"/>
      <c r="D72" s="21"/>
      <c r="E72" s="26"/>
      <c r="F72" s="25">
        <v>32</v>
      </c>
      <c r="G72" s="14"/>
      <c r="H72" s="15"/>
      <c r="I72" s="16"/>
      <c r="J72" s="23"/>
      <c r="K72" s="23"/>
      <c r="L72" s="23"/>
      <c r="M72" s="23"/>
      <c r="N72" s="23"/>
      <c r="O72" s="23"/>
      <c r="P72" s="23"/>
      <c r="Q72" s="23"/>
      <c r="R72" s="71">
        <f t="shared" si="12"/>
        <v>0</v>
      </c>
    </row>
    <row r="73" spans="2:18" ht="21" hidden="1" customHeight="1">
      <c r="B73" s="24"/>
      <c r="D73" s="21"/>
      <c r="E73" s="26"/>
      <c r="F73" s="25">
        <v>33</v>
      </c>
      <c r="G73" s="14"/>
      <c r="H73" s="15"/>
      <c r="I73" s="16"/>
      <c r="J73" s="23"/>
      <c r="K73" s="23"/>
      <c r="L73" s="23"/>
      <c r="M73" s="23"/>
      <c r="N73" s="23"/>
      <c r="O73" s="23"/>
      <c r="P73" s="23"/>
      <c r="Q73" s="23"/>
      <c r="R73" s="71">
        <f>SUM(J73:Q73)</f>
        <v>0</v>
      </c>
    </row>
    <row r="74" spans="2:18" ht="33" hidden="1" customHeight="1">
      <c r="B74" s="29"/>
      <c r="C74" s="31"/>
      <c r="D74" s="31"/>
      <c r="E74" s="1418" t="s">
        <v>30</v>
      </c>
      <c r="F74" s="1418"/>
      <c r="G74" s="1418"/>
      <c r="H74" s="1418"/>
      <c r="I74" s="1418"/>
      <c r="J74" s="73">
        <f t="shared" ref="J74:R74" si="13">SUM(J75:J77)</f>
        <v>0</v>
      </c>
      <c r="K74" s="73">
        <f t="shared" si="13"/>
        <v>0</v>
      </c>
      <c r="L74" s="73">
        <f t="shared" si="13"/>
        <v>0</v>
      </c>
      <c r="M74" s="73">
        <f t="shared" si="13"/>
        <v>0</v>
      </c>
      <c r="N74" s="73">
        <f t="shared" si="13"/>
        <v>0</v>
      </c>
      <c r="O74" s="73">
        <f t="shared" si="13"/>
        <v>0</v>
      </c>
      <c r="P74" s="73">
        <f t="shared" si="13"/>
        <v>0</v>
      </c>
      <c r="Q74" s="73">
        <f t="shared" si="13"/>
        <v>0</v>
      </c>
      <c r="R74" s="73">
        <f t="shared" si="13"/>
        <v>0</v>
      </c>
    </row>
    <row r="75" spans="2:18" ht="23.25" hidden="1" customHeight="1">
      <c r="B75" s="32"/>
      <c r="C75" s="33"/>
      <c r="D75" s="33"/>
      <c r="E75" s="34"/>
      <c r="F75" s="25">
        <v>34</v>
      </c>
      <c r="G75" s="14"/>
      <c r="H75" s="14"/>
      <c r="I75" s="52"/>
      <c r="J75" s="23"/>
      <c r="K75" s="23"/>
      <c r="L75" s="23"/>
      <c r="M75" s="23"/>
      <c r="N75" s="23"/>
      <c r="O75" s="23"/>
      <c r="P75" s="23"/>
      <c r="Q75" s="23"/>
      <c r="R75" s="71">
        <f>SUM(J75:Q75)</f>
        <v>0</v>
      </c>
    </row>
    <row r="76" spans="2:18" ht="23.25" hidden="1" customHeight="1">
      <c r="B76" s="48"/>
      <c r="C76" s="49"/>
      <c r="D76" s="49"/>
      <c r="E76" s="50"/>
      <c r="F76" s="25">
        <v>35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 t="shared" ref="R76:R77" si="14">SUM(J76:Q76)</f>
        <v>0</v>
      </c>
    </row>
    <row r="77" spans="2:18" ht="23.25" hidden="1" customHeight="1">
      <c r="B77" s="17"/>
      <c r="C77" s="18"/>
      <c r="D77" s="18"/>
      <c r="E77" s="66"/>
      <c r="F77" s="25">
        <v>36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 t="shared" si="14"/>
        <v>0</v>
      </c>
    </row>
    <row r="78" spans="2:18" s="12" customFormat="1" ht="18.75" hidden="1" customHeight="1">
      <c r="B78" s="116" t="s">
        <v>82</v>
      </c>
      <c r="C78" s="38"/>
      <c r="D78" s="115"/>
      <c r="E78" s="115"/>
      <c r="F78" s="115"/>
      <c r="G78" s="115"/>
      <c r="H78" s="115"/>
      <c r="I78" s="115"/>
      <c r="J78" s="35">
        <f>SUM(J79)</f>
        <v>0</v>
      </c>
      <c r="K78" s="35">
        <f t="shared" ref="K78:R79" si="15">SUM(K79)</f>
        <v>0</v>
      </c>
      <c r="L78" s="35">
        <f t="shared" si="15"/>
        <v>0</v>
      </c>
      <c r="M78" s="35">
        <f t="shared" si="15"/>
        <v>0</v>
      </c>
      <c r="N78" s="35">
        <f t="shared" si="15"/>
        <v>0</v>
      </c>
      <c r="O78" s="35">
        <f t="shared" si="15"/>
        <v>0</v>
      </c>
      <c r="P78" s="35">
        <f t="shared" si="15"/>
        <v>0</v>
      </c>
      <c r="Q78" s="35">
        <f t="shared" si="15"/>
        <v>0</v>
      </c>
      <c r="R78" s="35">
        <f t="shared" si="15"/>
        <v>0</v>
      </c>
    </row>
    <row r="79" spans="2:18" s="12" customFormat="1" ht="33" hidden="1" customHeight="1">
      <c r="B79" s="1512" t="s">
        <v>112</v>
      </c>
      <c r="C79" s="1401"/>
      <c r="D79" s="1401"/>
      <c r="E79" s="1401"/>
      <c r="F79" s="1401"/>
      <c r="G79" s="1401"/>
      <c r="H79" s="1401"/>
      <c r="I79" s="1401"/>
      <c r="J79" s="22">
        <f>SUM(J80)</f>
        <v>0</v>
      </c>
      <c r="K79" s="22">
        <f t="shared" si="15"/>
        <v>0</v>
      </c>
      <c r="L79" s="22">
        <f t="shared" si="15"/>
        <v>0</v>
      </c>
      <c r="M79" s="22">
        <f t="shared" si="15"/>
        <v>0</v>
      </c>
      <c r="N79" s="22">
        <f t="shared" si="15"/>
        <v>0</v>
      </c>
      <c r="O79" s="22">
        <f t="shared" si="15"/>
        <v>0</v>
      </c>
      <c r="P79" s="22">
        <f t="shared" si="15"/>
        <v>0</v>
      </c>
      <c r="Q79" s="22">
        <f t="shared" si="15"/>
        <v>0</v>
      </c>
      <c r="R79" s="22">
        <f t="shared" si="15"/>
        <v>0</v>
      </c>
    </row>
    <row r="80" spans="2:18" ht="33" hidden="1" customHeight="1">
      <c r="B80" s="29"/>
      <c r="C80" s="1401" t="s">
        <v>31</v>
      </c>
      <c r="D80" s="1401"/>
      <c r="E80" s="1401"/>
      <c r="F80" s="1401"/>
      <c r="G80" s="1401"/>
      <c r="H80" s="1401"/>
      <c r="I80" s="1401"/>
      <c r="J80" s="73">
        <f t="shared" ref="J80:R80" si="16">SUM(J81+J88)</f>
        <v>0</v>
      </c>
      <c r="K80" s="73">
        <f t="shared" si="16"/>
        <v>0</v>
      </c>
      <c r="L80" s="73">
        <f t="shared" si="16"/>
        <v>0</v>
      </c>
      <c r="M80" s="73">
        <f t="shared" si="16"/>
        <v>0</v>
      </c>
      <c r="N80" s="73">
        <f t="shared" si="16"/>
        <v>0</v>
      </c>
      <c r="O80" s="73">
        <f t="shared" si="16"/>
        <v>0</v>
      </c>
      <c r="P80" s="73">
        <f t="shared" si="16"/>
        <v>0</v>
      </c>
      <c r="Q80" s="73">
        <f t="shared" si="16"/>
        <v>0</v>
      </c>
      <c r="R80" s="73">
        <f t="shared" si="16"/>
        <v>0</v>
      </c>
    </row>
    <row r="81" spans="2:18" ht="34.5" hidden="1" customHeight="1">
      <c r="B81" s="29"/>
      <c r="C81" s="31"/>
      <c r="D81" s="1401" t="s">
        <v>32</v>
      </c>
      <c r="E81" s="1401"/>
      <c r="F81" s="1401"/>
      <c r="G81" s="1401"/>
      <c r="H81" s="1401"/>
      <c r="I81" s="1401"/>
      <c r="J81" s="73">
        <f>SUM(J82)</f>
        <v>0</v>
      </c>
      <c r="K81" s="73">
        <f t="shared" ref="K81:R81" si="17">SUM(K82)</f>
        <v>0</v>
      </c>
      <c r="L81" s="73">
        <f t="shared" si="17"/>
        <v>0</v>
      </c>
      <c r="M81" s="73">
        <f t="shared" si="17"/>
        <v>0</v>
      </c>
      <c r="N81" s="73">
        <f t="shared" si="17"/>
        <v>0</v>
      </c>
      <c r="O81" s="73">
        <f t="shared" si="17"/>
        <v>0</v>
      </c>
      <c r="P81" s="73">
        <f t="shared" si="17"/>
        <v>0</v>
      </c>
      <c r="Q81" s="73">
        <f t="shared" si="17"/>
        <v>0</v>
      </c>
      <c r="R81" s="73">
        <f t="shared" si="17"/>
        <v>0</v>
      </c>
    </row>
    <row r="82" spans="2:18" hidden="1">
      <c r="B82" s="29"/>
      <c r="C82" s="31"/>
      <c r="D82" s="31"/>
      <c r="E82" s="30" t="s">
        <v>33</v>
      </c>
      <c r="F82" s="27"/>
      <c r="G82" s="27"/>
      <c r="H82" s="13"/>
      <c r="I82" s="47"/>
      <c r="J82" s="73">
        <f>SUM(J83:J87)</f>
        <v>0</v>
      </c>
      <c r="K82" s="73">
        <f t="shared" ref="K82:R82" si="18">SUM(K83:K87)</f>
        <v>0</v>
      </c>
      <c r="L82" s="73">
        <f t="shared" si="18"/>
        <v>0</v>
      </c>
      <c r="M82" s="73">
        <f t="shared" si="18"/>
        <v>0</v>
      </c>
      <c r="N82" s="73">
        <f t="shared" si="18"/>
        <v>0</v>
      </c>
      <c r="O82" s="73">
        <f t="shared" si="18"/>
        <v>0</v>
      </c>
      <c r="P82" s="73">
        <f t="shared" si="18"/>
        <v>0</v>
      </c>
      <c r="Q82" s="73">
        <f t="shared" si="18"/>
        <v>0</v>
      </c>
      <c r="R82" s="73">
        <f t="shared" si="18"/>
        <v>0</v>
      </c>
    </row>
    <row r="83" spans="2:18" ht="25.5" hidden="1" customHeight="1">
      <c r="B83" s="32"/>
      <c r="C83" s="33"/>
      <c r="D83" s="33"/>
      <c r="E83" s="34"/>
      <c r="F83" s="25">
        <v>37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24"/>
      <c r="D84" s="21"/>
      <c r="E84" s="26"/>
      <c r="F84" s="25">
        <v>38</v>
      </c>
      <c r="G84" s="14"/>
      <c r="H84" s="15"/>
      <c r="I84" s="16"/>
      <c r="J84" s="23"/>
      <c r="K84" s="23"/>
      <c r="L84" s="23"/>
      <c r="M84" s="23"/>
      <c r="N84" s="23"/>
      <c r="O84" s="23"/>
      <c r="P84" s="23"/>
      <c r="Q84" s="23"/>
      <c r="R84" s="71">
        <f>SUM(J84:Q84)</f>
        <v>0</v>
      </c>
    </row>
    <row r="85" spans="2:18" ht="25.5" hidden="1" customHeight="1">
      <c r="B85" s="24"/>
      <c r="D85" s="21"/>
      <c r="E85" s="26"/>
      <c r="F85" s="25">
        <v>39</v>
      </c>
      <c r="G85" s="14"/>
      <c r="H85" s="15"/>
      <c r="I85" s="16"/>
      <c r="J85" s="15"/>
      <c r="K85" s="15"/>
      <c r="L85" s="15"/>
      <c r="M85" s="15"/>
      <c r="N85" s="15"/>
      <c r="O85" s="15"/>
      <c r="P85" s="15"/>
      <c r="Q85" s="15"/>
      <c r="R85" s="71">
        <f>SUM(J85:Q85)</f>
        <v>0</v>
      </c>
    </row>
    <row r="86" spans="2:18" ht="25.5" hidden="1" customHeight="1">
      <c r="B86" s="48"/>
      <c r="C86" s="49"/>
      <c r="D86" s="49"/>
      <c r="E86" s="50"/>
      <c r="F86" s="25">
        <v>40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ref="R86" si="19">SUM(J86:Q86)</f>
        <v>0</v>
      </c>
    </row>
    <row r="87" spans="2:18" ht="25.5" hidden="1" customHeight="1">
      <c r="B87" s="48"/>
      <c r="C87" s="49"/>
      <c r="D87" s="49"/>
      <c r="E87" s="50"/>
      <c r="F87" s="25">
        <v>41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>SUM(J87:Q87)</f>
        <v>0</v>
      </c>
    </row>
    <row r="88" spans="2:18" ht="21" hidden="1" customHeight="1">
      <c r="B88" s="29"/>
      <c r="C88" s="31"/>
      <c r="D88" s="1419" t="s">
        <v>34</v>
      </c>
      <c r="E88" s="1419"/>
      <c r="F88" s="1419"/>
      <c r="G88" s="1419"/>
      <c r="H88" s="1419"/>
      <c r="I88" s="1419"/>
      <c r="J88" s="73">
        <f>SUM(J89)</f>
        <v>0</v>
      </c>
      <c r="K88" s="73">
        <f t="shared" ref="K88:Q88" si="20">SUM(K89)</f>
        <v>0</v>
      </c>
      <c r="L88" s="73">
        <f t="shared" si="20"/>
        <v>0</v>
      </c>
      <c r="M88" s="73">
        <f t="shared" si="20"/>
        <v>0</v>
      </c>
      <c r="N88" s="73">
        <f t="shared" si="20"/>
        <v>0</v>
      </c>
      <c r="O88" s="73">
        <f t="shared" si="20"/>
        <v>0</v>
      </c>
      <c r="P88" s="73">
        <f t="shared" si="20"/>
        <v>0</v>
      </c>
      <c r="Q88" s="73">
        <f t="shared" si="20"/>
        <v>0</v>
      </c>
      <c r="R88" s="73">
        <f>SUM(R89)</f>
        <v>0</v>
      </c>
    </row>
    <row r="89" spans="2:18" ht="21" hidden="1" customHeight="1">
      <c r="B89" s="29"/>
      <c r="C89" s="31"/>
      <c r="D89" s="31"/>
      <c r="E89" s="1418" t="s">
        <v>35</v>
      </c>
      <c r="F89" s="1418"/>
      <c r="G89" s="1418"/>
      <c r="H89" s="1418"/>
      <c r="I89" s="1418"/>
      <c r="J89" s="73">
        <f>SUM(J90:J95)</f>
        <v>0</v>
      </c>
      <c r="K89" s="73">
        <f t="shared" ref="K89:R89" si="21">SUM(K90:K95)</f>
        <v>0</v>
      </c>
      <c r="L89" s="73">
        <f t="shared" si="21"/>
        <v>0</v>
      </c>
      <c r="M89" s="73">
        <f t="shared" si="21"/>
        <v>0</v>
      </c>
      <c r="N89" s="73">
        <f t="shared" si="21"/>
        <v>0</v>
      </c>
      <c r="O89" s="73">
        <f t="shared" si="21"/>
        <v>0</v>
      </c>
      <c r="P89" s="73">
        <f t="shared" si="21"/>
        <v>0</v>
      </c>
      <c r="Q89" s="73">
        <f t="shared" si="21"/>
        <v>0</v>
      </c>
      <c r="R89" s="73">
        <f t="shared" si="21"/>
        <v>0</v>
      </c>
    </row>
    <row r="90" spans="2:18" ht="25.5" hidden="1" customHeight="1">
      <c r="B90" s="32"/>
      <c r="C90" s="33"/>
      <c r="D90" s="33"/>
      <c r="E90" s="34"/>
      <c r="F90" s="25">
        <v>42</v>
      </c>
      <c r="G90" s="14"/>
      <c r="H90" s="14"/>
      <c r="I90" s="52"/>
      <c r="J90" s="15"/>
      <c r="K90" s="15"/>
      <c r="L90" s="15"/>
      <c r="M90" s="15"/>
      <c r="N90" s="15"/>
      <c r="O90" s="15"/>
      <c r="P90" s="15"/>
      <c r="Q90" s="15"/>
      <c r="R90" s="71">
        <f>SUM(J90:Q90)</f>
        <v>0</v>
      </c>
    </row>
    <row r="91" spans="2:18" ht="25.5" hidden="1" customHeight="1">
      <c r="B91" s="48"/>
      <c r="C91" s="49"/>
      <c r="D91" s="49"/>
      <c r="E91" s="50"/>
      <c r="F91" s="25">
        <v>43</v>
      </c>
      <c r="G91" s="14"/>
      <c r="H91" s="14"/>
      <c r="I91" s="52"/>
      <c r="J91" s="15"/>
      <c r="K91" s="15"/>
      <c r="L91" s="15"/>
      <c r="M91" s="15"/>
      <c r="N91" s="15"/>
      <c r="O91" s="15"/>
      <c r="P91" s="15"/>
      <c r="Q91" s="15"/>
      <c r="R91" s="71">
        <f t="shared" ref="R91:R95" si="22">SUM(J91:Q91)</f>
        <v>0</v>
      </c>
    </row>
    <row r="92" spans="2:18" ht="25.5" hidden="1" customHeight="1">
      <c r="B92" s="48"/>
      <c r="C92" s="49"/>
      <c r="D92" s="49"/>
      <c r="E92" s="50"/>
      <c r="F92" s="25">
        <v>44</v>
      </c>
      <c r="G92" s="14"/>
      <c r="H92" s="14"/>
      <c r="I92" s="52"/>
      <c r="J92" s="15"/>
      <c r="K92" s="15"/>
      <c r="L92" s="15"/>
      <c r="M92" s="15"/>
      <c r="N92" s="15"/>
      <c r="O92" s="15"/>
      <c r="P92" s="15"/>
      <c r="Q92" s="15"/>
      <c r="R92" s="71">
        <f t="shared" si="22"/>
        <v>0</v>
      </c>
    </row>
    <row r="93" spans="2:18" ht="25.5" hidden="1" customHeight="1">
      <c r="B93" s="48"/>
      <c r="C93" s="49"/>
      <c r="D93" s="49"/>
      <c r="E93" s="50"/>
      <c r="F93" s="25">
        <v>45</v>
      </c>
      <c r="G93" s="14"/>
      <c r="H93" s="14"/>
      <c r="I93" s="52"/>
      <c r="J93" s="15"/>
      <c r="K93" s="15"/>
      <c r="L93" s="15"/>
      <c r="M93" s="15"/>
      <c r="N93" s="15"/>
      <c r="O93" s="15"/>
      <c r="P93" s="15"/>
      <c r="Q93" s="15"/>
      <c r="R93" s="71">
        <f t="shared" si="22"/>
        <v>0</v>
      </c>
    </row>
    <row r="94" spans="2:18" ht="25.5" hidden="1" customHeight="1">
      <c r="B94" s="48"/>
      <c r="C94" s="49"/>
      <c r="D94" s="49"/>
      <c r="E94" s="50"/>
      <c r="F94" s="25">
        <v>46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si="22"/>
        <v>0</v>
      </c>
    </row>
    <row r="95" spans="2:18" ht="25.5" hidden="1" customHeight="1">
      <c r="B95" s="17"/>
      <c r="C95" s="18"/>
      <c r="D95" s="18"/>
      <c r="E95" s="66"/>
      <c r="F95" s="25">
        <v>47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si="22"/>
        <v>0</v>
      </c>
    </row>
    <row r="96" spans="2:18" s="12" customFormat="1" ht="34.5" hidden="1" customHeight="1">
      <c r="B96" s="1404" t="s">
        <v>85</v>
      </c>
      <c r="C96" s="1405"/>
      <c r="D96" s="1405"/>
      <c r="E96" s="1405"/>
      <c r="F96" s="1405"/>
      <c r="G96" s="1405"/>
      <c r="H96" s="1405"/>
      <c r="I96" s="1405"/>
      <c r="J96" s="35">
        <f>SUM(J97)</f>
        <v>0</v>
      </c>
      <c r="K96" s="35">
        <f t="shared" ref="K96:R97" si="23">SUM(K97)</f>
        <v>0</v>
      </c>
      <c r="L96" s="35">
        <f t="shared" si="23"/>
        <v>0</v>
      </c>
      <c r="M96" s="35">
        <f t="shared" si="23"/>
        <v>0</v>
      </c>
      <c r="N96" s="35">
        <f t="shared" si="23"/>
        <v>0</v>
      </c>
      <c r="O96" s="35">
        <f t="shared" si="23"/>
        <v>0</v>
      </c>
      <c r="P96" s="35">
        <f t="shared" si="23"/>
        <v>0</v>
      </c>
      <c r="Q96" s="35">
        <f t="shared" si="23"/>
        <v>0</v>
      </c>
      <c r="R96" s="35">
        <f t="shared" si="23"/>
        <v>0</v>
      </c>
    </row>
    <row r="97" spans="2:18" s="12" customFormat="1" ht="49.5" hidden="1" customHeight="1">
      <c r="B97" s="1516" t="s">
        <v>113</v>
      </c>
      <c r="C97" s="1517"/>
      <c r="D97" s="1517"/>
      <c r="E97" s="1517"/>
      <c r="F97" s="1517"/>
      <c r="G97" s="1517"/>
      <c r="H97" s="1517"/>
      <c r="I97" s="1517"/>
      <c r="J97" s="22">
        <f>SUM(J98)</f>
        <v>0</v>
      </c>
      <c r="K97" s="22">
        <f t="shared" si="23"/>
        <v>0</v>
      </c>
      <c r="L97" s="22">
        <f t="shared" si="23"/>
        <v>0</v>
      </c>
      <c r="M97" s="22">
        <f t="shared" si="23"/>
        <v>0</v>
      </c>
      <c r="N97" s="22">
        <f t="shared" si="23"/>
        <v>0</v>
      </c>
      <c r="O97" s="22">
        <f t="shared" si="23"/>
        <v>0</v>
      </c>
      <c r="P97" s="22">
        <f t="shared" si="23"/>
        <v>0</v>
      </c>
      <c r="Q97" s="22">
        <f t="shared" si="23"/>
        <v>0</v>
      </c>
      <c r="R97" s="22">
        <f t="shared" si="23"/>
        <v>0</v>
      </c>
    </row>
    <row r="98" spans="2:18" ht="36.75" hidden="1" customHeight="1">
      <c r="B98" s="29"/>
      <c r="C98" s="1401" t="s">
        <v>36</v>
      </c>
      <c r="D98" s="1401"/>
      <c r="E98" s="1401"/>
      <c r="F98" s="1401"/>
      <c r="G98" s="1401"/>
      <c r="H98" s="1401"/>
      <c r="I98" s="1401"/>
      <c r="J98" s="73">
        <f>SUM(J99+J104+J109)</f>
        <v>0</v>
      </c>
      <c r="K98" s="73">
        <f t="shared" ref="K98:R98" si="24">SUM(K99+K104+K109)</f>
        <v>0</v>
      </c>
      <c r="L98" s="73">
        <f t="shared" si="24"/>
        <v>0</v>
      </c>
      <c r="M98" s="73">
        <f t="shared" si="24"/>
        <v>0</v>
      </c>
      <c r="N98" s="73">
        <f t="shared" si="24"/>
        <v>0</v>
      </c>
      <c r="O98" s="73">
        <f t="shared" si="24"/>
        <v>0</v>
      </c>
      <c r="P98" s="73">
        <f t="shared" si="24"/>
        <v>0</v>
      </c>
      <c r="Q98" s="73">
        <f t="shared" si="24"/>
        <v>0</v>
      </c>
      <c r="R98" s="73">
        <f t="shared" si="24"/>
        <v>0</v>
      </c>
    </row>
    <row r="99" spans="2:18" ht="47.25" hidden="1" customHeight="1">
      <c r="B99" s="29"/>
      <c r="C99" s="31"/>
      <c r="D99" s="1401" t="s">
        <v>37</v>
      </c>
      <c r="E99" s="1401"/>
      <c r="F99" s="1401"/>
      <c r="G99" s="1401"/>
      <c r="H99" s="1401"/>
      <c r="I99" s="1401"/>
      <c r="J99" s="73">
        <f>SUM(J100)</f>
        <v>0</v>
      </c>
      <c r="K99" s="73">
        <f t="shared" ref="K99:R99" si="25">SUM(K100)</f>
        <v>0</v>
      </c>
      <c r="L99" s="73">
        <f t="shared" si="25"/>
        <v>0</v>
      </c>
      <c r="M99" s="73">
        <f t="shared" si="25"/>
        <v>0</v>
      </c>
      <c r="N99" s="73">
        <f t="shared" si="25"/>
        <v>0</v>
      </c>
      <c r="O99" s="73">
        <f t="shared" si="25"/>
        <v>0</v>
      </c>
      <c r="P99" s="73">
        <f t="shared" si="25"/>
        <v>0</v>
      </c>
      <c r="Q99" s="73">
        <f t="shared" si="25"/>
        <v>0</v>
      </c>
      <c r="R99" s="73">
        <f t="shared" si="25"/>
        <v>0</v>
      </c>
    </row>
    <row r="100" spans="2:18" ht="32.25" hidden="1" customHeight="1">
      <c r="B100" s="29"/>
      <c r="C100" s="31"/>
      <c r="D100" s="31"/>
      <c r="E100" s="1401" t="s">
        <v>38</v>
      </c>
      <c r="F100" s="1401"/>
      <c r="G100" s="1401"/>
      <c r="H100" s="1401"/>
      <c r="I100" s="1401"/>
      <c r="J100" s="73">
        <f>SUM(J101:J103)</f>
        <v>0</v>
      </c>
      <c r="K100" s="73">
        <f t="shared" ref="K100:R100" si="26">SUM(K101:K103)</f>
        <v>0</v>
      </c>
      <c r="L100" s="73">
        <f t="shared" si="26"/>
        <v>0</v>
      </c>
      <c r="M100" s="73">
        <f t="shared" si="26"/>
        <v>0</v>
      </c>
      <c r="N100" s="73">
        <f t="shared" si="26"/>
        <v>0</v>
      </c>
      <c r="O100" s="73">
        <f t="shared" si="26"/>
        <v>0</v>
      </c>
      <c r="P100" s="73">
        <f t="shared" si="26"/>
        <v>0</v>
      </c>
      <c r="Q100" s="73">
        <f t="shared" si="26"/>
        <v>0</v>
      </c>
      <c r="R100" s="73">
        <f t="shared" si="26"/>
        <v>0</v>
      </c>
    </row>
    <row r="101" spans="2:18" ht="22.5" hidden="1" customHeight="1">
      <c r="B101" s="32"/>
      <c r="C101" s="33"/>
      <c r="D101" s="33"/>
      <c r="E101" s="34"/>
      <c r="F101" s="25">
        <v>48</v>
      </c>
      <c r="G101" s="14"/>
      <c r="H101" s="14"/>
      <c r="I101" s="52"/>
      <c r="J101" s="15"/>
      <c r="K101" s="15"/>
      <c r="L101" s="15"/>
      <c r="M101" s="15"/>
      <c r="N101" s="15"/>
      <c r="O101" s="15"/>
      <c r="P101" s="15"/>
      <c r="Q101" s="15"/>
      <c r="R101" s="71">
        <f t="shared" ref="R101" si="27">SUM(J101:Q101)</f>
        <v>0</v>
      </c>
    </row>
    <row r="102" spans="2:18" ht="22.5" hidden="1" customHeight="1">
      <c r="B102" s="24"/>
      <c r="D102" s="21"/>
      <c r="E102" s="26"/>
      <c r="F102" s="25">
        <v>49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22.5" hidden="1" customHeight="1">
      <c r="B103" s="24"/>
      <c r="D103" s="21"/>
      <c r="E103" s="26"/>
      <c r="F103" s="25">
        <v>50</v>
      </c>
      <c r="G103" s="14"/>
      <c r="H103" s="15"/>
      <c r="I103" s="16"/>
      <c r="J103" s="23"/>
      <c r="K103" s="23"/>
      <c r="L103" s="23"/>
      <c r="M103" s="23"/>
      <c r="N103" s="23"/>
      <c r="O103" s="23"/>
      <c r="P103" s="23"/>
      <c r="Q103" s="23"/>
      <c r="R103" s="71">
        <f>SUM(J103:Q103)</f>
        <v>0</v>
      </c>
    </row>
    <row r="104" spans="2:18" ht="47.25" hidden="1" customHeight="1">
      <c r="B104" s="29"/>
      <c r="C104" s="31"/>
      <c r="D104" s="1401" t="s">
        <v>39</v>
      </c>
      <c r="E104" s="1401"/>
      <c r="F104" s="1401"/>
      <c r="G104" s="1401"/>
      <c r="H104" s="1401"/>
      <c r="I104" s="1401"/>
      <c r="J104" s="73">
        <f>SUM(J105)</f>
        <v>0</v>
      </c>
      <c r="K104" s="73">
        <f t="shared" ref="K104:R104" si="28">SUM(K105)</f>
        <v>0</v>
      </c>
      <c r="L104" s="73">
        <f t="shared" si="28"/>
        <v>0</v>
      </c>
      <c r="M104" s="73">
        <f t="shared" si="28"/>
        <v>0</v>
      </c>
      <c r="N104" s="73">
        <f t="shared" si="28"/>
        <v>0</v>
      </c>
      <c r="O104" s="73">
        <f t="shared" si="28"/>
        <v>0</v>
      </c>
      <c r="P104" s="73">
        <f t="shared" si="28"/>
        <v>0</v>
      </c>
      <c r="Q104" s="73">
        <f t="shared" si="28"/>
        <v>0</v>
      </c>
      <c r="R104" s="73">
        <f t="shared" si="28"/>
        <v>0</v>
      </c>
    </row>
    <row r="105" spans="2:18" ht="34.5" hidden="1" customHeight="1">
      <c r="B105" s="29"/>
      <c r="C105" s="31"/>
      <c r="D105" s="31"/>
      <c r="E105" s="1401" t="s">
        <v>40</v>
      </c>
      <c r="F105" s="1401"/>
      <c r="G105" s="1401"/>
      <c r="H105" s="1401"/>
      <c r="I105" s="1401"/>
      <c r="J105" s="73">
        <f>SUM(J106:J108)</f>
        <v>0</v>
      </c>
      <c r="K105" s="73">
        <f t="shared" ref="K105:R105" si="29">SUM(K106:K108)</f>
        <v>0</v>
      </c>
      <c r="L105" s="73">
        <f t="shared" si="29"/>
        <v>0</v>
      </c>
      <c r="M105" s="73">
        <f t="shared" si="29"/>
        <v>0</v>
      </c>
      <c r="N105" s="73">
        <f t="shared" si="29"/>
        <v>0</v>
      </c>
      <c r="O105" s="73">
        <f t="shared" si="29"/>
        <v>0</v>
      </c>
      <c r="P105" s="73">
        <f t="shared" si="29"/>
        <v>0</v>
      </c>
      <c r="Q105" s="73">
        <f t="shared" si="29"/>
        <v>0</v>
      </c>
      <c r="R105" s="73">
        <f t="shared" si="29"/>
        <v>0</v>
      </c>
    </row>
    <row r="106" spans="2:18" ht="24.75" hidden="1" customHeight="1">
      <c r="B106" s="32"/>
      <c r="C106" s="33"/>
      <c r="D106" s="33"/>
      <c r="E106" s="34"/>
      <c r="F106" s="25">
        <v>51</v>
      </c>
      <c r="G106" s="14"/>
      <c r="H106" s="14"/>
      <c r="I106" s="52"/>
      <c r="J106" s="15"/>
      <c r="K106" s="15"/>
      <c r="L106" s="15"/>
      <c r="M106" s="15"/>
      <c r="N106" s="15"/>
      <c r="O106" s="15"/>
      <c r="P106" s="15"/>
      <c r="Q106" s="15"/>
      <c r="R106" s="71">
        <f t="shared" ref="R106:R107" si="30">SUM(J106:Q106)</f>
        <v>0</v>
      </c>
    </row>
    <row r="107" spans="2:18" ht="24.75" hidden="1" customHeight="1">
      <c r="B107" s="24"/>
      <c r="D107" s="21"/>
      <c r="E107" s="26"/>
      <c r="F107" s="25">
        <v>52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 t="shared" si="30"/>
        <v>0</v>
      </c>
    </row>
    <row r="108" spans="2:18" ht="34.5" hidden="1" customHeight="1">
      <c r="B108" s="58"/>
      <c r="C108" s="59"/>
      <c r="D108" s="53"/>
      <c r="E108" s="19"/>
      <c r="F108" s="25">
        <v>53</v>
      </c>
      <c r="G108" s="14"/>
      <c r="H108" s="15"/>
      <c r="I108" s="16"/>
      <c r="J108" s="23"/>
      <c r="K108" s="23"/>
      <c r="L108" s="23"/>
      <c r="M108" s="23"/>
      <c r="N108" s="23"/>
      <c r="O108" s="23"/>
      <c r="P108" s="23"/>
      <c r="Q108" s="23"/>
      <c r="R108" s="71">
        <f>SUM(J108:Q108)</f>
        <v>0</v>
      </c>
    </row>
    <row r="109" spans="2:18" ht="31.5" hidden="1" customHeight="1">
      <c r="B109" s="29"/>
      <c r="C109" s="31"/>
      <c r="D109" s="1401" t="s">
        <v>41</v>
      </c>
      <c r="E109" s="1401"/>
      <c r="F109" s="1401"/>
      <c r="G109" s="1401"/>
      <c r="H109" s="1401"/>
      <c r="I109" s="1401"/>
      <c r="J109" s="73">
        <f>SUM(J110)</f>
        <v>0</v>
      </c>
      <c r="K109" s="73">
        <f t="shared" ref="K109:R109" si="31">SUM(K110)</f>
        <v>0</v>
      </c>
      <c r="L109" s="73">
        <f t="shared" si="31"/>
        <v>0</v>
      </c>
      <c r="M109" s="73">
        <f t="shared" si="31"/>
        <v>0</v>
      </c>
      <c r="N109" s="73">
        <f t="shared" si="31"/>
        <v>0</v>
      </c>
      <c r="O109" s="73">
        <f t="shared" si="31"/>
        <v>0</v>
      </c>
      <c r="P109" s="73">
        <f t="shared" si="31"/>
        <v>0</v>
      </c>
      <c r="Q109" s="73">
        <f t="shared" si="31"/>
        <v>0</v>
      </c>
      <c r="R109" s="73">
        <f t="shared" si="31"/>
        <v>0</v>
      </c>
    </row>
    <row r="110" spans="2:18" ht="34.5" hidden="1" customHeight="1">
      <c r="B110" s="29"/>
      <c r="C110" s="31"/>
      <c r="D110" s="31"/>
      <c r="E110" s="1401" t="s">
        <v>42</v>
      </c>
      <c r="F110" s="1401"/>
      <c r="G110" s="1401"/>
      <c r="H110" s="1401"/>
      <c r="I110" s="1401"/>
      <c r="J110" s="73">
        <f>SUM(J111:J113)</f>
        <v>0</v>
      </c>
      <c r="K110" s="73">
        <f t="shared" ref="K110:R110" si="32">SUM(K111:K113)</f>
        <v>0</v>
      </c>
      <c r="L110" s="73">
        <f t="shared" si="32"/>
        <v>0</v>
      </c>
      <c r="M110" s="73">
        <f t="shared" si="32"/>
        <v>0</v>
      </c>
      <c r="N110" s="73">
        <f t="shared" si="32"/>
        <v>0</v>
      </c>
      <c r="O110" s="73">
        <f t="shared" si="32"/>
        <v>0</v>
      </c>
      <c r="P110" s="73">
        <f t="shared" si="32"/>
        <v>0</v>
      </c>
      <c r="Q110" s="73">
        <f t="shared" si="32"/>
        <v>0</v>
      </c>
      <c r="R110" s="73">
        <f t="shared" si="32"/>
        <v>0</v>
      </c>
    </row>
    <row r="111" spans="2:18" ht="20.25" hidden="1" customHeight="1">
      <c r="B111" s="32"/>
      <c r="C111" s="33"/>
      <c r="D111" s="33"/>
      <c r="E111" s="34"/>
      <c r="F111" s="25">
        <v>54</v>
      </c>
      <c r="G111" s="14"/>
      <c r="H111" s="14"/>
      <c r="I111" s="52"/>
      <c r="J111" s="15"/>
      <c r="K111" s="15"/>
      <c r="L111" s="15"/>
      <c r="M111" s="15"/>
      <c r="N111" s="15"/>
      <c r="O111" s="15"/>
      <c r="P111" s="15"/>
      <c r="Q111" s="15"/>
      <c r="R111" s="71">
        <f t="shared" ref="R111:R112" si="33">SUM(J111:Q111)</f>
        <v>0</v>
      </c>
    </row>
    <row r="112" spans="2:18" ht="20.25" hidden="1" customHeight="1">
      <c r="B112" s="24"/>
      <c r="D112" s="21"/>
      <c r="E112" s="26"/>
      <c r="F112" s="25">
        <v>55</v>
      </c>
      <c r="G112" s="14"/>
      <c r="H112" s="15"/>
      <c r="I112" s="16"/>
      <c r="J112" s="23"/>
      <c r="K112" s="23"/>
      <c r="L112" s="23"/>
      <c r="M112" s="23"/>
      <c r="N112" s="23"/>
      <c r="O112" s="23"/>
      <c r="P112" s="23"/>
      <c r="Q112" s="23"/>
      <c r="R112" s="71">
        <f t="shared" si="33"/>
        <v>0</v>
      </c>
    </row>
    <row r="113" spans="2:18" ht="20.25" hidden="1" customHeight="1">
      <c r="B113" s="24"/>
      <c r="D113" s="21"/>
      <c r="E113" s="26"/>
      <c r="F113" s="25">
        <v>56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>SUM(J113:Q113)</f>
        <v>0</v>
      </c>
    </row>
    <row r="114" spans="2:18" s="12" customFormat="1" ht="33" hidden="1" customHeight="1">
      <c r="B114" s="1404" t="s">
        <v>87</v>
      </c>
      <c r="C114" s="1405"/>
      <c r="D114" s="1405"/>
      <c r="E114" s="1405"/>
      <c r="F114" s="1405"/>
      <c r="G114" s="1405"/>
      <c r="H114" s="1405"/>
      <c r="I114" s="1405"/>
      <c r="J114" s="35">
        <f>SUM(J115)</f>
        <v>0</v>
      </c>
      <c r="K114" s="35">
        <f t="shared" ref="K114:Q115" si="34">SUM(K115)</f>
        <v>0</v>
      </c>
      <c r="L114" s="35">
        <f t="shared" si="34"/>
        <v>0</v>
      </c>
      <c r="M114" s="35">
        <f t="shared" si="34"/>
        <v>0</v>
      </c>
      <c r="N114" s="35">
        <f t="shared" si="34"/>
        <v>0</v>
      </c>
      <c r="O114" s="35">
        <f t="shared" si="34"/>
        <v>0</v>
      </c>
      <c r="P114" s="35">
        <f t="shared" si="34"/>
        <v>0</v>
      </c>
      <c r="Q114" s="35">
        <f t="shared" si="34"/>
        <v>0</v>
      </c>
      <c r="R114" s="35">
        <f>SUM(R115)</f>
        <v>0</v>
      </c>
    </row>
    <row r="115" spans="2:18" s="12" customFormat="1" ht="32.25" hidden="1" customHeight="1">
      <c r="B115" s="1518" t="s">
        <v>114</v>
      </c>
      <c r="C115" s="1519"/>
      <c r="D115" s="1519"/>
      <c r="E115" s="1519"/>
      <c r="F115" s="1519"/>
      <c r="G115" s="1519"/>
      <c r="H115" s="1519"/>
      <c r="I115" s="1519"/>
      <c r="J115" s="22">
        <f>SUM(J116)</f>
        <v>0</v>
      </c>
      <c r="K115" s="22">
        <f>SUM(K116)</f>
        <v>0</v>
      </c>
      <c r="L115" s="22">
        <f t="shared" si="34"/>
        <v>0</v>
      </c>
      <c r="M115" s="22">
        <f t="shared" si="34"/>
        <v>0</v>
      </c>
      <c r="N115" s="22">
        <f t="shared" si="34"/>
        <v>0</v>
      </c>
      <c r="O115" s="22">
        <f t="shared" si="34"/>
        <v>0</v>
      </c>
      <c r="P115" s="22">
        <f t="shared" si="34"/>
        <v>0</v>
      </c>
      <c r="Q115" s="22">
        <f t="shared" si="34"/>
        <v>0</v>
      </c>
      <c r="R115" s="22">
        <f>SUM(R116)</f>
        <v>0</v>
      </c>
    </row>
    <row r="116" spans="2:18" ht="48.75" hidden="1" customHeight="1">
      <c r="B116" s="29"/>
      <c r="C116" s="1401" t="s">
        <v>43</v>
      </c>
      <c r="D116" s="1401"/>
      <c r="E116" s="1401"/>
      <c r="F116" s="1401"/>
      <c r="G116" s="1401"/>
      <c r="H116" s="1401"/>
      <c r="I116" s="1401"/>
      <c r="J116" s="73">
        <f>SUM(J117+J126)</f>
        <v>0</v>
      </c>
      <c r="K116" s="73">
        <f t="shared" ref="K116:O116" si="35">SUM(K117+K126)</f>
        <v>0</v>
      </c>
      <c r="L116" s="73">
        <f>SUM(L117+L126)</f>
        <v>0</v>
      </c>
      <c r="M116" s="73">
        <f t="shared" si="35"/>
        <v>0</v>
      </c>
      <c r="N116" s="73">
        <f>SUM(N117+N126)</f>
        <v>0</v>
      </c>
      <c r="O116" s="73">
        <f t="shared" si="35"/>
        <v>0</v>
      </c>
      <c r="P116" s="73">
        <f>SUM(P117+P126)</f>
        <v>0</v>
      </c>
      <c r="Q116" s="73">
        <f>SUM(Q117+Q126)</f>
        <v>0</v>
      </c>
      <c r="R116" s="73">
        <f>SUM(R117+R126)</f>
        <v>0</v>
      </c>
    </row>
    <row r="117" spans="2:18" ht="32.25" hidden="1" customHeight="1">
      <c r="B117" s="29"/>
      <c r="C117" s="31"/>
      <c r="D117" s="1401" t="s">
        <v>44</v>
      </c>
      <c r="E117" s="1401"/>
      <c r="F117" s="1401"/>
      <c r="G117" s="1401"/>
      <c r="H117" s="1401"/>
      <c r="I117" s="1401"/>
      <c r="J117" s="73">
        <f>SUM(J118+J122)</f>
        <v>0</v>
      </c>
      <c r="K117" s="73">
        <f t="shared" ref="K117:Q117" si="36">SUM(K118+K122)</f>
        <v>0</v>
      </c>
      <c r="L117" s="73">
        <f t="shared" si="36"/>
        <v>0</v>
      </c>
      <c r="M117" s="73">
        <f t="shared" si="36"/>
        <v>0</v>
      </c>
      <c r="N117" s="73">
        <f t="shared" si="36"/>
        <v>0</v>
      </c>
      <c r="O117" s="73">
        <f t="shared" si="36"/>
        <v>0</v>
      </c>
      <c r="P117" s="73">
        <f t="shared" si="36"/>
        <v>0</v>
      </c>
      <c r="Q117" s="73">
        <f t="shared" si="36"/>
        <v>0</v>
      </c>
      <c r="R117" s="73">
        <f>SUM(R118+R122)</f>
        <v>0</v>
      </c>
    </row>
    <row r="118" spans="2:18" ht="35.25" hidden="1" customHeight="1">
      <c r="B118" s="29"/>
      <c r="C118" s="31"/>
      <c r="D118" s="31"/>
      <c r="E118" s="1401" t="s">
        <v>45</v>
      </c>
      <c r="F118" s="1401"/>
      <c r="G118" s="1401"/>
      <c r="H118" s="1401"/>
      <c r="I118" s="1401"/>
      <c r="J118" s="73">
        <f>SUM(J119:J121)</f>
        <v>0</v>
      </c>
      <c r="K118" s="73">
        <f t="shared" ref="K118:Q118" si="37">SUM(K119:K121)</f>
        <v>0</v>
      </c>
      <c r="L118" s="73">
        <f t="shared" si="37"/>
        <v>0</v>
      </c>
      <c r="M118" s="73">
        <f t="shared" si="37"/>
        <v>0</v>
      </c>
      <c r="N118" s="73">
        <f t="shared" si="37"/>
        <v>0</v>
      </c>
      <c r="O118" s="73">
        <f t="shared" si="37"/>
        <v>0</v>
      </c>
      <c r="P118" s="73">
        <f t="shared" si="37"/>
        <v>0</v>
      </c>
      <c r="Q118" s="73">
        <f t="shared" si="37"/>
        <v>0</v>
      </c>
      <c r="R118" s="73">
        <f>SUM(R119:R121)</f>
        <v>0</v>
      </c>
    </row>
    <row r="119" spans="2:18" ht="19.5" hidden="1" customHeight="1">
      <c r="B119" s="32"/>
      <c r="C119" s="33"/>
      <c r="D119" s="33"/>
      <c r="E119" s="34"/>
      <c r="F119" s="25">
        <v>57</v>
      </c>
      <c r="G119" s="14"/>
      <c r="H119" s="14"/>
      <c r="I119" s="52"/>
      <c r="J119" s="15"/>
      <c r="K119" s="15"/>
      <c r="L119" s="15"/>
      <c r="M119" s="15"/>
      <c r="N119" s="15"/>
      <c r="O119" s="15"/>
      <c r="P119" s="15"/>
      <c r="Q119" s="15"/>
      <c r="R119" s="71">
        <f t="shared" ref="R119:R120" si="38">SUM(J119:Q119)</f>
        <v>0</v>
      </c>
    </row>
    <row r="120" spans="2:18" ht="19.5" hidden="1" customHeight="1">
      <c r="B120" s="24"/>
      <c r="D120" s="21"/>
      <c r="E120" s="26"/>
      <c r="F120" s="25">
        <v>58</v>
      </c>
      <c r="G120" s="14"/>
      <c r="H120" s="15"/>
      <c r="I120" s="16"/>
      <c r="J120" s="23"/>
      <c r="K120" s="23"/>
      <c r="L120" s="23"/>
      <c r="M120" s="23"/>
      <c r="N120" s="23"/>
      <c r="O120" s="23"/>
      <c r="P120" s="23"/>
      <c r="Q120" s="23"/>
      <c r="R120" s="71">
        <f t="shared" si="38"/>
        <v>0</v>
      </c>
    </row>
    <row r="121" spans="2:18" ht="19.5" hidden="1" customHeight="1">
      <c r="B121" s="58"/>
      <c r="C121" s="59"/>
      <c r="D121" s="53"/>
      <c r="E121" s="19"/>
      <c r="F121" s="25">
        <v>59</v>
      </c>
      <c r="G121" s="14"/>
      <c r="H121" s="15"/>
      <c r="I121" s="16"/>
      <c r="J121" s="23"/>
      <c r="K121" s="23"/>
      <c r="L121" s="23"/>
      <c r="M121" s="23"/>
      <c r="N121" s="23"/>
      <c r="O121" s="23"/>
      <c r="P121" s="23"/>
      <c r="Q121" s="23"/>
      <c r="R121" s="71">
        <f>SUM(J121:Q121)</f>
        <v>0</v>
      </c>
    </row>
    <row r="122" spans="2:18" ht="34.5" hidden="1" customHeight="1">
      <c r="B122" s="29"/>
      <c r="C122" s="31"/>
      <c r="D122" s="31"/>
      <c r="E122" s="1401" t="s">
        <v>46</v>
      </c>
      <c r="F122" s="1401"/>
      <c r="G122" s="1401"/>
      <c r="H122" s="1401"/>
      <c r="I122" s="1401"/>
      <c r="J122" s="73">
        <f>SUM(J123:J125)</f>
        <v>0</v>
      </c>
      <c r="K122" s="73">
        <f t="shared" ref="K122:R122" si="39">SUM(K123:K125)</f>
        <v>0</v>
      </c>
      <c r="L122" s="73">
        <f t="shared" si="39"/>
        <v>0</v>
      </c>
      <c r="M122" s="73">
        <f t="shared" si="39"/>
        <v>0</v>
      </c>
      <c r="N122" s="73">
        <f t="shared" si="39"/>
        <v>0</v>
      </c>
      <c r="O122" s="73">
        <f t="shared" si="39"/>
        <v>0</v>
      </c>
      <c r="P122" s="73">
        <f t="shared" si="39"/>
        <v>0</v>
      </c>
      <c r="Q122" s="73">
        <f t="shared" si="39"/>
        <v>0</v>
      </c>
      <c r="R122" s="73">
        <f t="shared" si="39"/>
        <v>0</v>
      </c>
    </row>
    <row r="123" spans="2:18" ht="19.5" hidden="1" customHeight="1">
      <c r="B123" s="32"/>
      <c r="C123" s="33"/>
      <c r="D123" s="33"/>
      <c r="E123" s="34"/>
      <c r="F123" s="25">
        <v>60</v>
      </c>
      <c r="G123" s="14"/>
      <c r="H123" s="14"/>
      <c r="I123" s="52"/>
      <c r="J123" s="15"/>
      <c r="K123" s="15"/>
      <c r="L123" s="15"/>
      <c r="M123" s="15"/>
      <c r="N123" s="15"/>
      <c r="O123" s="15"/>
      <c r="P123" s="15"/>
      <c r="Q123" s="15"/>
      <c r="R123" s="71">
        <f t="shared" ref="R123:R124" si="40">SUM(J123:Q123)</f>
        <v>0</v>
      </c>
    </row>
    <row r="124" spans="2:18" ht="19.5" hidden="1" customHeight="1">
      <c r="B124" s="24"/>
      <c r="D124" s="21"/>
      <c r="E124" s="26"/>
      <c r="F124" s="25">
        <v>61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 t="shared" si="40"/>
        <v>0</v>
      </c>
    </row>
    <row r="125" spans="2:18" ht="19.5" hidden="1" customHeight="1">
      <c r="B125" s="58"/>
      <c r="C125" s="59"/>
      <c r="D125" s="53"/>
      <c r="E125" s="19"/>
      <c r="F125" s="25">
        <v>62</v>
      </c>
      <c r="G125" s="14"/>
      <c r="H125" s="15"/>
      <c r="I125" s="16"/>
      <c r="J125" s="23"/>
      <c r="K125" s="23"/>
      <c r="L125" s="23"/>
      <c r="M125" s="23"/>
      <c r="N125" s="23"/>
      <c r="O125" s="23"/>
      <c r="P125" s="23"/>
      <c r="Q125" s="23"/>
      <c r="R125" s="71">
        <f>SUM(J125:Q125)</f>
        <v>0</v>
      </c>
    </row>
    <row r="126" spans="2:18" ht="34.5" hidden="1" customHeight="1">
      <c r="B126" s="29"/>
      <c r="C126" s="31"/>
      <c r="D126" s="1418" t="s">
        <v>47</v>
      </c>
      <c r="E126" s="1418"/>
      <c r="F126" s="1418"/>
      <c r="G126" s="1418"/>
      <c r="H126" s="1418"/>
      <c r="I126" s="1418"/>
      <c r="J126" s="73">
        <f>SUM(J127)</f>
        <v>0</v>
      </c>
      <c r="K126" s="73">
        <f t="shared" ref="K126:R126" si="41">SUM(K127)</f>
        <v>0</v>
      </c>
      <c r="L126" s="73">
        <f t="shared" si="41"/>
        <v>0</v>
      </c>
      <c r="M126" s="73">
        <f t="shared" si="41"/>
        <v>0</v>
      </c>
      <c r="N126" s="73">
        <f t="shared" si="41"/>
        <v>0</v>
      </c>
      <c r="O126" s="73">
        <f t="shared" si="41"/>
        <v>0</v>
      </c>
      <c r="P126" s="73">
        <f t="shared" si="41"/>
        <v>0</v>
      </c>
      <c r="Q126" s="73">
        <f t="shared" si="41"/>
        <v>0</v>
      </c>
      <c r="R126" s="73">
        <f t="shared" si="41"/>
        <v>0</v>
      </c>
    </row>
    <row r="127" spans="2:18" ht="49.5" hidden="1" customHeight="1">
      <c r="B127" s="29"/>
      <c r="C127" s="31"/>
      <c r="D127" s="31"/>
      <c r="E127" s="1401" t="s">
        <v>48</v>
      </c>
      <c r="F127" s="1401"/>
      <c r="G127" s="1401"/>
      <c r="H127" s="1401"/>
      <c r="I127" s="1401"/>
      <c r="J127" s="73">
        <f>SUM(J128:J130)</f>
        <v>0</v>
      </c>
      <c r="K127" s="73">
        <f t="shared" ref="K127:P127" si="42">SUM(K128:K130)</f>
        <v>0</v>
      </c>
      <c r="L127" s="73">
        <f t="shared" si="42"/>
        <v>0</v>
      </c>
      <c r="M127" s="73">
        <f t="shared" si="42"/>
        <v>0</v>
      </c>
      <c r="N127" s="73">
        <f t="shared" si="42"/>
        <v>0</v>
      </c>
      <c r="O127" s="73">
        <f t="shared" si="42"/>
        <v>0</v>
      </c>
      <c r="P127" s="73">
        <f t="shared" si="42"/>
        <v>0</v>
      </c>
      <c r="Q127" s="73">
        <f>SUM(Q128:Q130)</f>
        <v>0</v>
      </c>
      <c r="R127" s="73">
        <f>SUM(R128:R130)</f>
        <v>0</v>
      </c>
    </row>
    <row r="128" spans="2:18" ht="21.75" hidden="1" customHeight="1">
      <c r="B128" s="32"/>
      <c r="C128" s="33"/>
      <c r="D128" s="33"/>
      <c r="E128" s="34"/>
      <c r="F128" s="25">
        <v>63</v>
      </c>
      <c r="G128" s="14"/>
      <c r="H128" s="14"/>
      <c r="I128" s="52"/>
      <c r="J128" s="15"/>
      <c r="K128" s="15"/>
      <c r="L128" s="15"/>
      <c r="M128" s="15"/>
      <c r="N128" s="15"/>
      <c r="O128" s="15"/>
      <c r="P128" s="15"/>
      <c r="Q128" s="15"/>
      <c r="R128" s="71">
        <f t="shared" ref="R128:R129" si="43">SUM(J128:Q128)</f>
        <v>0</v>
      </c>
    </row>
    <row r="129" spans="2:18" ht="21.75" hidden="1" customHeight="1">
      <c r="B129" s="24"/>
      <c r="D129" s="21"/>
      <c r="E129" s="26"/>
      <c r="F129" s="25">
        <v>64</v>
      </c>
      <c r="G129" s="14"/>
      <c r="H129" s="15"/>
      <c r="I129" s="16"/>
      <c r="J129" s="23"/>
      <c r="K129" s="23"/>
      <c r="L129" s="23"/>
      <c r="M129" s="23"/>
      <c r="N129" s="23"/>
      <c r="O129" s="23"/>
      <c r="P129" s="23"/>
      <c r="Q129" s="23"/>
      <c r="R129" s="71">
        <f t="shared" si="43"/>
        <v>0</v>
      </c>
    </row>
    <row r="130" spans="2:18" ht="21.75" hidden="1" customHeight="1">
      <c r="B130" s="24"/>
      <c r="D130" s="21"/>
      <c r="E130" s="26"/>
      <c r="F130" s="25">
        <v>65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>SUM(J130:Q130)</f>
        <v>0</v>
      </c>
    </row>
    <row r="131" spans="2:18" s="12" customFormat="1" ht="34.5" hidden="1" customHeight="1">
      <c r="B131" s="1404" t="s">
        <v>90</v>
      </c>
      <c r="C131" s="1405"/>
      <c r="D131" s="1405"/>
      <c r="E131" s="1405"/>
      <c r="F131" s="1405"/>
      <c r="G131" s="1405"/>
      <c r="H131" s="1405"/>
      <c r="I131" s="1405"/>
      <c r="J131" s="35">
        <f>SUM(J132)</f>
        <v>0</v>
      </c>
      <c r="K131" s="35">
        <f t="shared" ref="K131:R132" si="44">SUM(K132)</f>
        <v>0</v>
      </c>
      <c r="L131" s="35">
        <f t="shared" si="44"/>
        <v>0</v>
      </c>
      <c r="M131" s="35">
        <f t="shared" si="44"/>
        <v>0</v>
      </c>
      <c r="N131" s="35">
        <f t="shared" si="44"/>
        <v>0</v>
      </c>
      <c r="O131" s="35">
        <f t="shared" si="44"/>
        <v>0</v>
      </c>
      <c r="P131" s="35">
        <f t="shared" si="44"/>
        <v>0</v>
      </c>
      <c r="Q131" s="35">
        <f t="shared" si="44"/>
        <v>0</v>
      </c>
      <c r="R131" s="35">
        <f t="shared" si="44"/>
        <v>0</v>
      </c>
    </row>
    <row r="132" spans="2:18" s="12" customFormat="1" ht="48" hidden="1" customHeight="1">
      <c r="B132" s="1520" t="s">
        <v>115</v>
      </c>
      <c r="C132" s="1521"/>
      <c r="D132" s="1521"/>
      <c r="E132" s="1521"/>
      <c r="F132" s="1521"/>
      <c r="G132" s="1521"/>
      <c r="H132" s="1521"/>
      <c r="I132" s="1521"/>
      <c r="J132" s="22">
        <f>SUM(J133)</f>
        <v>0</v>
      </c>
      <c r="K132" s="22">
        <f t="shared" si="44"/>
        <v>0</v>
      </c>
      <c r="L132" s="22">
        <f t="shared" si="44"/>
        <v>0</v>
      </c>
      <c r="M132" s="22">
        <f t="shared" si="44"/>
        <v>0</v>
      </c>
      <c r="N132" s="22">
        <f t="shared" si="44"/>
        <v>0</v>
      </c>
      <c r="O132" s="22">
        <f t="shared" si="44"/>
        <v>0</v>
      </c>
      <c r="P132" s="22">
        <f t="shared" si="44"/>
        <v>0</v>
      </c>
      <c r="Q132" s="22">
        <f t="shared" si="44"/>
        <v>0</v>
      </c>
      <c r="R132" s="22">
        <f>SUM(R133)</f>
        <v>0</v>
      </c>
    </row>
    <row r="133" spans="2:18" ht="49.5" hidden="1" customHeight="1">
      <c r="B133" s="29"/>
      <c r="C133" s="1401" t="s">
        <v>49</v>
      </c>
      <c r="D133" s="1401"/>
      <c r="E133" s="1401"/>
      <c r="F133" s="1401"/>
      <c r="G133" s="1401"/>
      <c r="H133" s="1401"/>
      <c r="I133" s="1401"/>
      <c r="J133" s="73">
        <f>SUM(J134+J139)</f>
        <v>0</v>
      </c>
      <c r="K133" s="73">
        <f t="shared" ref="K133:R133" si="45">SUM(K134+K139)</f>
        <v>0</v>
      </c>
      <c r="L133" s="73">
        <f t="shared" si="45"/>
        <v>0</v>
      </c>
      <c r="M133" s="73">
        <f t="shared" si="45"/>
        <v>0</v>
      </c>
      <c r="N133" s="73">
        <f t="shared" si="45"/>
        <v>0</v>
      </c>
      <c r="O133" s="73">
        <f t="shared" si="45"/>
        <v>0</v>
      </c>
      <c r="P133" s="73">
        <f t="shared" si="45"/>
        <v>0</v>
      </c>
      <c r="Q133" s="73">
        <f t="shared" si="45"/>
        <v>0</v>
      </c>
      <c r="R133" s="73">
        <f t="shared" si="45"/>
        <v>0</v>
      </c>
    </row>
    <row r="134" spans="2:18" ht="36" hidden="1" customHeight="1">
      <c r="B134" s="29"/>
      <c r="C134" s="31"/>
      <c r="D134" s="1418" t="s">
        <v>50</v>
      </c>
      <c r="E134" s="1418"/>
      <c r="F134" s="1418"/>
      <c r="G134" s="1418"/>
      <c r="H134" s="1418"/>
      <c r="I134" s="1418"/>
      <c r="J134" s="73">
        <f>SUM(J135)</f>
        <v>0</v>
      </c>
      <c r="K134" s="73">
        <f t="shared" ref="K134:R134" si="46">SUM(K135)</f>
        <v>0</v>
      </c>
      <c r="L134" s="73">
        <f t="shared" si="46"/>
        <v>0</v>
      </c>
      <c r="M134" s="73">
        <f t="shared" si="46"/>
        <v>0</v>
      </c>
      <c r="N134" s="73">
        <f t="shared" si="46"/>
        <v>0</v>
      </c>
      <c r="O134" s="73">
        <f t="shared" si="46"/>
        <v>0</v>
      </c>
      <c r="P134" s="73">
        <f t="shared" si="46"/>
        <v>0</v>
      </c>
      <c r="Q134" s="73">
        <f t="shared" si="46"/>
        <v>0</v>
      </c>
      <c r="R134" s="73">
        <f t="shared" si="46"/>
        <v>0</v>
      </c>
    </row>
    <row r="135" spans="2:18" ht="32.25" hidden="1" customHeight="1">
      <c r="B135" s="29"/>
      <c r="C135" s="31"/>
      <c r="D135" s="31"/>
      <c r="E135" s="1418" t="s">
        <v>51</v>
      </c>
      <c r="F135" s="1418"/>
      <c r="G135" s="1418"/>
      <c r="H135" s="1418"/>
      <c r="I135" s="1418"/>
      <c r="J135" s="73">
        <f>SUM(J136:J138)</f>
        <v>0</v>
      </c>
      <c r="K135" s="73">
        <f t="shared" ref="K135:R135" si="47">SUM(K136:K138)</f>
        <v>0</v>
      </c>
      <c r="L135" s="73">
        <f t="shared" si="47"/>
        <v>0</v>
      </c>
      <c r="M135" s="73">
        <f t="shared" si="47"/>
        <v>0</v>
      </c>
      <c r="N135" s="73">
        <f t="shared" si="47"/>
        <v>0</v>
      </c>
      <c r="O135" s="73">
        <f t="shared" si="47"/>
        <v>0</v>
      </c>
      <c r="P135" s="73">
        <f t="shared" si="47"/>
        <v>0</v>
      </c>
      <c r="Q135" s="73">
        <f t="shared" si="47"/>
        <v>0</v>
      </c>
      <c r="R135" s="73">
        <f t="shared" si="47"/>
        <v>0</v>
      </c>
    </row>
    <row r="136" spans="2:18" ht="22.5" hidden="1" customHeight="1">
      <c r="B136" s="32"/>
      <c r="C136" s="33"/>
      <c r="D136" s="33"/>
      <c r="E136" s="34"/>
      <c r="F136" s="25">
        <v>66</v>
      </c>
      <c r="G136" s="14"/>
      <c r="H136" s="14"/>
      <c r="I136" s="52"/>
      <c r="J136" s="15"/>
      <c r="K136" s="15"/>
      <c r="L136" s="15"/>
      <c r="M136" s="15"/>
      <c r="N136" s="15"/>
      <c r="O136" s="15"/>
      <c r="P136" s="15"/>
      <c r="Q136" s="15"/>
      <c r="R136" s="71">
        <f t="shared" ref="R136:R137" si="48">SUM(J136:Q136)</f>
        <v>0</v>
      </c>
    </row>
    <row r="137" spans="2:18" ht="22.5" hidden="1" customHeight="1">
      <c r="B137" s="24"/>
      <c r="D137" s="21"/>
      <c r="E137" s="26"/>
      <c r="F137" s="25">
        <v>67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1">
        <f t="shared" si="48"/>
        <v>0</v>
      </c>
    </row>
    <row r="138" spans="2:18" ht="33.75" hidden="1" customHeight="1">
      <c r="B138" s="58"/>
      <c r="C138" s="59"/>
      <c r="D138" s="53"/>
      <c r="E138" s="19"/>
      <c r="F138" s="25">
        <v>68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t="46.5" hidden="1" customHeight="1">
      <c r="B139" s="29"/>
      <c r="C139" s="31"/>
      <c r="D139" s="1418" t="s">
        <v>52</v>
      </c>
      <c r="E139" s="1418"/>
      <c r="F139" s="1418"/>
      <c r="G139" s="1418"/>
      <c r="H139" s="1418"/>
      <c r="I139" s="1418"/>
      <c r="J139" s="73">
        <f t="shared" ref="J139:R139" si="49">SUM(J140+J146+J152)</f>
        <v>0</v>
      </c>
      <c r="K139" s="73">
        <f t="shared" si="49"/>
        <v>0</v>
      </c>
      <c r="L139" s="73">
        <f t="shared" si="49"/>
        <v>0</v>
      </c>
      <c r="M139" s="73">
        <f t="shared" si="49"/>
        <v>0</v>
      </c>
      <c r="N139" s="73">
        <f t="shared" si="49"/>
        <v>0</v>
      </c>
      <c r="O139" s="73">
        <f t="shared" si="49"/>
        <v>0</v>
      </c>
      <c r="P139" s="73">
        <f t="shared" si="49"/>
        <v>0</v>
      </c>
      <c r="Q139" s="73">
        <f t="shared" si="49"/>
        <v>0</v>
      </c>
      <c r="R139" s="73">
        <f t="shared" si="49"/>
        <v>0</v>
      </c>
    </row>
    <row r="140" spans="2:18" hidden="1">
      <c r="B140" s="29"/>
      <c r="C140" s="31"/>
      <c r="D140" s="31"/>
      <c r="E140" s="30" t="s">
        <v>53</v>
      </c>
      <c r="F140" s="27"/>
      <c r="G140" s="27"/>
      <c r="H140" s="13"/>
      <c r="I140" s="47"/>
      <c r="J140" s="73">
        <f>SUM(J141:J145)</f>
        <v>0</v>
      </c>
      <c r="K140" s="73">
        <f>SUM(K141:K145)</f>
        <v>0</v>
      </c>
      <c r="L140" s="73">
        <f t="shared" ref="L140:Q140" si="50">SUM(L141:L145)</f>
        <v>0</v>
      </c>
      <c r="M140" s="73">
        <f t="shared" si="50"/>
        <v>0</v>
      </c>
      <c r="N140" s="73">
        <f t="shared" si="50"/>
        <v>0</v>
      </c>
      <c r="O140" s="73">
        <f t="shared" si="50"/>
        <v>0</v>
      </c>
      <c r="P140" s="73">
        <f t="shared" si="50"/>
        <v>0</v>
      </c>
      <c r="Q140" s="73">
        <f t="shared" si="50"/>
        <v>0</v>
      </c>
      <c r="R140" s="73">
        <f>SUM(R141:R145)</f>
        <v>0</v>
      </c>
    </row>
    <row r="141" spans="2:18" ht="19.5" hidden="1" customHeight="1">
      <c r="B141" s="32"/>
      <c r="C141" s="33"/>
      <c r="D141" s="33"/>
      <c r="E141" s="34"/>
      <c r="F141" s="25">
        <v>69</v>
      </c>
      <c r="G141" s="14"/>
      <c r="H141" s="14"/>
      <c r="I141" s="52"/>
      <c r="J141" s="15"/>
      <c r="K141" s="15"/>
      <c r="L141" s="15"/>
      <c r="M141" s="15"/>
      <c r="N141" s="15"/>
      <c r="O141" s="15"/>
      <c r="P141" s="15"/>
      <c r="Q141" s="15"/>
      <c r="R141" s="71">
        <f t="shared" ref="R141:R144" si="51">SUM(J141:Q141)</f>
        <v>0</v>
      </c>
    </row>
    <row r="142" spans="2:18" ht="19.5" hidden="1" customHeight="1">
      <c r="B142" s="24"/>
      <c r="D142" s="21"/>
      <c r="E142" s="26"/>
      <c r="F142" s="25">
        <v>70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51"/>
        <v>0</v>
      </c>
    </row>
    <row r="143" spans="2:18" ht="19.5" hidden="1" customHeight="1">
      <c r="B143" s="24"/>
      <c r="D143" s="21"/>
      <c r="E143" s="26"/>
      <c r="F143" s="25">
        <v>71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 t="shared" si="51"/>
        <v>0</v>
      </c>
    </row>
    <row r="144" spans="2:18" ht="22.5" hidden="1" customHeight="1">
      <c r="B144" s="48"/>
      <c r="C144" s="49"/>
      <c r="D144" s="49"/>
      <c r="E144" s="50"/>
      <c r="F144" s="25">
        <v>72</v>
      </c>
      <c r="G144" s="14"/>
      <c r="H144" s="14"/>
      <c r="I144" s="52"/>
      <c r="J144" s="15"/>
      <c r="K144" s="15"/>
      <c r="L144" s="15"/>
      <c r="M144" s="15"/>
      <c r="N144" s="15"/>
      <c r="O144" s="15"/>
      <c r="P144" s="15"/>
      <c r="Q144" s="15"/>
      <c r="R144" s="71">
        <f t="shared" si="51"/>
        <v>0</v>
      </c>
    </row>
    <row r="145" spans="2:18" ht="22.5" hidden="1" customHeight="1">
      <c r="B145" s="24"/>
      <c r="D145" s="21"/>
      <c r="E145" s="26"/>
      <c r="F145" s="25">
        <v>73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1">
        <f>SUM(J145:Q145)</f>
        <v>0</v>
      </c>
    </row>
    <row r="146" spans="2:18" hidden="1">
      <c r="B146" s="29"/>
      <c r="C146" s="31"/>
      <c r="D146" s="31"/>
      <c r="E146" s="30" t="s">
        <v>54</v>
      </c>
      <c r="F146" s="27"/>
      <c r="G146" s="27"/>
      <c r="H146" s="13"/>
      <c r="I146" s="47"/>
      <c r="J146" s="73">
        <f>SUM(J147:J151)</f>
        <v>0</v>
      </c>
      <c r="K146" s="73">
        <f t="shared" ref="K146:R146" si="52">SUM(K147:K151)</f>
        <v>0</v>
      </c>
      <c r="L146" s="73">
        <f t="shared" si="52"/>
        <v>0</v>
      </c>
      <c r="M146" s="73">
        <f t="shared" si="52"/>
        <v>0</v>
      </c>
      <c r="N146" s="73">
        <f t="shared" si="52"/>
        <v>0</v>
      </c>
      <c r="O146" s="73">
        <f t="shared" si="52"/>
        <v>0</v>
      </c>
      <c r="P146" s="73">
        <f t="shared" si="52"/>
        <v>0</v>
      </c>
      <c r="Q146" s="73">
        <f t="shared" si="52"/>
        <v>0</v>
      </c>
      <c r="R146" s="73">
        <f t="shared" si="52"/>
        <v>0</v>
      </c>
    </row>
    <row r="147" spans="2:18" ht="22.5" hidden="1" customHeight="1">
      <c r="B147" s="32"/>
      <c r="C147" s="33"/>
      <c r="D147" s="33"/>
      <c r="E147" s="34"/>
      <c r="F147" s="25">
        <v>74</v>
      </c>
      <c r="G147" s="14"/>
      <c r="H147" s="14"/>
      <c r="I147" s="52"/>
      <c r="J147" s="15"/>
      <c r="K147" s="15"/>
      <c r="L147" s="15"/>
      <c r="M147" s="15"/>
      <c r="N147" s="15"/>
      <c r="O147" s="15"/>
      <c r="P147" s="15"/>
      <c r="Q147" s="15"/>
      <c r="R147" s="71">
        <f t="shared" ref="R147:R150" si="53">SUM(J147:Q147)</f>
        <v>0</v>
      </c>
    </row>
    <row r="148" spans="2:18" ht="22.5" hidden="1" customHeight="1">
      <c r="B148" s="24"/>
      <c r="D148" s="21"/>
      <c r="E148" s="26"/>
      <c r="F148" s="25">
        <v>75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53"/>
        <v>0</v>
      </c>
    </row>
    <row r="149" spans="2:18" ht="22.5" hidden="1" customHeight="1">
      <c r="B149" s="24"/>
      <c r="D149" s="21"/>
      <c r="E149" s="26"/>
      <c r="F149" s="25">
        <v>76</v>
      </c>
      <c r="G149" s="14"/>
      <c r="H149" s="15"/>
      <c r="I149" s="16"/>
      <c r="J149" s="23"/>
      <c r="K149" s="23"/>
      <c r="L149" s="23"/>
      <c r="M149" s="23"/>
      <c r="N149" s="23"/>
      <c r="O149" s="23"/>
      <c r="P149" s="23"/>
      <c r="Q149" s="23"/>
      <c r="R149" s="71">
        <f t="shared" si="53"/>
        <v>0</v>
      </c>
    </row>
    <row r="150" spans="2:18" ht="22.5" hidden="1" customHeight="1">
      <c r="B150" s="48"/>
      <c r="C150" s="49"/>
      <c r="D150" s="49"/>
      <c r="E150" s="50"/>
      <c r="F150" s="25">
        <v>77</v>
      </c>
      <c r="G150" s="14"/>
      <c r="H150" s="14"/>
      <c r="I150" s="52"/>
      <c r="J150" s="15"/>
      <c r="K150" s="15"/>
      <c r="L150" s="15"/>
      <c r="M150" s="15"/>
      <c r="N150" s="15"/>
      <c r="O150" s="15"/>
      <c r="P150" s="15"/>
      <c r="Q150" s="15"/>
      <c r="R150" s="71">
        <f t="shared" si="53"/>
        <v>0</v>
      </c>
    </row>
    <row r="151" spans="2:18" ht="22.5" hidden="1" customHeight="1">
      <c r="B151" s="24"/>
      <c r="D151" s="21"/>
      <c r="E151" s="26"/>
      <c r="F151" s="25">
        <v>78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>SUM(J151:Q151)</f>
        <v>0</v>
      </c>
    </row>
    <row r="152" spans="2:18" ht="30.75" hidden="1" customHeight="1">
      <c r="B152" s="29"/>
      <c r="C152" s="31"/>
      <c r="D152" s="31"/>
      <c r="E152" s="1401" t="s">
        <v>89</v>
      </c>
      <c r="F152" s="1401"/>
      <c r="G152" s="1401"/>
      <c r="H152" s="1401"/>
      <c r="I152" s="1401"/>
      <c r="J152" s="73">
        <f t="shared" ref="J152:R152" si="54">SUM(J153:J157)</f>
        <v>0</v>
      </c>
      <c r="K152" s="73">
        <f t="shared" si="54"/>
        <v>0</v>
      </c>
      <c r="L152" s="73">
        <f t="shared" si="54"/>
        <v>0</v>
      </c>
      <c r="M152" s="73">
        <f t="shared" si="54"/>
        <v>0</v>
      </c>
      <c r="N152" s="73">
        <f t="shared" si="54"/>
        <v>0</v>
      </c>
      <c r="O152" s="73">
        <f t="shared" si="54"/>
        <v>0</v>
      </c>
      <c r="P152" s="73">
        <f t="shared" si="54"/>
        <v>0</v>
      </c>
      <c r="Q152" s="73">
        <f t="shared" si="54"/>
        <v>0</v>
      </c>
      <c r="R152" s="73">
        <f t="shared" si="54"/>
        <v>0</v>
      </c>
    </row>
    <row r="153" spans="2:18" ht="22.5" hidden="1" customHeight="1">
      <c r="B153" s="32"/>
      <c r="C153" s="33"/>
      <c r="D153" s="33"/>
      <c r="E153" s="34"/>
      <c r="F153" s="25">
        <v>79</v>
      </c>
      <c r="G153" s="14"/>
      <c r="H153" s="14"/>
      <c r="I153" s="52"/>
      <c r="J153" s="15"/>
      <c r="K153" s="15"/>
      <c r="L153" s="15"/>
      <c r="M153" s="15"/>
      <c r="N153" s="15"/>
      <c r="O153" s="15"/>
      <c r="P153" s="15"/>
      <c r="Q153" s="15"/>
      <c r="R153" s="71">
        <f t="shared" ref="R153:R156" si="55">SUM(J153:Q153)</f>
        <v>0</v>
      </c>
    </row>
    <row r="154" spans="2:18" ht="22.5" hidden="1" customHeight="1">
      <c r="B154" s="24"/>
      <c r="D154" s="21"/>
      <c r="E154" s="26"/>
      <c r="F154" s="25">
        <v>80</v>
      </c>
      <c r="G154" s="14"/>
      <c r="H154" s="15"/>
      <c r="I154" s="16"/>
      <c r="J154" s="23"/>
      <c r="K154" s="23"/>
      <c r="L154" s="23"/>
      <c r="M154" s="23"/>
      <c r="N154" s="23"/>
      <c r="O154" s="23"/>
      <c r="P154" s="23"/>
      <c r="Q154" s="23"/>
      <c r="R154" s="71">
        <f t="shared" si="55"/>
        <v>0</v>
      </c>
    </row>
    <row r="155" spans="2:18" ht="22.5" hidden="1" customHeight="1">
      <c r="B155" s="24"/>
      <c r="D155" s="21"/>
      <c r="E155" s="26"/>
      <c r="F155" s="25">
        <v>81</v>
      </c>
      <c r="G155" s="14"/>
      <c r="H155" s="15"/>
      <c r="I155" s="16"/>
      <c r="J155" s="23"/>
      <c r="K155" s="23"/>
      <c r="L155" s="23"/>
      <c r="M155" s="23"/>
      <c r="N155" s="23"/>
      <c r="O155" s="23"/>
      <c r="P155" s="23"/>
      <c r="Q155" s="23"/>
      <c r="R155" s="71">
        <f t="shared" si="55"/>
        <v>0</v>
      </c>
    </row>
    <row r="156" spans="2:18" ht="22.5" hidden="1" customHeight="1">
      <c r="B156" s="48"/>
      <c r="C156" s="49"/>
      <c r="D156" s="49"/>
      <c r="E156" s="50"/>
      <c r="F156" s="25">
        <v>82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si="55"/>
        <v>0</v>
      </c>
    </row>
    <row r="157" spans="2:18" ht="33.75" hidden="1" customHeight="1">
      <c r="B157" s="58"/>
      <c r="C157" s="59"/>
      <c r="D157" s="53"/>
      <c r="E157" s="19"/>
      <c r="F157" s="25">
        <v>83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>SUM(J157:Q157)</f>
        <v>0</v>
      </c>
    </row>
    <row r="158" spans="2:18" s="12" customFormat="1" ht="18.75" customHeight="1">
      <c r="B158" s="397" t="s">
        <v>92</v>
      </c>
      <c r="C158" s="398"/>
      <c r="D158" s="398"/>
      <c r="E158" s="398"/>
      <c r="F158" s="398"/>
      <c r="G158" s="398"/>
      <c r="H158" s="398"/>
      <c r="I158" s="398"/>
      <c r="J158" s="450"/>
      <c r="K158" s="450"/>
      <c r="L158" s="450"/>
      <c r="M158" s="450"/>
      <c r="N158" s="450"/>
      <c r="O158" s="450"/>
      <c r="P158" s="450"/>
      <c r="Q158" s="450"/>
      <c r="R158" s="449"/>
    </row>
    <row r="159" spans="2:18" s="12" customFormat="1" ht="18.75" customHeight="1">
      <c r="B159" s="440" t="s">
        <v>116</v>
      </c>
      <c r="C159" s="441"/>
      <c r="D159" s="441"/>
      <c r="E159" s="441"/>
      <c r="F159" s="441"/>
      <c r="G159" s="441"/>
      <c r="H159" s="441"/>
      <c r="I159" s="441"/>
      <c r="J159" s="448"/>
      <c r="K159" s="448"/>
      <c r="L159" s="448"/>
      <c r="M159" s="448"/>
      <c r="N159" s="448"/>
      <c r="O159" s="448"/>
      <c r="P159" s="448"/>
      <c r="Q159" s="448"/>
      <c r="R159" s="445"/>
    </row>
    <row r="160" spans="2:18" ht="19.5" customHeight="1">
      <c r="B160" s="29"/>
      <c r="C160" s="189" t="s">
        <v>55</v>
      </c>
      <c r="D160" s="189"/>
      <c r="E160" s="189"/>
      <c r="F160" s="189"/>
      <c r="G160" s="189"/>
      <c r="H160" s="189"/>
      <c r="I160" s="189"/>
      <c r="J160" s="443"/>
      <c r="K160" s="443"/>
      <c r="L160" s="443"/>
      <c r="M160" s="443"/>
      <c r="N160" s="443"/>
      <c r="O160" s="443"/>
      <c r="P160" s="443"/>
      <c r="Q160" s="443"/>
      <c r="R160" s="186"/>
    </row>
    <row r="161" spans="2:18" ht="17.25" customHeight="1">
      <c r="B161" s="56"/>
      <c r="C161" s="57"/>
      <c r="D161" s="91" t="s">
        <v>1746</v>
      </c>
      <c r="E161" s="91"/>
      <c r="F161" s="91"/>
      <c r="G161" s="91"/>
      <c r="H161" s="91"/>
      <c r="I161" s="91"/>
      <c r="J161" s="524"/>
      <c r="K161" s="524"/>
      <c r="L161" s="524"/>
      <c r="M161" s="524"/>
      <c r="N161" s="524"/>
      <c r="O161" s="524"/>
      <c r="P161" s="524"/>
      <c r="Q161" s="524"/>
      <c r="R161" s="528"/>
    </row>
    <row r="162" spans="2:18" ht="20.25" customHeight="1">
      <c r="B162" s="63"/>
      <c r="C162" s="64"/>
      <c r="D162" s="480" t="s">
        <v>1674</v>
      </c>
      <c r="E162" s="480"/>
      <c r="F162" s="480"/>
      <c r="G162" s="480"/>
      <c r="H162" s="480"/>
      <c r="I162" s="480"/>
      <c r="J162" s="498"/>
      <c r="K162" s="498"/>
      <c r="L162" s="498"/>
      <c r="M162" s="498"/>
      <c r="N162" s="498"/>
      <c r="O162" s="498"/>
      <c r="P162" s="498"/>
      <c r="Q162" s="498"/>
      <c r="R162" s="504"/>
    </row>
    <row r="163" spans="2:18" ht="18" customHeight="1">
      <c r="B163" s="29"/>
      <c r="C163" s="31"/>
      <c r="D163" s="31"/>
      <c r="E163" s="189" t="s">
        <v>56</v>
      </c>
      <c r="F163" s="189"/>
      <c r="G163" s="189"/>
      <c r="H163" s="189"/>
      <c r="I163" s="189"/>
      <c r="J163" s="443"/>
      <c r="K163" s="443"/>
      <c r="L163" s="443"/>
      <c r="M163" s="443"/>
      <c r="N163" s="443"/>
      <c r="O163" s="443"/>
      <c r="P163" s="443"/>
      <c r="Q163" s="443"/>
      <c r="R163" s="186"/>
    </row>
    <row r="164" spans="2:18" s="464" customFormat="1" ht="18" customHeight="1">
      <c r="B164" s="466"/>
      <c r="C164" s="463"/>
      <c r="D164" s="463"/>
      <c r="E164" s="467">
        <v>171</v>
      </c>
      <c r="F164" s="467" t="s">
        <v>1675</v>
      </c>
      <c r="G164" s="468"/>
      <c r="H164" s="467"/>
      <c r="I164" s="467"/>
      <c r="J164" s="458"/>
      <c r="K164" s="458"/>
      <c r="L164" s="458"/>
      <c r="M164" s="458"/>
      <c r="N164" s="458"/>
      <c r="O164" s="458"/>
      <c r="P164" s="458"/>
      <c r="Q164" s="458"/>
      <c r="R164" s="457"/>
    </row>
    <row r="165" spans="2:18" ht="66.75" customHeight="1">
      <c r="B165" s="771"/>
      <c r="C165" s="752"/>
      <c r="D165" s="752"/>
      <c r="E165" s="752"/>
      <c r="F165" s="752">
        <v>17101</v>
      </c>
      <c r="G165" s="754" t="s">
        <v>2532</v>
      </c>
      <c r="H165" s="757" t="s">
        <v>303</v>
      </c>
      <c r="I165" s="757" t="s">
        <v>2159</v>
      </c>
      <c r="J165" s="757"/>
      <c r="K165" s="758">
        <v>7200</v>
      </c>
      <c r="L165" s="758">
        <v>20000</v>
      </c>
      <c r="M165" s="758">
        <v>122800</v>
      </c>
      <c r="N165" s="757"/>
      <c r="O165" s="757"/>
      <c r="P165" s="757"/>
      <c r="Q165" s="757"/>
      <c r="R165" s="759">
        <f t="shared" ref="R165" si="56">SUM(J165:Q165)</f>
        <v>150000</v>
      </c>
    </row>
    <row r="166" spans="2:18" ht="38.25" customHeight="1">
      <c r="B166" s="58"/>
      <c r="C166" s="59"/>
      <c r="D166" s="53"/>
      <c r="E166" s="53"/>
      <c r="F166" s="18">
        <v>17102</v>
      </c>
      <c r="G166" s="19" t="s">
        <v>2177</v>
      </c>
      <c r="H166" s="134" t="s">
        <v>303</v>
      </c>
      <c r="I166" s="153" t="s">
        <v>2178</v>
      </c>
      <c r="J166" s="152"/>
      <c r="K166" s="372"/>
      <c r="L166" s="136">
        <v>100000</v>
      </c>
      <c r="M166" s="136">
        <v>50000</v>
      </c>
      <c r="N166" s="136"/>
      <c r="O166" s="136"/>
      <c r="P166" s="136"/>
      <c r="Q166" s="136"/>
      <c r="R166" s="471">
        <f>SUM(L166:Q166)</f>
        <v>150000</v>
      </c>
    </row>
    <row r="167" spans="2:18" ht="20.25" hidden="1" customHeight="1">
      <c r="B167" s="24"/>
      <c r="D167" s="21"/>
      <c r="E167" s="26"/>
      <c r="F167" s="126">
        <v>86</v>
      </c>
      <c r="G167" s="19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>SUM(J167:Q167)</f>
        <v>0</v>
      </c>
    </row>
    <row r="168" spans="2:18" ht="33.75" hidden="1" customHeight="1">
      <c r="B168" s="29"/>
      <c r="C168" s="31"/>
      <c r="D168" s="31"/>
      <c r="E168" s="1401" t="s">
        <v>57</v>
      </c>
      <c r="F168" s="1401"/>
      <c r="G168" s="1401"/>
      <c r="H168" s="1401"/>
      <c r="I168" s="1401"/>
      <c r="J168" s="73">
        <f>SUM(J169:J171)</f>
        <v>0</v>
      </c>
      <c r="K168" s="73">
        <f t="shared" ref="K168:R168" si="57">SUM(K169:K171)</f>
        <v>0</v>
      </c>
      <c r="L168" s="73">
        <f t="shared" si="57"/>
        <v>0</v>
      </c>
      <c r="M168" s="73">
        <f t="shared" si="57"/>
        <v>0</v>
      </c>
      <c r="N168" s="73">
        <f t="shared" si="57"/>
        <v>0</v>
      </c>
      <c r="O168" s="73">
        <f t="shared" si="57"/>
        <v>0</v>
      </c>
      <c r="P168" s="73">
        <f t="shared" si="57"/>
        <v>0</v>
      </c>
      <c r="Q168" s="73">
        <f t="shared" si="57"/>
        <v>0</v>
      </c>
      <c r="R168" s="73">
        <f t="shared" si="57"/>
        <v>0</v>
      </c>
    </row>
    <row r="169" spans="2:18" ht="21" hidden="1" customHeight="1">
      <c r="B169" s="32"/>
      <c r="C169" s="33"/>
      <c r="D169" s="33"/>
      <c r="E169" s="34"/>
      <c r="F169" s="25">
        <v>87</v>
      </c>
      <c r="G169" s="14"/>
      <c r="H169" s="14"/>
      <c r="I169" s="52"/>
      <c r="J169" s="15"/>
      <c r="K169" s="15"/>
      <c r="L169" s="15"/>
      <c r="M169" s="15"/>
      <c r="N169" s="15"/>
      <c r="O169" s="15"/>
      <c r="P169" s="15"/>
      <c r="Q169" s="15"/>
      <c r="R169" s="71">
        <f t="shared" ref="R169:R170" si="58">SUM(J169:Q169)</f>
        <v>0</v>
      </c>
    </row>
    <row r="170" spans="2:18" ht="21" hidden="1" customHeight="1">
      <c r="B170" s="24"/>
      <c r="D170" s="21"/>
      <c r="E170" s="26"/>
      <c r="F170" s="25">
        <v>88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 t="shared" si="58"/>
        <v>0</v>
      </c>
    </row>
    <row r="171" spans="2:18" ht="21" hidden="1" customHeight="1">
      <c r="B171" s="24"/>
      <c r="D171" s="21"/>
      <c r="E171" s="26"/>
      <c r="F171" s="25">
        <v>89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>SUM(J171:Q171)</f>
        <v>0</v>
      </c>
    </row>
    <row r="172" spans="2:18" hidden="1">
      <c r="B172" s="29"/>
      <c r="C172" s="31"/>
      <c r="D172" s="31"/>
      <c r="E172" s="30" t="s">
        <v>58</v>
      </c>
      <c r="F172" s="27"/>
      <c r="G172" s="27"/>
      <c r="H172" s="13"/>
      <c r="I172" s="47"/>
      <c r="J172" s="73">
        <f>SUM(J173:J175)</f>
        <v>0</v>
      </c>
      <c r="K172" s="73">
        <f t="shared" ref="K172:R172" si="59">SUM(K173:K175)</f>
        <v>0</v>
      </c>
      <c r="L172" s="73">
        <f t="shared" si="59"/>
        <v>0</v>
      </c>
      <c r="M172" s="73">
        <f t="shared" si="59"/>
        <v>0</v>
      </c>
      <c r="N172" s="73">
        <f t="shared" si="59"/>
        <v>0</v>
      </c>
      <c r="O172" s="73">
        <f t="shared" si="59"/>
        <v>0</v>
      </c>
      <c r="P172" s="73">
        <f t="shared" si="59"/>
        <v>0</v>
      </c>
      <c r="Q172" s="73">
        <f t="shared" si="59"/>
        <v>0</v>
      </c>
      <c r="R172" s="73">
        <f t="shared" si="59"/>
        <v>0</v>
      </c>
    </row>
    <row r="173" spans="2:18" ht="24.75" hidden="1" customHeight="1">
      <c r="B173" s="32"/>
      <c r="C173" s="33"/>
      <c r="D173" s="33"/>
      <c r="E173" s="34"/>
      <c r="F173" s="25">
        <v>90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 t="shared" ref="R173:R174" si="60">SUM(J173:Q173)</f>
        <v>0</v>
      </c>
    </row>
    <row r="174" spans="2:18" ht="24.75" hidden="1" customHeight="1">
      <c r="B174" s="24"/>
      <c r="D174" s="21"/>
      <c r="E174" s="26"/>
      <c r="F174" s="25">
        <v>91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 t="shared" si="60"/>
        <v>0</v>
      </c>
    </row>
    <row r="175" spans="2:18" ht="24.75" hidden="1" customHeight="1">
      <c r="B175" s="58"/>
      <c r="C175" s="59"/>
      <c r="D175" s="53"/>
      <c r="E175" s="19"/>
      <c r="F175" s="25">
        <v>92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ht="30.75" hidden="1" customHeight="1">
      <c r="B176" s="29"/>
      <c r="C176" s="31"/>
      <c r="D176" s="31"/>
      <c r="E176" s="1418" t="s">
        <v>59</v>
      </c>
      <c r="F176" s="1418"/>
      <c r="G176" s="1418"/>
      <c r="H176" s="1418"/>
      <c r="I176" s="1418"/>
      <c r="J176" s="73">
        <f>SUM(J177:J179)</f>
        <v>0</v>
      </c>
      <c r="K176" s="73">
        <f t="shared" ref="K176:R176" si="61">SUM(K177:K179)</f>
        <v>0</v>
      </c>
      <c r="L176" s="73">
        <f t="shared" si="61"/>
        <v>0</v>
      </c>
      <c r="M176" s="73">
        <f t="shared" si="61"/>
        <v>0</v>
      </c>
      <c r="N176" s="73">
        <f t="shared" si="61"/>
        <v>0</v>
      </c>
      <c r="O176" s="73">
        <f t="shared" si="61"/>
        <v>0</v>
      </c>
      <c r="P176" s="73">
        <f t="shared" si="61"/>
        <v>0</v>
      </c>
      <c r="Q176" s="73">
        <f t="shared" si="61"/>
        <v>0</v>
      </c>
      <c r="R176" s="73">
        <f t="shared" si="61"/>
        <v>0</v>
      </c>
    </row>
    <row r="177" spans="2:18" ht="22.5" hidden="1" customHeight="1">
      <c r="B177" s="32"/>
      <c r="C177" s="33"/>
      <c r="D177" s="33"/>
      <c r="E177" s="34"/>
      <c r="F177" s="25">
        <v>93</v>
      </c>
      <c r="G177" s="14"/>
      <c r="H177" s="14"/>
      <c r="I177" s="52"/>
      <c r="J177" s="15"/>
      <c r="K177" s="15"/>
      <c r="L177" s="15"/>
      <c r="M177" s="15"/>
      <c r="N177" s="15"/>
      <c r="O177" s="15"/>
      <c r="P177" s="15"/>
      <c r="Q177" s="15"/>
      <c r="R177" s="71">
        <f t="shared" ref="R177:R178" si="62">SUM(J177:Q177)</f>
        <v>0</v>
      </c>
    </row>
    <row r="178" spans="2:18" ht="22.5" hidden="1" customHeight="1">
      <c r="B178" s="24"/>
      <c r="D178" s="21"/>
      <c r="E178" s="26"/>
      <c r="F178" s="25">
        <v>94</v>
      </c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1">
        <f t="shared" si="62"/>
        <v>0</v>
      </c>
    </row>
    <row r="179" spans="2:18" ht="22.5" hidden="1" customHeight="1">
      <c r="B179" s="24"/>
      <c r="D179" s="21"/>
      <c r="E179" s="26"/>
      <c r="F179" s="25">
        <v>95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1">
        <f>SUM(J179:Q179)</f>
        <v>0</v>
      </c>
    </row>
    <row r="180" spans="2:18" ht="33.75" hidden="1" customHeight="1">
      <c r="B180" s="29"/>
      <c r="C180" s="31"/>
      <c r="D180" s="1401" t="s">
        <v>60</v>
      </c>
      <c r="E180" s="1401"/>
      <c r="F180" s="1401"/>
      <c r="G180" s="1401"/>
      <c r="H180" s="1401"/>
      <c r="I180" s="1401"/>
      <c r="J180" s="73">
        <f>SUM(J181)</f>
        <v>0</v>
      </c>
      <c r="K180" s="73">
        <f t="shared" ref="K180:R180" si="63">SUM(K181)</f>
        <v>0</v>
      </c>
      <c r="L180" s="73">
        <f t="shared" si="63"/>
        <v>0</v>
      </c>
      <c r="M180" s="73">
        <f t="shared" si="63"/>
        <v>0</v>
      </c>
      <c r="N180" s="73">
        <f t="shared" si="63"/>
        <v>0</v>
      </c>
      <c r="O180" s="73">
        <f t="shared" si="63"/>
        <v>0</v>
      </c>
      <c r="P180" s="73">
        <f t="shared" si="63"/>
        <v>0</v>
      </c>
      <c r="Q180" s="73">
        <f t="shared" si="63"/>
        <v>0</v>
      </c>
      <c r="R180" s="73">
        <f t="shared" si="63"/>
        <v>0</v>
      </c>
    </row>
    <row r="181" spans="2:18" hidden="1">
      <c r="B181" s="29"/>
      <c r="C181" s="31"/>
      <c r="D181" s="31"/>
      <c r="E181" s="30" t="s">
        <v>61</v>
      </c>
      <c r="F181" s="27"/>
      <c r="G181" s="27"/>
      <c r="H181" s="13"/>
      <c r="I181" s="47"/>
      <c r="J181" s="73">
        <f>SUM(J182:J184)</f>
        <v>0</v>
      </c>
      <c r="K181" s="73">
        <f t="shared" ref="K181:Q181" si="64">SUM(K182:K184)</f>
        <v>0</v>
      </c>
      <c r="L181" s="73">
        <f t="shared" si="64"/>
        <v>0</v>
      </c>
      <c r="M181" s="73">
        <f t="shared" si="64"/>
        <v>0</v>
      </c>
      <c r="N181" s="73">
        <f t="shared" si="64"/>
        <v>0</v>
      </c>
      <c r="O181" s="73">
        <f t="shared" si="64"/>
        <v>0</v>
      </c>
      <c r="P181" s="73">
        <f t="shared" si="64"/>
        <v>0</v>
      </c>
      <c r="Q181" s="73">
        <f t="shared" si="64"/>
        <v>0</v>
      </c>
      <c r="R181" s="73">
        <f>SUM(R182:R184)</f>
        <v>0</v>
      </c>
    </row>
    <row r="182" spans="2:18" ht="22.5" hidden="1" customHeight="1">
      <c r="B182" s="32"/>
      <c r="C182" s="33"/>
      <c r="D182" s="33"/>
      <c r="E182" s="34"/>
      <c r="F182" s="25">
        <v>96</v>
      </c>
      <c r="G182" s="14"/>
      <c r="H182" s="14"/>
      <c r="I182" s="52"/>
      <c r="J182" s="15"/>
      <c r="K182" s="15"/>
      <c r="L182" s="15"/>
      <c r="M182" s="15"/>
      <c r="N182" s="15"/>
      <c r="O182" s="15"/>
      <c r="P182" s="15"/>
      <c r="Q182" s="15"/>
      <c r="R182" s="71">
        <f>SUM(J182:Q182)</f>
        <v>0</v>
      </c>
    </row>
    <row r="183" spans="2:18" ht="22.5" hidden="1" customHeight="1">
      <c r="B183" s="24"/>
      <c r="D183" s="21"/>
      <c r="E183" s="26"/>
      <c r="F183" s="25">
        <v>97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12.75" hidden="1" customHeight="1">
      <c r="B184" s="24"/>
      <c r="D184" s="21"/>
      <c r="E184" s="26"/>
      <c r="F184" s="25">
        <v>98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>SUM(J184:Q184)</f>
        <v>0</v>
      </c>
    </row>
    <row r="185" spans="2:18" s="12" customFormat="1" ht="18.75" customHeight="1">
      <c r="B185" s="116" t="s">
        <v>94</v>
      </c>
      <c r="C185" s="38"/>
      <c r="D185" s="115"/>
      <c r="E185" s="115"/>
      <c r="F185" s="115"/>
      <c r="G185" s="115"/>
      <c r="H185" s="115"/>
      <c r="I185" s="115"/>
      <c r="J185" s="450"/>
      <c r="K185" s="450"/>
      <c r="L185" s="450"/>
      <c r="M185" s="450"/>
      <c r="N185" s="450"/>
      <c r="O185" s="450"/>
      <c r="P185" s="450"/>
      <c r="Q185" s="450"/>
      <c r="R185" s="449"/>
    </row>
    <row r="186" spans="2:18" s="12" customFormat="1" ht="18.75" customHeight="1">
      <c r="B186" s="440" t="s">
        <v>117</v>
      </c>
      <c r="C186" s="441"/>
      <c r="D186" s="441"/>
      <c r="E186" s="441"/>
      <c r="F186" s="441"/>
      <c r="G186" s="441"/>
      <c r="H186" s="441"/>
      <c r="I186" s="441"/>
      <c r="J186" s="448"/>
      <c r="K186" s="448"/>
      <c r="L186" s="448"/>
      <c r="M186" s="448"/>
      <c r="N186" s="448"/>
      <c r="O186" s="448"/>
      <c r="P186" s="448"/>
      <c r="Q186" s="448"/>
      <c r="R186" s="445"/>
    </row>
    <row r="187" spans="2:18" ht="18.75" customHeight="1">
      <c r="B187" s="29"/>
      <c r="C187" s="189" t="s">
        <v>62</v>
      </c>
      <c r="D187" s="189"/>
      <c r="E187" s="189"/>
      <c r="F187" s="189"/>
      <c r="G187" s="189"/>
      <c r="H187" s="189"/>
      <c r="I187" s="189"/>
      <c r="J187" s="443"/>
      <c r="K187" s="443"/>
      <c r="L187" s="443"/>
      <c r="M187" s="443"/>
      <c r="N187" s="443"/>
      <c r="O187" s="443"/>
      <c r="P187" s="443"/>
      <c r="Q187" s="443"/>
      <c r="R187" s="186"/>
    </row>
    <row r="188" spans="2:18" hidden="1">
      <c r="B188" s="29"/>
      <c r="C188" s="31"/>
      <c r="D188" s="30" t="s">
        <v>63</v>
      </c>
      <c r="E188" s="28"/>
      <c r="F188" s="27"/>
      <c r="G188" s="27"/>
      <c r="H188" s="13"/>
      <c r="I188" s="47"/>
      <c r="J188" s="443"/>
      <c r="K188" s="443"/>
      <c r="L188" s="443"/>
      <c r="M188" s="443"/>
      <c r="N188" s="443"/>
      <c r="O188" s="443"/>
      <c r="P188" s="443"/>
      <c r="Q188" s="443"/>
      <c r="R188" s="186"/>
    </row>
    <row r="189" spans="2:18" ht="20.25" hidden="1" customHeight="1">
      <c r="B189" s="29"/>
      <c r="C189" s="31"/>
      <c r="D189" s="31"/>
      <c r="E189" s="189" t="s">
        <v>64</v>
      </c>
      <c r="F189" s="55"/>
      <c r="G189" s="55"/>
      <c r="H189" s="55"/>
      <c r="I189" s="55"/>
      <c r="J189" s="443"/>
      <c r="K189" s="443"/>
      <c r="L189" s="443"/>
      <c r="M189" s="443"/>
      <c r="N189" s="443"/>
      <c r="O189" s="443"/>
      <c r="P189" s="443"/>
      <c r="Q189" s="443"/>
      <c r="R189" s="186"/>
    </row>
    <row r="190" spans="2:18" ht="23.25" hidden="1" customHeight="1">
      <c r="B190" s="24"/>
      <c r="D190" s="21"/>
      <c r="E190" s="26"/>
      <c r="F190" s="25">
        <v>100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 t="shared" ref="R190" si="65">SUM(J190:Q190)</f>
        <v>0</v>
      </c>
    </row>
    <row r="191" spans="2:18" ht="23.25" hidden="1" customHeight="1">
      <c r="B191" s="58"/>
      <c r="C191" s="59"/>
      <c r="D191" s="53"/>
      <c r="E191" s="19"/>
      <c r="F191" s="25">
        <v>101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>SUM(J191:Q191)</f>
        <v>0</v>
      </c>
    </row>
    <row r="192" spans="2:18" ht="18" customHeight="1">
      <c r="B192" s="29"/>
      <c r="C192" s="31"/>
      <c r="D192" s="189" t="s">
        <v>65</v>
      </c>
      <c r="E192" s="189"/>
      <c r="F192" s="189"/>
      <c r="G192" s="189"/>
      <c r="H192" s="189"/>
      <c r="I192" s="189"/>
      <c r="J192" s="443"/>
      <c r="K192" s="443"/>
      <c r="L192" s="443"/>
      <c r="M192" s="443"/>
      <c r="N192" s="443"/>
      <c r="O192" s="443"/>
      <c r="P192" s="443"/>
      <c r="Q192" s="443"/>
      <c r="R192" s="186"/>
    </row>
    <row r="193" spans="2:18">
      <c r="B193" s="29"/>
      <c r="C193" s="31"/>
      <c r="D193" s="31"/>
      <c r="E193" s="30" t="s">
        <v>66</v>
      </c>
      <c r="F193" s="27"/>
      <c r="G193" s="202"/>
      <c r="H193" s="203"/>
      <c r="I193" s="255"/>
      <c r="J193" s="443"/>
      <c r="K193" s="443"/>
      <c r="L193" s="443"/>
      <c r="M193" s="443"/>
      <c r="N193" s="443"/>
      <c r="O193" s="443"/>
      <c r="P193" s="443"/>
      <c r="Q193" s="443"/>
      <c r="R193" s="186"/>
    </row>
    <row r="194" spans="2:18" s="464" customFormat="1" ht="18" customHeight="1">
      <c r="B194" s="466"/>
      <c r="C194" s="463"/>
      <c r="D194" s="463"/>
      <c r="E194" s="467">
        <v>183</v>
      </c>
      <c r="F194" s="467" t="s">
        <v>1659</v>
      </c>
      <c r="G194" s="468"/>
      <c r="H194" s="467"/>
      <c r="I194" s="467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42" customHeight="1">
      <c r="B195" s="32"/>
      <c r="C195" s="33"/>
      <c r="D195" s="33"/>
      <c r="E195" s="33"/>
      <c r="F195" s="77">
        <v>18301</v>
      </c>
      <c r="G195" s="14" t="s">
        <v>2179</v>
      </c>
      <c r="H195" s="15" t="s">
        <v>303</v>
      </c>
      <c r="I195" s="15" t="s">
        <v>2159</v>
      </c>
      <c r="J195" s="15"/>
      <c r="K195" s="79">
        <v>3600</v>
      </c>
      <c r="L195" s="79">
        <v>3800</v>
      </c>
      <c r="M195" s="79">
        <v>22600</v>
      </c>
      <c r="N195" s="15"/>
      <c r="O195" s="15"/>
      <c r="P195" s="15"/>
      <c r="Q195" s="15"/>
      <c r="R195" s="71">
        <f>SUM(J195:Q195)</f>
        <v>30000</v>
      </c>
    </row>
    <row r="196" spans="2:18" ht="21" hidden="1" customHeight="1">
      <c r="B196" s="32"/>
      <c r="C196" s="33"/>
      <c r="D196" s="33"/>
      <c r="E196" s="34"/>
      <c r="F196" s="25">
        <v>102</v>
      </c>
      <c r="G196" s="14"/>
      <c r="H196" s="14"/>
      <c r="I196" s="52"/>
      <c r="J196" s="15"/>
      <c r="K196" s="15"/>
      <c r="L196" s="15"/>
      <c r="M196" s="15"/>
      <c r="N196" s="15"/>
      <c r="O196" s="15"/>
      <c r="P196" s="15"/>
      <c r="Q196" s="15"/>
      <c r="R196" s="71">
        <f t="shared" ref="R196:R197" si="66">SUM(J196:Q196)</f>
        <v>0</v>
      </c>
    </row>
    <row r="197" spans="2:18" ht="21" hidden="1" customHeight="1">
      <c r="B197" s="24"/>
      <c r="D197" s="21"/>
      <c r="E197" s="26"/>
      <c r="F197" s="25">
        <v>103</v>
      </c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1">
        <f t="shared" si="66"/>
        <v>0</v>
      </c>
    </row>
    <row r="198" spans="2:18" ht="21" hidden="1" customHeight="1">
      <c r="B198" s="24"/>
      <c r="D198" s="21"/>
      <c r="E198" s="26"/>
      <c r="F198" s="25">
        <v>104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1">
        <f>SUM(J198:Q198)</f>
        <v>0</v>
      </c>
    </row>
    <row r="199" spans="2:18" hidden="1">
      <c r="B199" s="29"/>
      <c r="C199" s="31"/>
      <c r="D199" s="31"/>
      <c r="E199" s="30" t="s">
        <v>67</v>
      </c>
      <c r="F199" s="27"/>
      <c r="G199" s="27"/>
      <c r="H199" s="13"/>
      <c r="I199" s="47"/>
      <c r="J199" s="73">
        <f>SUM(J200:J202)</f>
        <v>0</v>
      </c>
      <c r="K199" s="73">
        <f t="shared" ref="K199:Q199" si="67">SUM(K200:K202)</f>
        <v>0</v>
      </c>
      <c r="L199" s="73">
        <f t="shared" si="67"/>
        <v>0</v>
      </c>
      <c r="M199" s="73">
        <f t="shared" si="67"/>
        <v>0</v>
      </c>
      <c r="N199" s="73">
        <f t="shared" si="67"/>
        <v>0</v>
      </c>
      <c r="O199" s="73">
        <f t="shared" si="67"/>
        <v>0</v>
      </c>
      <c r="P199" s="73">
        <f t="shared" si="67"/>
        <v>0</v>
      </c>
      <c r="Q199" s="73">
        <f t="shared" si="67"/>
        <v>0</v>
      </c>
      <c r="R199" s="73">
        <f>SUM(R200:R202)</f>
        <v>0</v>
      </c>
    </row>
    <row r="200" spans="2:18" ht="21" hidden="1" customHeight="1">
      <c r="B200" s="32"/>
      <c r="C200" s="33"/>
      <c r="D200" s="33"/>
      <c r="E200" s="34"/>
      <c r="F200" s="25">
        <v>105</v>
      </c>
      <c r="G200" s="14"/>
      <c r="H200" s="14"/>
      <c r="I200" s="52"/>
      <c r="J200" s="15"/>
      <c r="K200" s="15"/>
      <c r="L200" s="15"/>
      <c r="M200" s="15"/>
      <c r="N200" s="15"/>
      <c r="O200" s="15"/>
      <c r="P200" s="15"/>
      <c r="Q200" s="15"/>
      <c r="R200" s="71">
        <f t="shared" ref="R200:R201" si="68">SUM(J200:Q200)</f>
        <v>0</v>
      </c>
    </row>
    <row r="201" spans="2:18" ht="21" hidden="1" customHeight="1">
      <c r="B201" s="24"/>
      <c r="D201" s="21"/>
      <c r="E201" s="26"/>
      <c r="F201" s="25">
        <v>106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1">
        <f t="shared" si="68"/>
        <v>0</v>
      </c>
    </row>
    <row r="202" spans="2:18" ht="21" hidden="1" customHeight="1">
      <c r="B202" s="24"/>
      <c r="D202" s="21"/>
      <c r="E202" s="26"/>
      <c r="F202" s="25">
        <v>107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1">
        <f>SUM(J202:Q202)</f>
        <v>0</v>
      </c>
    </row>
    <row r="203" spans="2:18" s="12" customFormat="1" ht="21" customHeight="1">
      <c r="B203" s="116" t="s">
        <v>96</v>
      </c>
      <c r="C203" s="38"/>
      <c r="D203" s="115"/>
      <c r="E203" s="115"/>
      <c r="F203" s="115"/>
      <c r="G203" s="115"/>
      <c r="H203" s="115"/>
      <c r="I203" s="115"/>
      <c r="J203" s="455"/>
      <c r="K203" s="455"/>
      <c r="L203" s="455"/>
      <c r="M203" s="455"/>
      <c r="N203" s="455"/>
      <c r="O203" s="455"/>
      <c r="P203" s="455"/>
      <c r="Q203" s="455"/>
      <c r="R203" s="454"/>
    </row>
    <row r="204" spans="2:18" s="12" customFormat="1" ht="21" customHeight="1">
      <c r="B204" s="440" t="s">
        <v>125</v>
      </c>
      <c r="C204" s="441"/>
      <c r="D204" s="441"/>
      <c r="E204" s="441"/>
      <c r="F204" s="441"/>
      <c r="G204" s="441"/>
      <c r="H204" s="441"/>
      <c r="I204" s="441"/>
      <c r="J204" s="458"/>
      <c r="K204" s="458"/>
      <c r="L204" s="458"/>
      <c r="M204" s="458"/>
      <c r="N204" s="458"/>
      <c r="O204" s="458"/>
      <c r="P204" s="458"/>
      <c r="Q204" s="458"/>
      <c r="R204" s="457"/>
    </row>
    <row r="205" spans="2:18" ht="19.5" customHeight="1">
      <c r="B205" s="29"/>
      <c r="C205" s="189" t="s">
        <v>68</v>
      </c>
      <c r="D205" s="189"/>
      <c r="E205" s="189"/>
      <c r="F205" s="189"/>
      <c r="G205" s="189"/>
      <c r="H205" s="189"/>
      <c r="I205" s="189"/>
      <c r="J205" s="443"/>
      <c r="K205" s="443"/>
      <c r="L205" s="443"/>
      <c r="M205" s="443"/>
      <c r="N205" s="443"/>
      <c r="O205" s="443"/>
      <c r="P205" s="443"/>
      <c r="Q205" s="443"/>
      <c r="R205" s="186"/>
    </row>
    <row r="206" spans="2:18" hidden="1">
      <c r="B206" s="29"/>
      <c r="C206" s="31"/>
      <c r="D206" s="30" t="s">
        <v>69</v>
      </c>
      <c r="E206" s="28"/>
      <c r="F206" s="27"/>
      <c r="G206" s="27"/>
      <c r="H206" s="13"/>
      <c r="I206" s="47"/>
      <c r="J206" s="443"/>
      <c r="K206" s="443"/>
      <c r="L206" s="443"/>
      <c r="M206" s="443"/>
      <c r="N206" s="443"/>
      <c r="O206" s="443"/>
      <c r="P206" s="443"/>
      <c r="Q206" s="443"/>
      <c r="R206" s="186"/>
    </row>
    <row r="207" spans="2:18" hidden="1">
      <c r="B207" s="29"/>
      <c r="C207" s="31"/>
      <c r="D207" s="31"/>
      <c r="E207" s="30" t="s">
        <v>70</v>
      </c>
      <c r="F207" s="60"/>
      <c r="G207" s="55"/>
      <c r="H207" s="55"/>
      <c r="I207" s="55"/>
      <c r="J207" s="443"/>
      <c r="K207" s="443"/>
      <c r="L207" s="443"/>
      <c r="M207" s="443"/>
      <c r="N207" s="443"/>
      <c r="O207" s="443"/>
      <c r="P207" s="443"/>
      <c r="Q207" s="443"/>
      <c r="R207" s="186"/>
    </row>
    <row r="208" spans="2:18" ht="24.75" hidden="1" customHeight="1">
      <c r="B208" s="32"/>
      <c r="C208" s="33"/>
      <c r="D208" s="33"/>
      <c r="E208" s="34"/>
      <c r="F208" s="25">
        <v>108</v>
      </c>
      <c r="G208" s="14"/>
      <c r="H208" s="14"/>
      <c r="I208" s="52"/>
      <c r="J208" s="117"/>
      <c r="K208" s="117"/>
      <c r="L208" s="117"/>
      <c r="M208" s="117"/>
      <c r="N208" s="117"/>
      <c r="O208" s="117"/>
      <c r="P208" s="117"/>
      <c r="Q208" s="117"/>
      <c r="R208" s="453"/>
    </row>
    <row r="209" spans="2:18" ht="24.75" hidden="1" customHeight="1">
      <c r="B209" s="24"/>
      <c r="D209" s="21"/>
      <c r="E209" s="26"/>
      <c r="F209" s="25">
        <v>109</v>
      </c>
      <c r="G209" s="14"/>
      <c r="H209" s="15"/>
      <c r="I209" s="16"/>
      <c r="J209" s="452"/>
      <c r="K209" s="452"/>
      <c r="L209" s="452"/>
      <c r="M209" s="452"/>
      <c r="N209" s="452"/>
      <c r="O209" s="452"/>
      <c r="P209" s="452"/>
      <c r="Q209" s="452"/>
      <c r="R209" s="453"/>
    </row>
    <row r="210" spans="2:18" ht="25.5" hidden="1" customHeight="1">
      <c r="B210" s="24"/>
      <c r="D210" s="21"/>
      <c r="E210" s="26"/>
      <c r="F210" s="25">
        <v>110</v>
      </c>
      <c r="G210" s="14"/>
      <c r="H210" s="15"/>
      <c r="I210" s="16"/>
      <c r="J210" s="452"/>
      <c r="K210" s="452"/>
      <c r="L210" s="452"/>
      <c r="M210" s="452"/>
      <c r="N210" s="452"/>
      <c r="O210" s="452"/>
      <c r="P210" s="452"/>
      <c r="Q210" s="452"/>
      <c r="R210" s="453"/>
    </row>
    <row r="211" spans="2:18" ht="24.75" hidden="1" customHeight="1">
      <c r="B211" s="24"/>
      <c r="D211" s="21"/>
      <c r="E211" s="26"/>
      <c r="F211" s="25">
        <v>111</v>
      </c>
      <c r="G211" s="14"/>
      <c r="H211" s="15"/>
      <c r="I211" s="16"/>
      <c r="J211" s="452"/>
      <c r="K211" s="452"/>
      <c r="L211" s="452"/>
      <c r="M211" s="452"/>
      <c r="N211" s="452"/>
      <c r="O211" s="452"/>
      <c r="P211" s="452"/>
      <c r="Q211" s="452"/>
      <c r="R211" s="453"/>
    </row>
    <row r="212" spans="2:18" ht="25.5" hidden="1" customHeight="1">
      <c r="B212" s="58"/>
      <c r="C212" s="59"/>
      <c r="D212" s="53"/>
      <c r="E212" s="19"/>
      <c r="F212" s="25">
        <v>112</v>
      </c>
      <c r="G212" s="14"/>
      <c r="H212" s="15"/>
      <c r="I212" s="16"/>
      <c r="J212" s="452"/>
      <c r="K212" s="452"/>
      <c r="L212" s="452"/>
      <c r="M212" s="452"/>
      <c r="N212" s="452"/>
      <c r="O212" s="452"/>
      <c r="P212" s="452"/>
      <c r="Q212" s="452"/>
      <c r="R212" s="453"/>
    </row>
    <row r="213" spans="2:18" ht="33" hidden="1" customHeight="1">
      <c r="B213" s="29"/>
      <c r="C213" s="31"/>
      <c r="D213" s="1401" t="s">
        <v>71</v>
      </c>
      <c r="E213" s="1401"/>
      <c r="F213" s="1401"/>
      <c r="G213" s="1401"/>
      <c r="H213" s="1401"/>
      <c r="I213" s="1401"/>
      <c r="J213" s="443"/>
      <c r="K213" s="443"/>
      <c r="L213" s="443"/>
      <c r="M213" s="443"/>
      <c r="N213" s="443"/>
      <c r="O213" s="443"/>
      <c r="P213" s="443"/>
      <c r="Q213" s="443"/>
      <c r="R213" s="186"/>
    </row>
    <row r="214" spans="2:18" ht="30.75" hidden="1" customHeight="1">
      <c r="B214" s="29"/>
      <c r="C214" s="31"/>
      <c r="D214" s="31"/>
      <c r="E214" s="1418" t="s">
        <v>72</v>
      </c>
      <c r="F214" s="1418"/>
      <c r="G214" s="1418"/>
      <c r="H214" s="1418"/>
      <c r="I214" s="1418"/>
      <c r="J214" s="443"/>
      <c r="K214" s="443"/>
      <c r="L214" s="443"/>
      <c r="M214" s="443"/>
      <c r="N214" s="443"/>
      <c r="O214" s="443"/>
      <c r="P214" s="443"/>
      <c r="Q214" s="443"/>
      <c r="R214" s="186"/>
    </row>
    <row r="215" spans="2:18" ht="24.75" hidden="1" customHeight="1">
      <c r="B215" s="32"/>
      <c r="C215" s="33"/>
      <c r="D215" s="33"/>
      <c r="E215" s="34"/>
      <c r="F215" s="25">
        <v>113</v>
      </c>
      <c r="G215" s="14"/>
      <c r="H215" s="14"/>
      <c r="I215" s="52"/>
      <c r="J215" s="117"/>
      <c r="K215" s="117"/>
      <c r="L215" s="117"/>
      <c r="M215" s="117"/>
      <c r="N215" s="117"/>
      <c r="O215" s="117"/>
      <c r="P215" s="117"/>
      <c r="Q215" s="117"/>
      <c r="R215" s="453"/>
    </row>
    <row r="216" spans="2:18" ht="24.75" hidden="1" customHeight="1">
      <c r="B216" s="24"/>
      <c r="D216" s="21"/>
      <c r="E216" s="26"/>
      <c r="F216" s="25">
        <v>114</v>
      </c>
      <c r="G216" s="14"/>
      <c r="H216" s="15"/>
      <c r="I216" s="16"/>
      <c r="J216" s="452"/>
      <c r="K216" s="452"/>
      <c r="L216" s="452"/>
      <c r="M216" s="452"/>
      <c r="N216" s="452"/>
      <c r="O216" s="452"/>
      <c r="P216" s="452"/>
      <c r="Q216" s="452"/>
      <c r="R216" s="453"/>
    </row>
    <row r="217" spans="2:18" ht="24.75" hidden="1" customHeight="1">
      <c r="B217" s="24"/>
      <c r="D217" s="21"/>
      <c r="E217" s="26"/>
      <c r="F217" s="25">
        <v>115</v>
      </c>
      <c r="G217" s="14"/>
      <c r="H217" s="15"/>
      <c r="I217" s="16"/>
      <c r="J217" s="452"/>
      <c r="K217" s="452"/>
      <c r="L217" s="452"/>
      <c r="M217" s="452"/>
      <c r="N217" s="452"/>
      <c r="O217" s="452"/>
      <c r="P217" s="452"/>
      <c r="Q217" s="452"/>
      <c r="R217" s="453"/>
    </row>
    <row r="218" spans="2:18" hidden="1">
      <c r="B218" s="29"/>
      <c r="C218" s="31"/>
      <c r="D218" s="31"/>
      <c r="E218" s="1419" t="s">
        <v>73</v>
      </c>
      <c r="F218" s="1419"/>
      <c r="G218" s="1419"/>
      <c r="H218" s="1419"/>
      <c r="I218" s="1419"/>
      <c r="J218" s="443"/>
      <c r="K218" s="443"/>
      <c r="L218" s="443"/>
      <c r="M218" s="443"/>
      <c r="N218" s="443"/>
      <c r="O218" s="443"/>
      <c r="P218" s="443"/>
      <c r="Q218" s="443"/>
      <c r="R218" s="186"/>
    </row>
    <row r="219" spans="2:18" ht="23.25" hidden="1" customHeight="1">
      <c r="B219" s="32"/>
      <c r="C219" s="33"/>
      <c r="D219" s="33"/>
      <c r="E219" s="34"/>
      <c r="F219" s="25">
        <v>116</v>
      </c>
      <c r="G219" s="14"/>
      <c r="H219" s="14"/>
      <c r="I219" s="52"/>
      <c r="J219" s="117"/>
      <c r="K219" s="117"/>
      <c r="L219" s="117"/>
      <c r="M219" s="117"/>
      <c r="N219" s="117"/>
      <c r="O219" s="117"/>
      <c r="P219" s="117"/>
      <c r="Q219" s="117"/>
      <c r="R219" s="453"/>
    </row>
    <row r="220" spans="2:18" ht="23.25" hidden="1" customHeight="1">
      <c r="B220" s="24"/>
      <c r="D220" s="21"/>
      <c r="E220" s="26"/>
      <c r="F220" s="25">
        <v>117</v>
      </c>
      <c r="G220" s="14"/>
      <c r="H220" s="15"/>
      <c r="I220" s="16"/>
      <c r="J220" s="452"/>
      <c r="K220" s="452"/>
      <c r="L220" s="452"/>
      <c r="M220" s="452"/>
      <c r="N220" s="452"/>
      <c r="O220" s="452"/>
      <c r="P220" s="452"/>
      <c r="Q220" s="452"/>
      <c r="R220" s="453"/>
    </row>
    <row r="221" spans="2:18" ht="23.25" hidden="1" customHeight="1">
      <c r="B221" s="24"/>
      <c r="D221" s="21"/>
      <c r="E221" s="26"/>
      <c r="F221" s="25">
        <v>118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hidden="1">
      <c r="B222" s="29"/>
      <c r="C222" s="31"/>
      <c r="D222" s="31"/>
      <c r="E222" s="30" t="s">
        <v>74</v>
      </c>
      <c r="F222" s="27"/>
      <c r="G222" s="27"/>
      <c r="H222" s="13"/>
      <c r="I222" s="47"/>
      <c r="J222" s="443"/>
      <c r="K222" s="443"/>
      <c r="L222" s="443"/>
      <c r="M222" s="443"/>
      <c r="N222" s="443"/>
      <c r="O222" s="443"/>
      <c r="P222" s="443"/>
      <c r="Q222" s="443"/>
      <c r="R222" s="186"/>
    </row>
    <row r="223" spans="2:18" ht="23.25" hidden="1" customHeight="1">
      <c r="B223" s="32"/>
      <c r="C223" s="33"/>
      <c r="D223" s="33"/>
      <c r="E223" s="34"/>
      <c r="F223" s="25">
        <v>119</v>
      </c>
      <c r="G223" s="14"/>
      <c r="H223" s="14"/>
      <c r="I223" s="52"/>
      <c r="J223" s="117"/>
      <c r="K223" s="117"/>
      <c r="L223" s="117"/>
      <c r="M223" s="117"/>
      <c r="N223" s="117"/>
      <c r="O223" s="117"/>
      <c r="P223" s="117"/>
      <c r="Q223" s="117"/>
      <c r="R223" s="453"/>
    </row>
    <row r="224" spans="2:18" ht="23.25" hidden="1" customHeight="1">
      <c r="B224" s="24"/>
      <c r="D224" s="21"/>
      <c r="E224" s="26"/>
      <c r="F224" s="25">
        <v>120</v>
      </c>
      <c r="G224" s="14"/>
      <c r="H224" s="15"/>
      <c r="I224" s="16"/>
      <c r="J224" s="452"/>
      <c r="K224" s="452"/>
      <c r="L224" s="452"/>
      <c r="M224" s="452"/>
      <c r="N224" s="452"/>
      <c r="O224" s="452"/>
      <c r="P224" s="452"/>
      <c r="Q224" s="452"/>
      <c r="R224" s="453"/>
    </row>
    <row r="225" spans="2:18" ht="23.25" hidden="1" customHeight="1">
      <c r="B225" s="24"/>
      <c r="D225" s="21"/>
      <c r="E225" s="26"/>
      <c r="F225" s="25">
        <v>121</v>
      </c>
      <c r="G225" s="14"/>
      <c r="H225" s="15"/>
      <c r="I225" s="16"/>
      <c r="J225" s="452"/>
      <c r="K225" s="452"/>
      <c r="L225" s="452"/>
      <c r="M225" s="452"/>
      <c r="N225" s="452"/>
      <c r="O225" s="452"/>
      <c r="P225" s="452"/>
      <c r="Q225" s="452"/>
      <c r="R225" s="453"/>
    </row>
    <row r="226" spans="2:18" hidden="1">
      <c r="B226" s="29"/>
      <c r="C226" s="31"/>
      <c r="D226" s="31"/>
      <c r="E226" s="30" t="s">
        <v>75</v>
      </c>
      <c r="F226" s="27"/>
      <c r="G226" s="27"/>
      <c r="H226" s="13"/>
      <c r="I226" s="47"/>
      <c r="J226" s="443"/>
      <c r="K226" s="443"/>
      <c r="L226" s="443"/>
      <c r="M226" s="443"/>
      <c r="N226" s="443"/>
      <c r="O226" s="443"/>
      <c r="P226" s="443"/>
      <c r="Q226" s="443"/>
      <c r="R226" s="186"/>
    </row>
    <row r="227" spans="2:18" ht="21.75" hidden="1" customHeight="1">
      <c r="B227" s="32"/>
      <c r="C227" s="33"/>
      <c r="D227" s="33"/>
      <c r="E227" s="34"/>
      <c r="F227" s="25">
        <v>122</v>
      </c>
      <c r="G227" s="14"/>
      <c r="H227" s="14"/>
      <c r="I227" s="52"/>
      <c r="J227" s="117"/>
      <c r="K227" s="117"/>
      <c r="L227" s="117"/>
      <c r="M227" s="117"/>
      <c r="N227" s="117"/>
      <c r="O227" s="117"/>
      <c r="P227" s="117"/>
      <c r="Q227" s="117"/>
      <c r="R227" s="453"/>
    </row>
    <row r="228" spans="2:18" ht="21.75" hidden="1" customHeight="1">
      <c r="B228" s="24"/>
      <c r="D228" s="21"/>
      <c r="E228" s="26"/>
      <c r="F228" s="25">
        <v>123</v>
      </c>
      <c r="G228" s="14"/>
      <c r="H228" s="15"/>
      <c r="I228" s="16"/>
      <c r="J228" s="452"/>
      <c r="K228" s="452"/>
      <c r="L228" s="452"/>
      <c r="M228" s="452"/>
      <c r="N228" s="452"/>
      <c r="O228" s="452"/>
      <c r="P228" s="452"/>
      <c r="Q228" s="452"/>
      <c r="R228" s="453"/>
    </row>
    <row r="229" spans="2:18" ht="21.75" hidden="1" customHeight="1">
      <c r="B229" s="58"/>
      <c r="C229" s="59"/>
      <c r="D229" s="53"/>
      <c r="E229" s="19"/>
      <c r="F229" s="25">
        <v>124</v>
      </c>
      <c r="G229" s="14"/>
      <c r="H229" s="15"/>
      <c r="I229" s="16"/>
      <c r="J229" s="452"/>
      <c r="K229" s="452"/>
      <c r="L229" s="452"/>
      <c r="M229" s="452"/>
      <c r="N229" s="452"/>
      <c r="O229" s="452"/>
      <c r="P229" s="452"/>
      <c r="Q229" s="452"/>
      <c r="R229" s="453"/>
    </row>
    <row r="230" spans="2:18" s="464" customFormat="1" ht="18.75" customHeight="1">
      <c r="B230" s="466"/>
      <c r="C230" s="463"/>
      <c r="D230" s="463"/>
      <c r="E230" s="467">
        <v>197</v>
      </c>
      <c r="F230" s="467" t="s">
        <v>1658</v>
      </c>
      <c r="G230" s="468"/>
      <c r="H230" s="467"/>
      <c r="I230" s="467"/>
      <c r="J230" s="458"/>
      <c r="K230" s="458"/>
      <c r="L230" s="458"/>
      <c r="M230" s="458"/>
      <c r="N230" s="458"/>
      <c r="O230" s="458"/>
      <c r="P230" s="458"/>
      <c r="Q230" s="458"/>
      <c r="R230" s="457"/>
    </row>
    <row r="231" spans="2:18" ht="23.25" customHeight="1">
      <c r="B231" s="771"/>
      <c r="C231" s="752"/>
      <c r="D231" s="752"/>
      <c r="E231" s="752"/>
      <c r="F231" s="752">
        <v>19701</v>
      </c>
      <c r="G231" s="754" t="s">
        <v>302</v>
      </c>
      <c r="H231" s="755" t="s">
        <v>303</v>
      </c>
      <c r="I231" s="756" t="s">
        <v>2159</v>
      </c>
      <c r="J231" s="757"/>
      <c r="K231" s="758">
        <v>50000</v>
      </c>
      <c r="L231" s="758">
        <v>50000</v>
      </c>
      <c r="M231" s="758">
        <v>200000</v>
      </c>
      <c r="N231" s="757"/>
      <c r="O231" s="757"/>
      <c r="P231" s="757"/>
      <c r="Q231" s="757"/>
      <c r="R231" s="759">
        <f>SUM(J231:Q231)</f>
        <v>300000</v>
      </c>
    </row>
    <row r="232" spans="2:18" ht="23.25" customHeight="1">
      <c r="B232" s="17"/>
      <c r="C232" s="18"/>
      <c r="D232" s="18"/>
      <c r="E232" s="18"/>
      <c r="F232" s="18">
        <v>19702</v>
      </c>
      <c r="G232" s="19" t="s">
        <v>305</v>
      </c>
      <c r="H232" s="134" t="s">
        <v>303</v>
      </c>
      <c r="I232" s="153" t="s">
        <v>2159</v>
      </c>
      <c r="J232" s="152"/>
      <c r="K232" s="372"/>
      <c r="L232" s="372">
        <v>10000</v>
      </c>
      <c r="M232" s="372">
        <v>340000</v>
      </c>
      <c r="N232" s="152"/>
      <c r="O232" s="152"/>
      <c r="P232" s="152"/>
      <c r="Q232" s="152"/>
      <c r="R232" s="471">
        <f t="shared" ref="R232:R234" si="69">SUM(J232:Q232)</f>
        <v>350000</v>
      </c>
    </row>
    <row r="233" spans="2:18" ht="23.25" customHeight="1">
      <c r="B233" s="955"/>
      <c r="C233" s="796"/>
      <c r="D233" s="796"/>
      <c r="E233" s="796"/>
      <c r="F233" s="796">
        <v>19703</v>
      </c>
      <c r="G233" s="815" t="s">
        <v>306</v>
      </c>
      <c r="H233" s="847" t="s">
        <v>303</v>
      </c>
      <c r="I233" s="953" t="s">
        <v>2159</v>
      </c>
      <c r="J233" s="817"/>
      <c r="K233" s="956"/>
      <c r="L233" s="956"/>
      <c r="M233" s="956">
        <v>150000</v>
      </c>
      <c r="N233" s="817"/>
      <c r="O233" s="817"/>
      <c r="P233" s="817"/>
      <c r="Q233" s="817"/>
      <c r="R233" s="957">
        <f t="shared" si="69"/>
        <v>150000</v>
      </c>
    </row>
    <row r="234" spans="2:18" ht="23.25" customHeight="1">
      <c r="B234" s="17"/>
      <c r="C234" s="18"/>
      <c r="D234" s="18"/>
      <c r="E234" s="18"/>
      <c r="F234" s="18">
        <v>19704</v>
      </c>
      <c r="G234" s="19" t="s">
        <v>307</v>
      </c>
      <c r="H234" s="134" t="s">
        <v>303</v>
      </c>
      <c r="I234" s="153" t="s">
        <v>2159</v>
      </c>
      <c r="J234" s="152"/>
      <c r="K234" s="372">
        <v>250000</v>
      </c>
      <c r="L234" s="372">
        <v>150000</v>
      </c>
      <c r="M234" s="372">
        <v>188500</v>
      </c>
      <c r="N234" s="152"/>
      <c r="O234" s="152"/>
      <c r="P234" s="152"/>
      <c r="Q234" s="152"/>
      <c r="R234" s="471">
        <f t="shared" si="69"/>
        <v>588500</v>
      </c>
    </row>
    <row r="235" spans="2:18" ht="6.75" customHeight="1"/>
    <row r="236" spans="2:18" s="37" customFormat="1" ht="18.75" customHeight="1">
      <c r="B236" s="1539" t="s">
        <v>1660</v>
      </c>
      <c r="C236" s="1539"/>
      <c r="D236" s="1539"/>
      <c r="E236" s="1539"/>
      <c r="F236" s="1539"/>
      <c r="G236" s="1539"/>
      <c r="H236" s="481"/>
      <c r="I236" s="5"/>
      <c r="J236" s="4"/>
      <c r="K236" s="482"/>
      <c r="L236" s="482"/>
      <c r="M236" s="482"/>
      <c r="N236" s="482"/>
      <c r="O236" s="482"/>
      <c r="P236" s="482"/>
      <c r="Q236" s="482"/>
      <c r="R236" s="483"/>
    </row>
    <row r="237" spans="2:18" ht="35.25" customHeight="1">
      <c r="B237" s="1540" t="s">
        <v>1732</v>
      </c>
      <c r="C237" s="1540"/>
      <c r="D237" s="1540"/>
      <c r="E237" s="1540"/>
      <c r="F237" s="1522" t="s">
        <v>1661</v>
      </c>
      <c r="G237" s="1522"/>
      <c r="H237" s="1523"/>
      <c r="I237" s="1532" t="s">
        <v>9</v>
      </c>
      <c r="J237" s="1533"/>
      <c r="K237" s="1534"/>
      <c r="L237" s="1532" t="s">
        <v>1662</v>
      </c>
      <c r="M237" s="1533"/>
      <c r="N237" s="1534"/>
      <c r="O237" s="505"/>
      <c r="P237" s="1529" t="s">
        <v>1663</v>
      </c>
      <c r="Q237" s="1530"/>
      <c r="R237" s="1531"/>
    </row>
    <row r="238" spans="2:18">
      <c r="B238" s="1541" t="s">
        <v>2426</v>
      </c>
      <c r="C238" s="1542"/>
      <c r="D238" s="1542"/>
      <c r="E238" s="1543"/>
      <c r="F238" s="1524" t="s">
        <v>1664</v>
      </c>
      <c r="G238" s="1525"/>
      <c r="H238" s="481"/>
      <c r="I238" s="1535">
        <f>SUM(I239:K241)</f>
        <v>2018500</v>
      </c>
      <c r="J238" s="1536"/>
      <c r="K238" s="1537"/>
      <c r="L238" s="1548"/>
      <c r="M238" s="1549"/>
      <c r="N238" s="1550"/>
      <c r="O238" s="484"/>
      <c r="P238" s="1541"/>
      <c r="Q238" s="1542"/>
      <c r="R238" s="1543"/>
    </row>
    <row r="239" spans="2:18" ht="18.75" customHeight="1">
      <c r="B239" s="24"/>
      <c r="F239" s="24"/>
      <c r="G239" s="333" t="s">
        <v>1665</v>
      </c>
      <c r="H239" s="333"/>
      <c r="I239" s="1526">
        <f>K8</f>
        <v>500800</v>
      </c>
      <c r="J239" s="1527"/>
      <c r="K239" s="1528"/>
      <c r="L239" s="1526"/>
      <c r="M239" s="1527"/>
      <c r="N239" s="1528"/>
      <c r="O239" s="484"/>
      <c r="P239" s="1544"/>
      <c r="Q239" s="1545"/>
      <c r="R239" s="1546"/>
    </row>
    <row r="240" spans="2:18" ht="18.75" customHeight="1">
      <c r="B240" s="24"/>
      <c r="F240" s="24"/>
      <c r="G240" s="333" t="s">
        <v>1666</v>
      </c>
      <c r="H240" s="333"/>
      <c r="I240" s="1526">
        <f>L8</f>
        <v>333800</v>
      </c>
      <c r="J240" s="1527"/>
      <c r="K240" s="1528"/>
      <c r="L240" s="1526"/>
      <c r="M240" s="1527"/>
      <c r="N240" s="1528"/>
      <c r="O240" s="484"/>
      <c r="P240" s="1544"/>
      <c r="Q240" s="1545"/>
      <c r="R240" s="1546"/>
    </row>
    <row r="241" spans="2:18" ht="18.75" customHeight="1">
      <c r="B241" s="24"/>
      <c r="F241" s="24"/>
      <c r="G241" s="333" t="s">
        <v>1667</v>
      </c>
      <c r="H241" s="333"/>
      <c r="I241" s="1526">
        <f>M8</f>
        <v>1183900</v>
      </c>
      <c r="J241" s="1527"/>
      <c r="K241" s="1528"/>
      <c r="L241" s="1526"/>
      <c r="M241" s="1527"/>
      <c r="N241" s="1528"/>
      <c r="O241" s="484"/>
      <c r="P241" s="1544"/>
      <c r="Q241" s="1545"/>
      <c r="R241" s="1546"/>
    </row>
    <row r="242" spans="2:18" ht="20.25" customHeight="1">
      <c r="B242" s="24"/>
      <c r="F242" s="485" t="s">
        <v>1668</v>
      </c>
      <c r="G242" s="333"/>
      <c r="H242" s="333"/>
      <c r="I242" s="1551">
        <f>SUM(I243)</f>
        <v>3000000</v>
      </c>
      <c r="J242" s="1552"/>
      <c r="K242" s="1553"/>
      <c r="L242" s="1526"/>
      <c r="M242" s="1527"/>
      <c r="N242" s="1528"/>
      <c r="O242" s="484"/>
      <c r="P242" s="1544"/>
      <c r="Q242" s="1545"/>
      <c r="R242" s="1546"/>
    </row>
    <row r="243" spans="2:18" ht="20.25" customHeight="1">
      <c r="B243" s="24"/>
      <c r="F243" s="24"/>
      <c r="G243" s="1555" t="s">
        <v>1708</v>
      </c>
      <c r="H243" s="1556"/>
      <c r="I243" s="1526">
        <f>Q8</f>
        <v>3000000</v>
      </c>
      <c r="J243" s="1527"/>
      <c r="K243" s="1528"/>
      <c r="L243" s="1526"/>
      <c r="M243" s="1527"/>
      <c r="N243" s="1528"/>
      <c r="O243" s="484"/>
      <c r="P243" s="1544"/>
      <c r="Q243" s="1545"/>
      <c r="R243" s="1546"/>
    </row>
    <row r="244" spans="2:18" ht="21.75" customHeight="1">
      <c r="B244" s="489"/>
      <c r="C244" s="490"/>
      <c r="D244" s="490"/>
      <c r="E244" s="490"/>
      <c r="F244" s="1411" t="s">
        <v>1669</v>
      </c>
      <c r="G244" s="1430"/>
      <c r="H244" s="1412"/>
      <c r="I244" s="1547">
        <f>SUM(L244:R244)</f>
        <v>5018500</v>
      </c>
      <c r="J244" s="1547"/>
      <c r="K244" s="1547"/>
      <c r="L244" s="1547">
        <v>3010000</v>
      </c>
      <c r="M244" s="1547"/>
      <c r="N244" s="1547"/>
      <c r="O244" s="491"/>
      <c r="P244" s="1538">
        <v>2008500</v>
      </c>
      <c r="Q244" s="1538"/>
      <c r="R244" s="1538"/>
    </row>
    <row r="245" spans="2:18" ht="8.25" customHeight="1">
      <c r="F245" s="486"/>
      <c r="H245" s="21"/>
      <c r="J245" s="459"/>
      <c r="K245" s="487"/>
      <c r="L245" s="487"/>
      <c r="M245" s="487"/>
      <c r="N245" s="487"/>
      <c r="O245" s="487"/>
      <c r="P245" s="487"/>
      <c r="Q245" s="487"/>
      <c r="R245" s="487"/>
    </row>
    <row r="246" spans="2:18" s="37" customFormat="1">
      <c r="B246" s="462" t="s">
        <v>1670</v>
      </c>
      <c r="C246" s="49"/>
      <c r="D246" s="49"/>
      <c r="F246" s="486" t="s">
        <v>2662</v>
      </c>
      <c r="G246" s="49"/>
      <c r="H246" s="462"/>
      <c r="I246" s="3"/>
      <c r="J246" s="488"/>
      <c r="K246" s="482"/>
      <c r="L246" s="482"/>
      <c r="M246" s="482"/>
      <c r="N246" s="482"/>
      <c r="O246" s="482"/>
      <c r="P246" s="482"/>
      <c r="Q246" s="482"/>
      <c r="R246" s="482"/>
    </row>
  </sheetData>
  <mergeCells count="82">
    <mergeCell ref="D213:I213"/>
    <mergeCell ref="E214:I214"/>
    <mergeCell ref="E218:I218"/>
    <mergeCell ref="E168:I168"/>
    <mergeCell ref="E176:I176"/>
    <mergeCell ref="D180:I180"/>
    <mergeCell ref="E152:I152"/>
    <mergeCell ref="D117:I117"/>
    <mergeCell ref="E118:I118"/>
    <mergeCell ref="E122:I122"/>
    <mergeCell ref="D126:I126"/>
    <mergeCell ref="E127:I127"/>
    <mergeCell ref="B131:I131"/>
    <mergeCell ref="B132:I132"/>
    <mergeCell ref="C133:I133"/>
    <mergeCell ref="D134:I134"/>
    <mergeCell ref="E135:I135"/>
    <mergeCell ref="D139:I139"/>
    <mergeCell ref="D88:I88"/>
    <mergeCell ref="C116:I116"/>
    <mergeCell ref="B96:I96"/>
    <mergeCell ref="B97:I97"/>
    <mergeCell ref="C98:I98"/>
    <mergeCell ref="D99:I99"/>
    <mergeCell ref="E100:I100"/>
    <mergeCell ref="D104:I104"/>
    <mergeCell ref="E105:I105"/>
    <mergeCell ref="D109:I109"/>
    <mergeCell ref="E110:I110"/>
    <mergeCell ref="B114:I114"/>
    <mergeCell ref="B115:I115"/>
    <mergeCell ref="E70:I70"/>
    <mergeCell ref="E74:I74"/>
    <mergeCell ref="B79:I79"/>
    <mergeCell ref="C80:I80"/>
    <mergeCell ref="D81:I81"/>
    <mergeCell ref="B1:R1"/>
    <mergeCell ref="B7:G7"/>
    <mergeCell ref="B8:G8"/>
    <mergeCell ref="P2:R2"/>
    <mergeCell ref="B236:G236"/>
    <mergeCell ref="D18:I18"/>
    <mergeCell ref="E19:I19"/>
    <mergeCell ref="C33:I33"/>
    <mergeCell ref="D34:I34"/>
    <mergeCell ref="E35:I35"/>
    <mergeCell ref="D47:I47"/>
    <mergeCell ref="E48:I48"/>
    <mergeCell ref="E89:I89"/>
    <mergeCell ref="D64:I64"/>
    <mergeCell ref="E65:I65"/>
    <mergeCell ref="D69:I69"/>
    <mergeCell ref="B237:E237"/>
    <mergeCell ref="F237:H237"/>
    <mergeCell ref="I237:K237"/>
    <mergeCell ref="L237:N237"/>
    <mergeCell ref="P237:R237"/>
    <mergeCell ref="B238:E238"/>
    <mergeCell ref="F238:G238"/>
    <mergeCell ref="I238:K238"/>
    <mergeCell ref="L238:N238"/>
    <mergeCell ref="P238:R238"/>
    <mergeCell ref="I239:K239"/>
    <mergeCell ref="L239:N239"/>
    <mergeCell ref="P239:R239"/>
    <mergeCell ref="I240:K240"/>
    <mergeCell ref="L240:N240"/>
    <mergeCell ref="P240:R240"/>
    <mergeCell ref="I241:K241"/>
    <mergeCell ref="L241:N241"/>
    <mergeCell ref="P241:R241"/>
    <mergeCell ref="I242:K242"/>
    <mergeCell ref="L242:N242"/>
    <mergeCell ref="P242:R242"/>
    <mergeCell ref="G243:H243"/>
    <mergeCell ref="I243:K243"/>
    <mergeCell ref="L243:N243"/>
    <mergeCell ref="P243:R243"/>
    <mergeCell ref="F244:H244"/>
    <mergeCell ref="I244:K244"/>
    <mergeCell ref="L244:N244"/>
    <mergeCell ref="P244:R244"/>
  </mergeCells>
  <pageMargins left="0.70866141732283472" right="0.51181102362204722" top="0.74803149606299213" bottom="0.55118110236220474" header="0.31496062992125984" footer="0.31496062992125984"/>
  <pageSetup paperSize="9" scale="9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C20:G20"/>
  <sheetViews>
    <sheetView topLeftCell="A4" workbookViewId="0">
      <selection activeCell="J32" sqref="J32"/>
    </sheetView>
  </sheetViews>
  <sheetFormatPr defaultRowHeight="15"/>
  <sheetData>
    <row r="20" spans="3:7" ht="51.75" customHeight="1">
      <c r="C20" s="1425" t="s">
        <v>1599</v>
      </c>
      <c r="D20" s="1425"/>
      <c r="E20" s="1425"/>
      <c r="F20" s="1425"/>
      <c r="G20" s="1425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9" tint="-0.499984740745262"/>
  </sheetPr>
  <dimension ref="B1:U262"/>
  <sheetViews>
    <sheetView zoomScale="110" zoomScaleNormal="110" workbookViewId="0">
      <pane ySplit="8" topLeftCell="A218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140625" style="20" customWidth="1"/>
    <col min="3" max="3" width="1.7109375" style="20" customWidth="1"/>
    <col min="4" max="4" width="1.140625" style="20" customWidth="1"/>
    <col min="5" max="5" width="3.85546875" style="20" customWidth="1"/>
    <col min="6" max="6" width="6.7109375" style="49" customWidth="1"/>
    <col min="7" max="7" width="27.85546875" style="21" customWidth="1"/>
    <col min="8" max="8" width="12.85546875" style="6" customWidth="1"/>
    <col min="9" max="9" width="14.5703125" style="6" customWidth="1"/>
    <col min="10" max="10" width="9.140625" style="74" hidden="1" customWidth="1"/>
    <col min="11" max="14" width="9.140625" style="74" customWidth="1"/>
    <col min="15" max="15" width="9.140625" style="74" hidden="1" customWidth="1"/>
    <col min="16" max="16" width="9.140625" style="74" customWidth="1"/>
    <col min="17" max="17" width="9" style="74" customWidth="1"/>
    <col min="18" max="18" width="11.140625" style="74" customWidth="1"/>
    <col min="19" max="16384" width="9" style="7"/>
  </cols>
  <sheetData>
    <row r="1" spans="2:21" s="1" customFormat="1" ht="19.5" customHeight="1" thickBot="1">
      <c r="B1" s="1407" t="s">
        <v>2698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1" s="1" customFormat="1" ht="25.5" thickTop="1" thickBot="1">
      <c r="B2" s="460"/>
      <c r="C2" s="460"/>
      <c r="D2" s="460"/>
      <c r="E2" s="460"/>
      <c r="F2" s="460"/>
      <c r="G2" s="2"/>
      <c r="H2" s="460"/>
      <c r="I2" s="460"/>
      <c r="J2" s="460"/>
      <c r="K2" s="460"/>
      <c r="L2" s="460"/>
      <c r="M2" s="460"/>
      <c r="N2" s="460"/>
      <c r="P2" s="1513" t="s">
        <v>2394</v>
      </c>
      <c r="Q2" s="1514"/>
      <c r="R2" s="1515"/>
    </row>
    <row r="3" spans="2:21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1" s="465" customFormat="1" ht="16.5" customHeight="1">
      <c r="B4" s="462" t="s">
        <v>1754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1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21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21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1" s="37" customFormat="1" ht="24" customHeight="1">
      <c r="B8" s="1491" t="s">
        <v>2491</v>
      </c>
      <c r="C8" s="1492"/>
      <c r="D8" s="1492"/>
      <c r="E8" s="1492"/>
      <c r="F8" s="1492"/>
      <c r="G8" s="1493"/>
      <c r="H8" s="89"/>
      <c r="I8" s="90"/>
      <c r="J8" s="44">
        <f t="shared" ref="J8:R8" si="0">SUM(J31:J248)</f>
        <v>0</v>
      </c>
      <c r="K8" s="44">
        <f t="shared" si="0"/>
        <v>386000</v>
      </c>
      <c r="L8" s="44">
        <f t="shared" si="0"/>
        <v>222000</v>
      </c>
      <c r="M8" s="44">
        <f t="shared" si="0"/>
        <v>332000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510000</v>
      </c>
      <c r="R8" s="44">
        <f t="shared" si="0"/>
        <v>1450000</v>
      </c>
      <c r="S8" s="529"/>
      <c r="T8" s="529"/>
      <c r="U8" s="529"/>
    </row>
    <row r="9" spans="2:21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1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1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1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1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21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1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1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16.5" customHeight="1">
      <c r="B30" s="397" t="s">
        <v>80</v>
      </c>
      <c r="C30" s="398"/>
      <c r="D30" s="398"/>
      <c r="E30" s="398"/>
      <c r="F30" s="398"/>
      <c r="G30" s="398"/>
      <c r="H30" s="398"/>
      <c r="I30" s="398"/>
      <c r="J30" s="450"/>
      <c r="K30" s="450"/>
      <c r="L30" s="450"/>
      <c r="M30" s="450"/>
      <c r="N30" s="450"/>
      <c r="O30" s="450"/>
      <c r="P30" s="450"/>
      <c r="Q30" s="450"/>
      <c r="R30" s="449"/>
    </row>
    <row r="31" spans="2:18" s="12" customFormat="1" ht="16.5" customHeight="1">
      <c r="B31" s="188" t="s">
        <v>111</v>
      </c>
      <c r="C31" s="189"/>
      <c r="D31" s="189"/>
      <c r="E31" s="189"/>
      <c r="F31" s="189"/>
      <c r="G31" s="189"/>
      <c r="H31" s="189"/>
      <c r="I31" s="189"/>
      <c r="J31" s="448"/>
      <c r="K31" s="448"/>
      <c r="L31" s="448"/>
      <c r="M31" s="448"/>
      <c r="N31" s="448"/>
      <c r="O31" s="448"/>
      <c r="P31" s="448"/>
      <c r="Q31" s="448"/>
      <c r="R31" s="445"/>
    </row>
    <row r="32" spans="2:18" ht="16.5" customHeight="1">
      <c r="B32" s="29"/>
      <c r="C32" s="189" t="s">
        <v>25</v>
      </c>
      <c r="D32" s="189"/>
      <c r="E32" s="189"/>
      <c r="F32" s="189"/>
      <c r="G32" s="189"/>
      <c r="H32" s="189"/>
      <c r="I32" s="189"/>
      <c r="J32" s="443"/>
      <c r="K32" s="443"/>
      <c r="L32" s="443"/>
      <c r="M32" s="443"/>
      <c r="N32" s="443"/>
      <c r="O32" s="443"/>
      <c r="P32" s="443"/>
      <c r="Q32" s="443"/>
      <c r="R32" s="186"/>
    </row>
    <row r="33" spans="2:18" ht="16.5" customHeight="1">
      <c r="B33" s="29"/>
      <c r="C33" s="31"/>
      <c r="D33" s="189" t="s">
        <v>16</v>
      </c>
      <c r="E33" s="189"/>
      <c r="F33" s="189"/>
      <c r="G33" s="189"/>
      <c r="H33" s="189"/>
      <c r="I33" s="189"/>
      <c r="J33" s="443"/>
      <c r="K33" s="443"/>
      <c r="L33" s="443"/>
      <c r="M33" s="443"/>
      <c r="N33" s="443"/>
      <c r="O33" s="443"/>
      <c r="P33" s="443"/>
      <c r="Q33" s="443"/>
      <c r="R33" s="186"/>
    </row>
    <row r="34" spans="2:18" ht="16.5" customHeight="1">
      <c r="B34" s="29"/>
      <c r="C34" s="31"/>
      <c r="D34" s="31"/>
      <c r="E34" s="189" t="s">
        <v>17</v>
      </c>
      <c r="F34" s="189"/>
      <c r="G34" s="189"/>
      <c r="H34" s="189"/>
      <c r="I34" s="189"/>
      <c r="J34" s="443"/>
      <c r="K34" s="443"/>
      <c r="L34" s="443"/>
      <c r="M34" s="443"/>
      <c r="N34" s="443"/>
      <c r="O34" s="443"/>
      <c r="P34" s="443"/>
      <c r="Q34" s="443"/>
      <c r="R34" s="186"/>
    </row>
    <row r="35" spans="2:18" s="464" customFormat="1" ht="16.5" customHeight="1">
      <c r="B35" s="466"/>
      <c r="C35" s="463"/>
      <c r="D35" s="463"/>
      <c r="E35" s="467">
        <v>121</v>
      </c>
      <c r="F35" s="467" t="s">
        <v>1747</v>
      </c>
      <c r="G35" s="996"/>
      <c r="H35" s="467"/>
      <c r="I35" s="467"/>
      <c r="J35" s="458"/>
      <c r="K35" s="458"/>
      <c r="L35" s="458"/>
      <c r="M35" s="458"/>
      <c r="N35" s="458"/>
      <c r="O35" s="458"/>
      <c r="P35" s="458"/>
      <c r="Q35" s="458"/>
      <c r="R35" s="457"/>
    </row>
    <row r="36" spans="2:18" ht="19.5" customHeight="1">
      <c r="B36" s="771"/>
      <c r="C36" s="752"/>
      <c r="D36" s="752"/>
      <c r="E36" s="752"/>
      <c r="F36" s="752">
        <v>12101</v>
      </c>
      <c r="G36" s="754" t="s">
        <v>312</v>
      </c>
      <c r="H36" s="755" t="s">
        <v>315</v>
      </c>
      <c r="I36" s="756" t="s">
        <v>2403</v>
      </c>
      <c r="J36" s="758"/>
      <c r="K36" s="758">
        <v>10000</v>
      </c>
      <c r="L36" s="758">
        <v>25000</v>
      </c>
      <c r="M36" s="758">
        <v>5000</v>
      </c>
      <c r="N36" s="758"/>
      <c r="O36" s="758"/>
      <c r="P36" s="758"/>
      <c r="Q36" s="758"/>
      <c r="R36" s="759">
        <f t="shared" ref="R36:R44" si="10">SUM(J36:Q36)</f>
        <v>40000</v>
      </c>
    </row>
    <row r="37" spans="2:18" ht="30" customHeight="1">
      <c r="B37" s="955"/>
      <c r="C37" s="796"/>
      <c r="D37" s="796"/>
      <c r="E37" s="796"/>
      <c r="F37" s="796">
        <v>12102</v>
      </c>
      <c r="G37" s="815" t="s">
        <v>2516</v>
      </c>
      <c r="H37" s="847" t="s">
        <v>315</v>
      </c>
      <c r="I37" s="953" t="s">
        <v>2161</v>
      </c>
      <c r="J37" s="956"/>
      <c r="K37" s="956">
        <v>10000</v>
      </c>
      <c r="L37" s="956">
        <v>25000</v>
      </c>
      <c r="M37" s="956">
        <v>5000</v>
      </c>
      <c r="N37" s="956"/>
      <c r="O37" s="956"/>
      <c r="P37" s="956"/>
      <c r="Q37" s="956"/>
      <c r="R37" s="957">
        <f t="shared" si="10"/>
        <v>40000</v>
      </c>
    </row>
    <row r="38" spans="2:18" ht="23.25" hidden="1" customHeight="1">
      <c r="B38" s="761"/>
      <c r="C38" s="762"/>
      <c r="D38" s="763"/>
      <c r="E38" s="763"/>
      <c r="F38" s="773"/>
      <c r="G38" s="765"/>
      <c r="H38" s="766" t="s">
        <v>315</v>
      </c>
      <c r="I38" s="774" t="s">
        <v>2161</v>
      </c>
      <c r="J38" s="822"/>
      <c r="K38" s="822"/>
      <c r="L38" s="822"/>
      <c r="M38" s="822"/>
      <c r="N38" s="822"/>
      <c r="O38" s="822"/>
      <c r="P38" s="822"/>
      <c r="Q38" s="822"/>
      <c r="R38" s="769">
        <f t="shared" si="10"/>
        <v>0</v>
      </c>
    </row>
    <row r="39" spans="2:18" ht="30.75" hidden="1" customHeight="1">
      <c r="B39" s="998"/>
      <c r="C39" s="762"/>
      <c r="D39" s="763"/>
      <c r="E39" s="763"/>
      <c r="F39" s="773"/>
      <c r="G39" s="765" t="s">
        <v>2282</v>
      </c>
      <c r="H39" s="847"/>
      <c r="I39" s="953"/>
      <c r="J39" s="997"/>
      <c r="K39" s="997"/>
      <c r="L39" s="997"/>
      <c r="M39" s="997"/>
      <c r="N39" s="997"/>
      <c r="O39" s="997"/>
      <c r="P39" s="997"/>
      <c r="Q39" s="997"/>
      <c r="R39" s="957">
        <f t="shared" si="10"/>
        <v>0</v>
      </c>
    </row>
    <row r="40" spans="2:18" ht="18" hidden="1" customHeight="1">
      <c r="B40" s="761"/>
      <c r="C40" s="814"/>
      <c r="D40" s="846"/>
      <c r="E40" s="846"/>
      <c r="F40" s="796"/>
      <c r="G40" s="846" t="s">
        <v>2283</v>
      </c>
      <c r="H40" s="847"/>
      <c r="I40" s="953"/>
      <c r="J40" s="997"/>
      <c r="K40" s="997"/>
      <c r="L40" s="997"/>
      <c r="M40" s="997"/>
      <c r="N40" s="997"/>
      <c r="O40" s="997"/>
      <c r="P40" s="997"/>
      <c r="Q40" s="997"/>
      <c r="R40" s="957">
        <f t="shared" si="10"/>
        <v>0</v>
      </c>
    </row>
    <row r="41" spans="2:18" ht="18" hidden="1" customHeight="1">
      <c r="B41" s="761"/>
      <c r="C41" s="762"/>
      <c r="D41" s="763"/>
      <c r="E41" s="763"/>
      <c r="F41" s="773"/>
      <c r="G41" s="999" t="s">
        <v>2284</v>
      </c>
      <c r="H41" s="766"/>
      <c r="I41" s="767"/>
      <c r="J41" s="822"/>
      <c r="K41" s="822"/>
      <c r="L41" s="822"/>
      <c r="M41" s="822"/>
      <c r="N41" s="822"/>
      <c r="O41" s="822"/>
      <c r="P41" s="822"/>
      <c r="Q41" s="822"/>
      <c r="R41" s="769">
        <f t="shared" si="10"/>
        <v>0</v>
      </c>
    </row>
    <row r="42" spans="2:18" ht="34.5" hidden="1" customHeight="1">
      <c r="B42" s="761"/>
      <c r="C42" s="762"/>
      <c r="D42" s="763"/>
      <c r="E42" s="763"/>
      <c r="F42" s="773"/>
      <c r="G42" s="763" t="s">
        <v>2273</v>
      </c>
      <c r="H42" s="766"/>
      <c r="I42" s="767"/>
      <c r="J42" s="822"/>
      <c r="K42" s="822"/>
      <c r="L42" s="822"/>
      <c r="M42" s="822"/>
      <c r="N42" s="822"/>
      <c r="O42" s="822"/>
      <c r="P42" s="822"/>
      <c r="Q42" s="822"/>
      <c r="R42" s="769">
        <f t="shared" si="10"/>
        <v>0</v>
      </c>
    </row>
    <row r="43" spans="2:18" ht="37.5" hidden="1" customHeight="1">
      <c r="B43" s="761"/>
      <c r="C43" s="762"/>
      <c r="D43" s="763"/>
      <c r="E43" s="763"/>
      <c r="F43" s="773"/>
      <c r="G43" s="763" t="s">
        <v>2274</v>
      </c>
      <c r="H43" s="766"/>
      <c r="I43" s="767"/>
      <c r="J43" s="822"/>
      <c r="K43" s="822"/>
      <c r="L43" s="822"/>
      <c r="M43" s="822"/>
      <c r="N43" s="822"/>
      <c r="O43" s="822"/>
      <c r="P43" s="1015"/>
      <c r="Q43" s="822"/>
      <c r="R43" s="769">
        <f t="shared" si="10"/>
        <v>0</v>
      </c>
    </row>
    <row r="44" spans="2:18" ht="34.5" hidden="1" customHeight="1">
      <c r="B44" s="58"/>
      <c r="C44" s="59"/>
      <c r="D44" s="53"/>
      <c r="E44" s="53"/>
      <c r="F44" s="18"/>
      <c r="G44" s="21" t="s">
        <v>2281</v>
      </c>
      <c r="H44" s="134"/>
      <c r="I44" s="953"/>
      <c r="J44" s="821"/>
      <c r="K44" s="821"/>
      <c r="L44" s="821"/>
      <c r="M44" s="821"/>
      <c r="N44" s="821"/>
      <c r="O44" s="821"/>
      <c r="P44" s="821"/>
      <c r="Q44" s="821"/>
      <c r="R44" s="471">
        <f t="shared" si="10"/>
        <v>0</v>
      </c>
    </row>
    <row r="45" spans="2:18" ht="17.25" hidden="1" customHeight="1">
      <c r="B45" s="29"/>
      <c r="C45" s="31"/>
      <c r="D45" s="31"/>
      <c r="E45" s="30" t="s">
        <v>18</v>
      </c>
      <c r="F45" s="27"/>
      <c r="G45" s="27"/>
      <c r="H45" s="80" t="s">
        <v>315</v>
      </c>
      <c r="I45" s="47"/>
      <c r="J45" s="443"/>
      <c r="K45" s="443"/>
      <c r="L45" s="443"/>
      <c r="M45" s="443"/>
      <c r="N45" s="443"/>
      <c r="O45" s="443"/>
      <c r="P45" s="443"/>
      <c r="Q45" s="443"/>
      <c r="R45" s="186"/>
    </row>
    <row r="46" spans="2:18" ht="17.25" hidden="1" customHeight="1">
      <c r="B46" s="29"/>
      <c r="C46" s="31"/>
      <c r="D46" s="31"/>
      <c r="E46" s="1005">
        <v>123</v>
      </c>
      <c r="F46" s="1007" t="s">
        <v>2285</v>
      </c>
      <c r="G46" s="1009"/>
      <c r="H46" s="1009"/>
      <c r="I46" s="1009"/>
      <c r="J46" s="64"/>
      <c r="K46" s="443"/>
      <c r="L46" s="443"/>
      <c r="M46" s="443"/>
      <c r="N46" s="443"/>
      <c r="O46" s="443"/>
      <c r="P46" s="443"/>
      <c r="Q46" s="443"/>
      <c r="R46" s="186"/>
    </row>
    <row r="47" spans="2:18" ht="19.5" hidden="1" customHeight="1">
      <c r="B47" s="76"/>
      <c r="C47" s="77"/>
      <c r="D47" s="77"/>
      <c r="E47" s="77"/>
      <c r="F47" s="51"/>
      <c r="G47" s="14" t="s">
        <v>2272</v>
      </c>
      <c r="H47" s="80" t="s">
        <v>315</v>
      </c>
      <c r="I47" s="16" t="s">
        <v>2161</v>
      </c>
      <c r="J47" s="79"/>
      <c r="K47" s="79"/>
      <c r="L47" s="79"/>
      <c r="M47" s="79"/>
      <c r="N47" s="79"/>
      <c r="O47" s="79"/>
      <c r="P47" s="79"/>
      <c r="Q47" s="79"/>
      <c r="R47" s="71">
        <f>SUM(J47:Q47)</f>
        <v>0</v>
      </c>
    </row>
    <row r="48" spans="2:18" ht="23.25" hidden="1" customHeight="1">
      <c r="B48" s="24"/>
      <c r="D48" s="21"/>
      <c r="E48" s="26"/>
      <c r="F48" s="126">
        <v>17</v>
      </c>
      <c r="G48" s="19"/>
      <c r="H48" s="134" t="s">
        <v>315</v>
      </c>
      <c r="I48" s="153"/>
      <c r="J48" s="821"/>
      <c r="K48" s="821"/>
      <c r="L48" s="821"/>
      <c r="M48" s="821"/>
      <c r="N48" s="821"/>
      <c r="O48" s="821"/>
      <c r="P48" s="821"/>
      <c r="Q48" s="821"/>
      <c r="R48" s="471">
        <f t="shared" ref="R48" si="11">SUM(J48:Q48)</f>
        <v>0</v>
      </c>
    </row>
    <row r="49" spans="2:19" ht="3.75" hidden="1" customHeight="1">
      <c r="B49" s="107"/>
      <c r="C49" s="102"/>
      <c r="D49" s="103"/>
      <c r="E49" s="104"/>
      <c r="F49" s="93">
        <v>18</v>
      </c>
      <c r="G49" s="94"/>
      <c r="H49" s="80" t="s">
        <v>315</v>
      </c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>SUM(J49:Q49)</f>
        <v>0</v>
      </c>
    </row>
    <row r="50" spans="2:19" s="464" customFormat="1" ht="19.5" hidden="1" customHeight="1">
      <c r="B50" s="466"/>
      <c r="C50" s="463"/>
      <c r="D50" s="463"/>
      <c r="E50" s="467">
        <v>122</v>
      </c>
      <c r="F50" s="467" t="s">
        <v>1751</v>
      </c>
      <c r="G50" s="996"/>
      <c r="H50" s="467"/>
      <c r="I50" s="467"/>
      <c r="J50" s="458"/>
      <c r="K50" s="458"/>
      <c r="L50" s="458"/>
      <c r="M50" s="458"/>
      <c r="N50" s="458"/>
      <c r="O50" s="458"/>
      <c r="P50" s="458"/>
      <c r="Q50" s="458"/>
      <c r="R50" s="457"/>
    </row>
    <row r="51" spans="2:19" ht="39" hidden="1" customHeight="1">
      <c r="B51" s="771"/>
      <c r="C51" s="752"/>
      <c r="D51" s="752"/>
      <c r="E51" s="752"/>
      <c r="F51" s="752"/>
      <c r="G51" s="793" t="s">
        <v>2290</v>
      </c>
      <c r="H51" s="757" t="s">
        <v>315</v>
      </c>
      <c r="I51" s="757" t="s">
        <v>2271</v>
      </c>
      <c r="J51" s="757"/>
      <c r="K51" s="758"/>
      <c r="L51" s="758"/>
      <c r="M51" s="758"/>
      <c r="N51" s="758"/>
      <c r="O51" s="758"/>
      <c r="P51" s="758"/>
      <c r="Q51" s="758"/>
      <c r="R51" s="759">
        <f>SUM(J51:Q51)</f>
        <v>0</v>
      </c>
    </row>
    <row r="52" spans="2:19" ht="41.25" hidden="1" customHeight="1">
      <c r="B52" s="772"/>
      <c r="C52" s="773"/>
      <c r="D52" s="773"/>
      <c r="E52" s="773"/>
      <c r="F52" s="773"/>
      <c r="G52" s="763" t="s">
        <v>2289</v>
      </c>
      <c r="H52" s="767"/>
      <c r="I52" s="774" t="s">
        <v>2161</v>
      </c>
      <c r="J52" s="774"/>
      <c r="K52" s="775"/>
      <c r="L52" s="775"/>
      <c r="M52" s="775"/>
      <c r="N52" s="775"/>
      <c r="O52" s="775"/>
      <c r="P52" s="775"/>
      <c r="Q52" s="775"/>
      <c r="R52" s="769">
        <f>SUM(J52:Q52)</f>
        <v>0</v>
      </c>
    </row>
    <row r="53" spans="2:19" ht="41.25" hidden="1" customHeight="1">
      <c r="B53" s="48"/>
      <c r="C53" s="49"/>
      <c r="D53" s="49"/>
      <c r="E53" s="49"/>
      <c r="F53" s="18"/>
      <c r="G53" s="53" t="s">
        <v>2276</v>
      </c>
      <c r="H53" s="153"/>
      <c r="I53" s="152" t="s">
        <v>2161</v>
      </c>
      <c r="J53" s="152"/>
      <c r="K53" s="372"/>
      <c r="L53" s="372"/>
      <c r="M53" s="372"/>
      <c r="N53" s="372"/>
      <c r="O53" s="372"/>
      <c r="P53" s="372"/>
      <c r="Q53" s="372"/>
      <c r="R53" s="471">
        <f>SUM(J53:Q53)</f>
        <v>0</v>
      </c>
    </row>
    <row r="54" spans="2:19" ht="16.5" customHeight="1">
      <c r="B54" s="29"/>
      <c r="C54" s="31"/>
      <c r="D54" s="31"/>
      <c r="E54" s="30" t="s">
        <v>2513</v>
      </c>
      <c r="F54" s="27"/>
      <c r="G54" s="202"/>
      <c r="H54" s="203"/>
      <c r="I54" s="203"/>
      <c r="J54" s="443"/>
      <c r="K54" s="443"/>
      <c r="L54" s="443"/>
      <c r="M54" s="443"/>
      <c r="N54" s="443"/>
      <c r="O54" s="443"/>
      <c r="P54" s="443"/>
      <c r="Q54" s="443"/>
      <c r="R54" s="186"/>
    </row>
    <row r="55" spans="2:19" s="464" customFormat="1" ht="16.5" customHeight="1">
      <c r="B55" s="466"/>
      <c r="C55" s="463"/>
      <c r="D55" s="463"/>
      <c r="E55" s="467">
        <v>124</v>
      </c>
      <c r="F55" s="467" t="s">
        <v>1748</v>
      </c>
      <c r="G55" s="996"/>
      <c r="H55" s="467"/>
      <c r="I55" s="467"/>
      <c r="J55" s="458"/>
      <c r="K55" s="458"/>
      <c r="L55" s="458"/>
      <c r="M55" s="458"/>
      <c r="N55" s="458"/>
      <c r="O55" s="458"/>
      <c r="P55" s="458"/>
      <c r="Q55" s="458"/>
      <c r="R55" s="457"/>
    </row>
    <row r="56" spans="2:19" ht="30.75" customHeight="1">
      <c r="B56" s="76"/>
      <c r="C56" s="77"/>
      <c r="D56" s="77"/>
      <c r="E56" s="77"/>
      <c r="F56" s="77">
        <v>12401</v>
      </c>
      <c r="G56" s="14" t="s">
        <v>313</v>
      </c>
      <c r="H56" s="80" t="s">
        <v>315</v>
      </c>
      <c r="I56" s="152" t="s">
        <v>2404</v>
      </c>
      <c r="J56" s="15"/>
      <c r="K56" s="79">
        <v>360000</v>
      </c>
      <c r="L56" s="79"/>
      <c r="M56" s="79">
        <v>40000</v>
      </c>
      <c r="N56" s="79"/>
      <c r="O56" s="79"/>
      <c r="P56" s="79"/>
      <c r="Q56" s="79"/>
      <c r="R56" s="71">
        <f>SUM(J56:Q56)</f>
        <v>400000</v>
      </c>
    </row>
    <row r="57" spans="2:19" ht="23.25" hidden="1" customHeight="1">
      <c r="B57" s="24"/>
      <c r="D57" s="21"/>
      <c r="E57" s="26"/>
      <c r="F57" s="126">
        <v>20</v>
      </c>
      <c r="G57" s="19"/>
      <c r="H57" s="15"/>
      <c r="I57" s="16"/>
      <c r="J57" s="145"/>
      <c r="K57" s="145"/>
      <c r="L57" s="145"/>
      <c r="M57" s="145"/>
      <c r="N57" s="145"/>
      <c r="O57" s="145"/>
      <c r="P57" s="145"/>
      <c r="Q57" s="145"/>
      <c r="R57" s="71">
        <f t="shared" ref="R57" si="12">SUM(J57:Q57)</f>
        <v>0</v>
      </c>
    </row>
    <row r="58" spans="2:19" ht="23.25" hidden="1" customHeight="1">
      <c r="B58" s="24"/>
      <c r="D58" s="21"/>
      <c r="E58" s="26"/>
      <c r="F58" s="25">
        <v>21</v>
      </c>
      <c r="G58" s="14"/>
      <c r="H58" s="15"/>
      <c r="I58" s="16"/>
      <c r="J58" s="145"/>
      <c r="K58" s="145"/>
      <c r="L58" s="145"/>
      <c r="M58" s="145"/>
      <c r="N58" s="145"/>
      <c r="O58" s="145"/>
      <c r="P58" s="145"/>
      <c r="Q58" s="145"/>
      <c r="R58" s="71">
        <f>SUM(J58:Q58)</f>
        <v>0</v>
      </c>
    </row>
    <row r="59" spans="2:19" s="37" customFormat="1" ht="14.25" customHeight="1">
      <c r="B59" s="551"/>
      <c r="C59" s="552"/>
      <c r="D59" s="91" t="s">
        <v>2287</v>
      </c>
      <c r="E59" s="91"/>
      <c r="F59" s="91"/>
      <c r="G59" s="91"/>
      <c r="H59" s="91"/>
      <c r="I59" s="91"/>
      <c r="J59" s="553"/>
      <c r="K59" s="1013"/>
      <c r="L59" s="1013"/>
      <c r="M59" s="1013"/>
      <c r="N59" s="1013"/>
      <c r="O59" s="1013"/>
      <c r="P59" s="1013"/>
      <c r="Q59" s="1013"/>
      <c r="R59" s="554"/>
      <c r="S59" s="529"/>
    </row>
    <row r="60" spans="2:19" s="37" customFormat="1" ht="18" customHeight="1">
      <c r="B60" s="1000"/>
      <c r="C60" s="1001"/>
      <c r="D60" s="480" t="s">
        <v>2286</v>
      </c>
      <c r="E60" s="480"/>
      <c r="F60" s="480"/>
      <c r="G60" s="480"/>
      <c r="H60" s="480"/>
      <c r="I60" s="480"/>
      <c r="J60" s="1004"/>
      <c r="K60" s="1014"/>
      <c r="L60" s="1014"/>
      <c r="M60" s="1014"/>
      <c r="N60" s="1014"/>
      <c r="O60" s="1014"/>
      <c r="P60" s="1014"/>
      <c r="Q60" s="1014"/>
      <c r="R60" s="1003"/>
    </row>
    <row r="61" spans="2:19" ht="17.25" customHeight="1">
      <c r="B61" s="29"/>
      <c r="C61" s="31"/>
      <c r="D61" s="31"/>
      <c r="E61" s="189" t="s">
        <v>21</v>
      </c>
      <c r="F61" s="189"/>
      <c r="G61" s="189"/>
      <c r="H61" s="189"/>
      <c r="I61" s="189"/>
      <c r="J61" s="443"/>
      <c r="K61" s="443"/>
      <c r="L61" s="443"/>
      <c r="M61" s="443"/>
      <c r="N61" s="443"/>
      <c r="O61" s="443"/>
      <c r="P61" s="443"/>
      <c r="Q61" s="443"/>
      <c r="R61" s="186"/>
    </row>
    <row r="62" spans="2:19" s="464" customFormat="1" ht="17.25" customHeight="1">
      <c r="B62" s="466"/>
      <c r="C62" s="463"/>
      <c r="D62" s="463"/>
      <c r="E62" s="467">
        <v>125</v>
      </c>
      <c r="F62" s="467" t="s">
        <v>1749</v>
      </c>
      <c r="G62" s="996"/>
      <c r="H62" s="467"/>
      <c r="I62" s="467"/>
      <c r="J62" s="458"/>
      <c r="K62" s="458"/>
      <c r="L62" s="458"/>
      <c r="M62" s="458"/>
      <c r="N62" s="458"/>
      <c r="O62" s="458"/>
      <c r="P62" s="458"/>
      <c r="Q62" s="458"/>
      <c r="R62" s="457"/>
    </row>
    <row r="63" spans="2:19" ht="37.5" customHeight="1">
      <c r="B63" s="771"/>
      <c r="C63" s="752"/>
      <c r="D63" s="752"/>
      <c r="E63" s="752"/>
      <c r="F63" s="752">
        <v>12501</v>
      </c>
      <c r="G63" s="14" t="s">
        <v>2515</v>
      </c>
      <c r="H63" s="755" t="s">
        <v>315</v>
      </c>
      <c r="I63" s="1008" t="s">
        <v>2404</v>
      </c>
      <c r="J63" s="757"/>
      <c r="K63" s="758"/>
      <c r="L63" s="758">
        <v>40000</v>
      </c>
      <c r="M63" s="758">
        <v>20000</v>
      </c>
      <c r="N63" s="758"/>
      <c r="O63" s="758"/>
      <c r="P63" s="758"/>
      <c r="Q63" s="758"/>
      <c r="R63" s="759">
        <f>SUM(J63:Q63)</f>
        <v>60000</v>
      </c>
    </row>
    <row r="64" spans="2:19" ht="42" hidden="1" customHeight="1">
      <c r="B64" s="761"/>
      <c r="C64" s="762"/>
      <c r="D64" s="763"/>
      <c r="E64" s="763"/>
      <c r="F64" s="1010"/>
      <c r="G64" s="815" t="s">
        <v>2277</v>
      </c>
      <c r="H64" s="774"/>
      <c r="I64" s="774" t="s">
        <v>2161</v>
      </c>
      <c r="J64" s="822"/>
      <c r="K64" s="822"/>
      <c r="L64" s="822"/>
      <c r="M64" s="822"/>
      <c r="N64" s="822"/>
      <c r="O64" s="822"/>
      <c r="P64" s="822"/>
      <c r="Q64" s="822"/>
      <c r="R64" s="769">
        <f>SUM(J64:Q64)</f>
        <v>0</v>
      </c>
    </row>
    <row r="65" spans="2:18" ht="42" hidden="1" customHeight="1">
      <c r="B65" s="761"/>
      <c r="C65" s="762"/>
      <c r="D65" s="763"/>
      <c r="E65" s="763"/>
      <c r="F65" s="1010"/>
      <c r="G65" s="765" t="s">
        <v>2278</v>
      </c>
      <c r="H65" s="774"/>
      <c r="I65" s="152" t="s">
        <v>2161</v>
      </c>
      <c r="J65" s="822"/>
      <c r="K65" s="822"/>
      <c r="L65" s="822"/>
      <c r="M65" s="822"/>
      <c r="N65" s="822"/>
      <c r="O65" s="822"/>
      <c r="P65" s="822"/>
      <c r="Q65" s="822"/>
      <c r="R65" s="769">
        <f>SUM(J65:Q65)</f>
        <v>0</v>
      </c>
    </row>
    <row r="66" spans="2:18" ht="20.25" hidden="1" customHeight="1">
      <c r="B66" s="24"/>
      <c r="D66" s="21"/>
      <c r="E66" s="26"/>
      <c r="F66" s="126"/>
      <c r="G66" s="19"/>
      <c r="H66" s="152"/>
      <c r="I66" s="153"/>
      <c r="J66" s="821"/>
      <c r="K66" s="821"/>
      <c r="L66" s="821"/>
      <c r="M66" s="821"/>
      <c r="N66" s="821"/>
      <c r="O66" s="821"/>
      <c r="P66" s="821"/>
      <c r="Q66" s="821"/>
      <c r="R66" s="471">
        <f t="shared" ref="R66" si="13">SUM(J66:Q66)</f>
        <v>0</v>
      </c>
    </row>
    <row r="67" spans="2:18" ht="20.25" hidden="1" customHeight="1">
      <c r="B67" s="24"/>
      <c r="D67" s="21"/>
      <c r="E67" s="26"/>
      <c r="F67" s="25"/>
      <c r="G67" s="14"/>
      <c r="H67" s="15"/>
      <c r="I67" s="16"/>
      <c r="J67" s="145"/>
      <c r="K67" s="145"/>
      <c r="L67" s="145"/>
      <c r="M67" s="145"/>
      <c r="N67" s="145"/>
      <c r="O67" s="145"/>
      <c r="P67" s="145"/>
      <c r="Q67" s="145"/>
      <c r="R67" s="71"/>
    </row>
    <row r="68" spans="2:18" ht="4.5" hidden="1" customHeight="1">
      <c r="B68" s="24"/>
      <c r="D68" s="21"/>
      <c r="E68" s="26"/>
      <c r="F68" s="25">
        <v>24</v>
      </c>
      <c r="G68" s="14"/>
      <c r="H68" s="15"/>
      <c r="I68" s="16"/>
      <c r="J68" s="145"/>
      <c r="K68" s="145"/>
      <c r="L68" s="145"/>
      <c r="M68" s="145"/>
      <c r="N68" s="145"/>
      <c r="O68" s="145"/>
      <c r="P68" s="145"/>
      <c r="Q68" s="145"/>
      <c r="R68" s="71">
        <f>SUM(J68:Q68)</f>
        <v>0</v>
      </c>
    </row>
    <row r="69" spans="2:18" ht="18" hidden="1" customHeight="1">
      <c r="B69" s="29"/>
      <c r="C69" s="189" t="s">
        <v>24</v>
      </c>
      <c r="D69" s="189"/>
      <c r="E69" s="189"/>
      <c r="F69" s="189"/>
      <c r="G69" s="189"/>
      <c r="H69" s="189"/>
      <c r="I69" s="189"/>
      <c r="J69" s="443"/>
      <c r="K69" s="443"/>
      <c r="L69" s="443"/>
      <c r="M69" s="443"/>
      <c r="N69" s="443"/>
      <c r="O69" s="443"/>
      <c r="P69" s="443"/>
      <c r="Q69" s="443"/>
      <c r="R69" s="186"/>
    </row>
    <row r="70" spans="2:18" ht="18" hidden="1" customHeight="1">
      <c r="B70" s="29"/>
      <c r="C70" s="31"/>
      <c r="D70" s="189" t="s">
        <v>23</v>
      </c>
      <c r="E70" s="189"/>
      <c r="F70" s="189"/>
      <c r="G70" s="189"/>
      <c r="H70" s="189"/>
      <c r="I70" s="189"/>
      <c r="J70" s="443"/>
      <c r="K70" s="443"/>
      <c r="L70" s="443"/>
      <c r="M70" s="443"/>
      <c r="N70" s="443"/>
      <c r="O70" s="443"/>
      <c r="P70" s="443"/>
      <c r="Q70" s="443"/>
      <c r="R70" s="186"/>
    </row>
    <row r="71" spans="2:18" ht="18" hidden="1" customHeight="1">
      <c r="B71" s="29"/>
      <c r="C71" s="31"/>
      <c r="D71" s="31"/>
      <c r="E71" s="189" t="s">
        <v>22</v>
      </c>
      <c r="F71" s="189"/>
      <c r="G71" s="189"/>
      <c r="H71" s="189"/>
      <c r="I71" s="189"/>
      <c r="J71" s="443"/>
      <c r="K71" s="443"/>
      <c r="L71" s="443"/>
      <c r="M71" s="443"/>
      <c r="N71" s="443"/>
      <c r="O71" s="443"/>
      <c r="P71" s="443"/>
      <c r="Q71" s="443"/>
      <c r="R71" s="186"/>
    </row>
    <row r="72" spans="2:18" s="464" customFormat="1" ht="18" hidden="1" customHeight="1">
      <c r="B72" s="466"/>
      <c r="C72" s="463"/>
      <c r="D72" s="463"/>
      <c r="E72" s="467">
        <v>244</v>
      </c>
      <c r="F72" s="467" t="s">
        <v>1705</v>
      </c>
      <c r="G72" s="996"/>
      <c r="H72" s="467"/>
      <c r="I72" s="467"/>
      <c r="J72" s="458"/>
      <c r="K72" s="458"/>
      <c r="L72" s="458"/>
      <c r="M72" s="458"/>
      <c r="N72" s="458"/>
      <c r="O72" s="458"/>
      <c r="P72" s="458"/>
      <c r="Q72" s="458"/>
      <c r="R72" s="457"/>
    </row>
    <row r="73" spans="2:18" ht="30" hidden="1" customHeight="1">
      <c r="B73" s="109"/>
      <c r="C73" s="108"/>
      <c r="D73" s="52"/>
      <c r="E73" s="52"/>
      <c r="F73" s="77"/>
      <c r="G73" s="14"/>
      <c r="H73" s="15"/>
      <c r="I73" s="16"/>
      <c r="J73" s="23"/>
      <c r="K73" s="23"/>
      <c r="L73" s="23"/>
      <c r="M73" s="23"/>
      <c r="N73" s="23"/>
      <c r="O73" s="23"/>
      <c r="P73" s="23"/>
      <c r="Q73" s="23"/>
      <c r="R73" s="71">
        <f>SUM(J73:P73)</f>
        <v>0</v>
      </c>
    </row>
    <row r="74" spans="2:18" ht="69" hidden="1" customHeight="1">
      <c r="B74" s="58"/>
      <c r="C74" s="59"/>
      <c r="D74" s="53"/>
      <c r="E74" s="53"/>
      <c r="F74" s="18"/>
      <c r="G74" s="19"/>
      <c r="H74" s="152"/>
      <c r="I74" s="153"/>
      <c r="J74" s="136"/>
      <c r="K74" s="136"/>
      <c r="L74" s="136"/>
      <c r="M74" s="136"/>
      <c r="N74" s="136"/>
      <c r="O74" s="136"/>
      <c r="P74" s="136"/>
      <c r="Q74" s="136"/>
      <c r="R74" s="471">
        <f>SUM(J74:P74)</f>
        <v>0</v>
      </c>
    </row>
    <row r="75" spans="2:18" ht="48.75" hidden="1" customHeight="1">
      <c r="B75" s="29"/>
      <c r="C75" s="31"/>
      <c r="D75" s="1401" t="s">
        <v>26</v>
      </c>
      <c r="E75" s="1401"/>
      <c r="F75" s="1401"/>
      <c r="G75" s="1401"/>
      <c r="H75" s="1401"/>
      <c r="I75" s="1401"/>
      <c r="J75" s="73">
        <f>SUM(J76)</f>
        <v>0</v>
      </c>
      <c r="K75" s="73">
        <f t="shared" ref="K75:R75" si="14">SUM(K76)</f>
        <v>0</v>
      </c>
      <c r="L75" s="73">
        <f t="shared" si="14"/>
        <v>0</v>
      </c>
      <c r="M75" s="73">
        <f t="shared" si="14"/>
        <v>0</v>
      </c>
      <c r="N75" s="73">
        <f t="shared" si="14"/>
        <v>0</v>
      </c>
      <c r="O75" s="73">
        <f t="shared" si="14"/>
        <v>0</v>
      </c>
      <c r="P75" s="73">
        <f t="shared" si="14"/>
        <v>0</v>
      </c>
      <c r="Q75" s="73">
        <f t="shared" si="14"/>
        <v>0</v>
      </c>
      <c r="R75" s="73">
        <f t="shared" si="14"/>
        <v>0</v>
      </c>
    </row>
    <row r="76" spans="2:18" ht="32.25" hidden="1" customHeight="1">
      <c r="B76" s="29"/>
      <c r="C76" s="31"/>
      <c r="D76" s="31"/>
      <c r="E76" s="1401" t="s">
        <v>27</v>
      </c>
      <c r="F76" s="1401"/>
      <c r="G76" s="1401"/>
      <c r="H76" s="1401"/>
      <c r="I76" s="1401"/>
      <c r="J76" s="73">
        <f>SUM(J77:J79)</f>
        <v>0</v>
      </c>
      <c r="K76" s="73">
        <f t="shared" ref="K76:R76" si="15">SUM(K77:K79)</f>
        <v>0</v>
      </c>
      <c r="L76" s="73">
        <f t="shared" si="15"/>
        <v>0</v>
      </c>
      <c r="M76" s="73">
        <f t="shared" si="15"/>
        <v>0</v>
      </c>
      <c r="N76" s="73">
        <f t="shared" si="15"/>
        <v>0</v>
      </c>
      <c r="O76" s="73">
        <f t="shared" si="15"/>
        <v>0</v>
      </c>
      <c r="P76" s="73">
        <f t="shared" si="15"/>
        <v>0</v>
      </c>
      <c r="Q76" s="73">
        <f t="shared" si="15"/>
        <v>0</v>
      </c>
      <c r="R76" s="73">
        <f t="shared" si="15"/>
        <v>0</v>
      </c>
    </row>
    <row r="77" spans="2:18" ht="20.25" hidden="1" customHeight="1">
      <c r="B77" s="32"/>
      <c r="C77" s="33"/>
      <c r="D77" s="33"/>
      <c r="E77" s="34"/>
      <c r="F77" s="25">
        <v>28</v>
      </c>
      <c r="G77" s="14"/>
      <c r="H77" s="14"/>
      <c r="I77" s="52"/>
      <c r="J77" s="15"/>
      <c r="K77" s="79"/>
      <c r="L77" s="79"/>
      <c r="M77" s="79"/>
      <c r="N77" s="79"/>
      <c r="O77" s="79"/>
      <c r="P77" s="79"/>
      <c r="Q77" s="79"/>
      <c r="R77" s="71">
        <f t="shared" ref="R77:R78" si="16">SUM(J77:Q77)</f>
        <v>0</v>
      </c>
    </row>
    <row r="78" spans="2:18" ht="20.25" hidden="1" customHeight="1">
      <c r="B78" s="24"/>
      <c r="D78" s="21"/>
      <c r="E78" s="26"/>
      <c r="F78" s="25">
        <v>29</v>
      </c>
      <c r="G78" s="14"/>
      <c r="H78" s="15"/>
      <c r="I78" s="16"/>
      <c r="J78" s="23"/>
      <c r="K78" s="23"/>
      <c r="L78" s="23"/>
      <c r="M78" s="23"/>
      <c r="N78" s="23"/>
      <c r="O78" s="23"/>
      <c r="P78" s="23"/>
      <c r="Q78" s="23"/>
      <c r="R78" s="71">
        <f t="shared" si="16"/>
        <v>0</v>
      </c>
    </row>
    <row r="79" spans="2:18" ht="20.25" hidden="1" customHeight="1">
      <c r="B79" s="24"/>
      <c r="D79" s="21"/>
      <c r="E79" s="26"/>
      <c r="F79" s="25">
        <v>30</v>
      </c>
      <c r="G79" s="14"/>
      <c r="H79" s="15"/>
      <c r="I79" s="16"/>
      <c r="J79" s="23"/>
      <c r="K79" s="23"/>
      <c r="L79" s="23"/>
      <c r="M79" s="23"/>
      <c r="N79" s="23"/>
      <c r="O79" s="23"/>
      <c r="P79" s="23"/>
      <c r="Q79" s="23"/>
      <c r="R79" s="71">
        <f>SUM(J79:Q79)</f>
        <v>0</v>
      </c>
    </row>
    <row r="80" spans="2:18" ht="33.75" hidden="1" customHeight="1">
      <c r="B80" s="29"/>
      <c r="C80" s="31"/>
      <c r="D80" s="1401" t="s">
        <v>28</v>
      </c>
      <c r="E80" s="1401"/>
      <c r="F80" s="1401"/>
      <c r="G80" s="1401"/>
      <c r="H80" s="1401"/>
      <c r="I80" s="1401"/>
      <c r="J80" s="73">
        <f>SUM(J81+J85)</f>
        <v>0</v>
      </c>
      <c r="K80" s="73">
        <f t="shared" ref="K80:R80" si="17">SUM(K81+K85)</f>
        <v>0</v>
      </c>
      <c r="L80" s="73">
        <f t="shared" si="17"/>
        <v>0</v>
      </c>
      <c r="M80" s="73">
        <f t="shared" si="17"/>
        <v>0</v>
      </c>
      <c r="N80" s="73">
        <f t="shared" si="17"/>
        <v>0</v>
      </c>
      <c r="O80" s="73">
        <f t="shared" si="17"/>
        <v>0</v>
      </c>
      <c r="P80" s="73">
        <f t="shared" si="17"/>
        <v>0</v>
      </c>
      <c r="Q80" s="73">
        <f t="shared" si="17"/>
        <v>0</v>
      </c>
      <c r="R80" s="73">
        <f t="shared" si="17"/>
        <v>0</v>
      </c>
    </row>
    <row r="81" spans="2:18" ht="33.75" hidden="1" customHeight="1">
      <c r="B81" s="29"/>
      <c r="C81" s="31"/>
      <c r="D81" s="31"/>
      <c r="E81" s="1401" t="s">
        <v>29</v>
      </c>
      <c r="F81" s="1401"/>
      <c r="G81" s="1401"/>
      <c r="H81" s="1401"/>
      <c r="I81" s="1401"/>
      <c r="J81" s="73">
        <f>SUM(J82:J84)</f>
        <v>0</v>
      </c>
      <c r="K81" s="73">
        <f t="shared" ref="K81:R81" si="18">SUM(K82:K84)</f>
        <v>0</v>
      </c>
      <c r="L81" s="73">
        <f t="shared" si="18"/>
        <v>0</v>
      </c>
      <c r="M81" s="73">
        <f t="shared" si="18"/>
        <v>0</v>
      </c>
      <c r="N81" s="73">
        <f t="shared" si="18"/>
        <v>0</v>
      </c>
      <c r="O81" s="73">
        <f t="shared" si="18"/>
        <v>0</v>
      </c>
      <c r="P81" s="73">
        <f t="shared" si="18"/>
        <v>0</v>
      </c>
      <c r="Q81" s="73">
        <f t="shared" si="18"/>
        <v>0</v>
      </c>
      <c r="R81" s="73">
        <f t="shared" si="18"/>
        <v>0</v>
      </c>
    </row>
    <row r="82" spans="2:18" ht="21" hidden="1" customHeight="1">
      <c r="B82" s="32"/>
      <c r="C82" s="33"/>
      <c r="D82" s="33"/>
      <c r="E82" s="34"/>
      <c r="F82" s="25">
        <v>31</v>
      </c>
      <c r="G82" s="14"/>
      <c r="H82" s="14"/>
      <c r="I82" s="52"/>
      <c r="J82" s="15"/>
      <c r="K82" s="79"/>
      <c r="L82" s="79"/>
      <c r="M82" s="79"/>
      <c r="N82" s="79"/>
      <c r="O82" s="79"/>
      <c r="P82" s="79"/>
      <c r="Q82" s="79"/>
      <c r="R82" s="71">
        <f t="shared" ref="R82:R83" si="19">SUM(J82:Q82)</f>
        <v>0</v>
      </c>
    </row>
    <row r="83" spans="2:18" ht="21" hidden="1" customHeight="1">
      <c r="B83" s="24"/>
      <c r="D83" s="21"/>
      <c r="E83" s="26"/>
      <c r="F83" s="25">
        <v>32</v>
      </c>
      <c r="G83" s="14"/>
      <c r="H83" s="15"/>
      <c r="I83" s="16"/>
      <c r="J83" s="23"/>
      <c r="K83" s="23"/>
      <c r="L83" s="23"/>
      <c r="M83" s="23"/>
      <c r="N83" s="23"/>
      <c r="O83" s="23"/>
      <c r="P83" s="23"/>
      <c r="Q83" s="23"/>
      <c r="R83" s="71">
        <f t="shared" si="19"/>
        <v>0</v>
      </c>
    </row>
    <row r="84" spans="2:18" ht="21" hidden="1" customHeight="1">
      <c r="B84" s="24"/>
      <c r="D84" s="21"/>
      <c r="E84" s="26"/>
      <c r="F84" s="25">
        <v>33</v>
      </c>
      <c r="G84" s="14"/>
      <c r="H84" s="15"/>
      <c r="I84" s="16"/>
      <c r="J84" s="23"/>
      <c r="K84" s="23"/>
      <c r="L84" s="23"/>
      <c r="M84" s="23"/>
      <c r="N84" s="23"/>
      <c r="O84" s="23"/>
      <c r="P84" s="23"/>
      <c r="Q84" s="23"/>
      <c r="R84" s="71">
        <f>SUM(J84:Q84)</f>
        <v>0</v>
      </c>
    </row>
    <row r="85" spans="2:18" ht="33" hidden="1" customHeight="1">
      <c r="B85" s="29"/>
      <c r="C85" s="31"/>
      <c r="D85" s="31"/>
      <c r="E85" s="1418" t="s">
        <v>30</v>
      </c>
      <c r="F85" s="1418"/>
      <c r="G85" s="1418"/>
      <c r="H85" s="1418"/>
      <c r="I85" s="1418"/>
      <c r="J85" s="73">
        <f t="shared" ref="J85:R85" si="20">SUM(J86:J88)</f>
        <v>0</v>
      </c>
      <c r="K85" s="73">
        <f t="shared" si="20"/>
        <v>0</v>
      </c>
      <c r="L85" s="73">
        <f t="shared" si="20"/>
        <v>0</v>
      </c>
      <c r="M85" s="73">
        <f t="shared" si="20"/>
        <v>0</v>
      </c>
      <c r="N85" s="73">
        <f t="shared" si="20"/>
        <v>0</v>
      </c>
      <c r="O85" s="73">
        <f t="shared" si="20"/>
        <v>0</v>
      </c>
      <c r="P85" s="73">
        <f t="shared" si="20"/>
        <v>0</v>
      </c>
      <c r="Q85" s="73">
        <f t="shared" si="20"/>
        <v>0</v>
      </c>
      <c r="R85" s="73">
        <f t="shared" si="20"/>
        <v>0</v>
      </c>
    </row>
    <row r="86" spans="2:18" ht="23.25" hidden="1" customHeight="1">
      <c r="B86" s="32"/>
      <c r="C86" s="33"/>
      <c r="D86" s="33"/>
      <c r="E86" s="34"/>
      <c r="F86" s="25">
        <v>34</v>
      </c>
      <c r="G86" s="14"/>
      <c r="H86" s="14"/>
      <c r="I86" s="52"/>
      <c r="J86" s="23"/>
      <c r="K86" s="23"/>
      <c r="L86" s="23"/>
      <c r="M86" s="23"/>
      <c r="N86" s="23"/>
      <c r="O86" s="23"/>
      <c r="P86" s="23"/>
      <c r="Q86" s="23"/>
      <c r="R86" s="71">
        <f>SUM(J86:Q86)</f>
        <v>0</v>
      </c>
    </row>
    <row r="87" spans="2:18" ht="23.25" hidden="1" customHeight="1">
      <c r="B87" s="48"/>
      <c r="C87" s="49"/>
      <c r="D87" s="49"/>
      <c r="E87" s="50"/>
      <c r="F87" s="25">
        <v>35</v>
      </c>
      <c r="G87" s="14"/>
      <c r="H87" s="14"/>
      <c r="I87" s="52"/>
      <c r="J87" s="15"/>
      <c r="K87" s="79"/>
      <c r="L87" s="79"/>
      <c r="M87" s="79"/>
      <c r="N87" s="79"/>
      <c r="O87" s="79"/>
      <c r="P87" s="79"/>
      <c r="Q87" s="79"/>
      <c r="R87" s="71">
        <f t="shared" ref="R87:R88" si="21">SUM(J87:Q87)</f>
        <v>0</v>
      </c>
    </row>
    <row r="88" spans="2:18" ht="23.25" hidden="1" customHeight="1">
      <c r="B88" s="17"/>
      <c r="C88" s="18"/>
      <c r="D88" s="18"/>
      <c r="E88" s="66"/>
      <c r="F88" s="25">
        <v>36</v>
      </c>
      <c r="G88" s="14"/>
      <c r="H88" s="14"/>
      <c r="I88" s="52"/>
      <c r="J88" s="15"/>
      <c r="K88" s="79"/>
      <c r="L88" s="79"/>
      <c r="M88" s="79"/>
      <c r="N88" s="79"/>
      <c r="O88" s="79"/>
      <c r="P88" s="79"/>
      <c r="Q88" s="79"/>
      <c r="R88" s="71">
        <f t="shared" si="21"/>
        <v>0</v>
      </c>
    </row>
    <row r="89" spans="2:18" s="12" customFormat="1" ht="18.75" hidden="1" customHeight="1">
      <c r="B89" s="116" t="s">
        <v>82</v>
      </c>
      <c r="C89" s="38"/>
      <c r="D89" s="115"/>
      <c r="E89" s="115"/>
      <c r="F89" s="115"/>
      <c r="G89" s="115"/>
      <c r="H89" s="115"/>
      <c r="I89" s="115"/>
      <c r="J89" s="35">
        <f>SUM(J90)</f>
        <v>0</v>
      </c>
      <c r="K89" s="35">
        <f t="shared" ref="K89:R90" si="22">SUM(K90)</f>
        <v>0</v>
      </c>
      <c r="L89" s="35">
        <f t="shared" si="22"/>
        <v>0</v>
      </c>
      <c r="M89" s="35">
        <f t="shared" si="22"/>
        <v>0</v>
      </c>
      <c r="N89" s="35">
        <f t="shared" si="22"/>
        <v>0</v>
      </c>
      <c r="O89" s="35">
        <f t="shared" si="22"/>
        <v>0</v>
      </c>
      <c r="P89" s="35">
        <f t="shared" si="22"/>
        <v>0</v>
      </c>
      <c r="Q89" s="35">
        <f t="shared" si="22"/>
        <v>0</v>
      </c>
      <c r="R89" s="35">
        <f t="shared" si="22"/>
        <v>0</v>
      </c>
    </row>
    <row r="90" spans="2:18" s="12" customFormat="1" ht="33" hidden="1" customHeight="1">
      <c r="B90" s="1512" t="s">
        <v>112</v>
      </c>
      <c r="C90" s="1401"/>
      <c r="D90" s="1401"/>
      <c r="E90" s="1401"/>
      <c r="F90" s="1401"/>
      <c r="G90" s="1401"/>
      <c r="H90" s="1401"/>
      <c r="I90" s="1401"/>
      <c r="J90" s="22">
        <f>SUM(J91)</f>
        <v>0</v>
      </c>
      <c r="K90" s="22">
        <f t="shared" si="22"/>
        <v>0</v>
      </c>
      <c r="L90" s="22">
        <f t="shared" si="22"/>
        <v>0</v>
      </c>
      <c r="M90" s="22">
        <f t="shared" si="22"/>
        <v>0</v>
      </c>
      <c r="N90" s="22">
        <f t="shared" si="22"/>
        <v>0</v>
      </c>
      <c r="O90" s="22">
        <f t="shared" si="22"/>
        <v>0</v>
      </c>
      <c r="P90" s="22">
        <f t="shared" si="22"/>
        <v>0</v>
      </c>
      <c r="Q90" s="22">
        <f t="shared" si="22"/>
        <v>0</v>
      </c>
      <c r="R90" s="22">
        <f t="shared" si="22"/>
        <v>0</v>
      </c>
    </row>
    <row r="91" spans="2:18" ht="33" hidden="1" customHeight="1">
      <c r="B91" s="29"/>
      <c r="C91" s="1401" t="s">
        <v>31</v>
      </c>
      <c r="D91" s="1401"/>
      <c r="E91" s="1401"/>
      <c r="F91" s="1401"/>
      <c r="G91" s="1401"/>
      <c r="H91" s="1401"/>
      <c r="I91" s="1401"/>
      <c r="J91" s="73">
        <f t="shared" ref="J91:R91" si="23">SUM(J92+J99)</f>
        <v>0</v>
      </c>
      <c r="K91" s="73">
        <f t="shared" si="23"/>
        <v>0</v>
      </c>
      <c r="L91" s="73">
        <f t="shared" si="23"/>
        <v>0</v>
      </c>
      <c r="M91" s="73">
        <f t="shared" si="23"/>
        <v>0</v>
      </c>
      <c r="N91" s="73">
        <f t="shared" si="23"/>
        <v>0</v>
      </c>
      <c r="O91" s="73">
        <f t="shared" si="23"/>
        <v>0</v>
      </c>
      <c r="P91" s="73">
        <f t="shared" si="23"/>
        <v>0</v>
      </c>
      <c r="Q91" s="73">
        <f t="shared" si="23"/>
        <v>0</v>
      </c>
      <c r="R91" s="73">
        <f t="shared" si="23"/>
        <v>0</v>
      </c>
    </row>
    <row r="92" spans="2:18" ht="34.5" hidden="1" customHeight="1">
      <c r="B92" s="29"/>
      <c r="C92" s="31"/>
      <c r="D92" s="1401" t="s">
        <v>32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24">SUM(K93)</f>
        <v>0</v>
      </c>
      <c r="L92" s="73">
        <f t="shared" si="24"/>
        <v>0</v>
      </c>
      <c r="M92" s="73">
        <f t="shared" si="24"/>
        <v>0</v>
      </c>
      <c r="N92" s="73">
        <f t="shared" si="24"/>
        <v>0</v>
      </c>
      <c r="O92" s="73">
        <f t="shared" si="24"/>
        <v>0</v>
      </c>
      <c r="P92" s="73">
        <f t="shared" si="24"/>
        <v>0</v>
      </c>
      <c r="Q92" s="73">
        <f t="shared" si="24"/>
        <v>0</v>
      </c>
      <c r="R92" s="73">
        <f t="shared" si="24"/>
        <v>0</v>
      </c>
    </row>
    <row r="93" spans="2:18" hidden="1">
      <c r="B93" s="29"/>
      <c r="C93" s="31"/>
      <c r="D93" s="31"/>
      <c r="E93" s="30" t="s">
        <v>33</v>
      </c>
      <c r="F93" s="27"/>
      <c r="G93" s="27"/>
      <c r="H93" s="13"/>
      <c r="I93" s="47"/>
      <c r="J93" s="73">
        <f>SUM(J94:J98)</f>
        <v>0</v>
      </c>
      <c r="K93" s="73">
        <f t="shared" ref="K93:R93" si="25">SUM(K94:K98)</f>
        <v>0</v>
      </c>
      <c r="L93" s="73">
        <f t="shared" si="25"/>
        <v>0</v>
      </c>
      <c r="M93" s="73">
        <f t="shared" si="25"/>
        <v>0</v>
      </c>
      <c r="N93" s="73">
        <f t="shared" si="25"/>
        <v>0</v>
      </c>
      <c r="O93" s="73">
        <f t="shared" si="25"/>
        <v>0</v>
      </c>
      <c r="P93" s="73">
        <f t="shared" si="25"/>
        <v>0</v>
      </c>
      <c r="Q93" s="73">
        <f t="shared" si="25"/>
        <v>0</v>
      </c>
      <c r="R93" s="73">
        <f t="shared" si="25"/>
        <v>0</v>
      </c>
    </row>
    <row r="94" spans="2:18" ht="25.5" hidden="1" customHeight="1">
      <c r="B94" s="32"/>
      <c r="C94" s="33"/>
      <c r="D94" s="33"/>
      <c r="E94" s="34"/>
      <c r="F94" s="25">
        <v>37</v>
      </c>
      <c r="G94" s="14"/>
      <c r="H94" s="14"/>
      <c r="I94" s="52"/>
      <c r="J94" s="15"/>
      <c r="K94" s="79"/>
      <c r="L94" s="79"/>
      <c r="M94" s="79"/>
      <c r="N94" s="79"/>
      <c r="O94" s="79"/>
      <c r="P94" s="79"/>
      <c r="Q94" s="79"/>
      <c r="R94" s="71">
        <f>SUM(J94:Q94)</f>
        <v>0</v>
      </c>
    </row>
    <row r="95" spans="2:18" ht="25.5" hidden="1" customHeight="1">
      <c r="B95" s="24"/>
      <c r="D95" s="21"/>
      <c r="E95" s="26"/>
      <c r="F95" s="25">
        <v>38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5.5" hidden="1" customHeight="1">
      <c r="B96" s="24"/>
      <c r="D96" s="21"/>
      <c r="E96" s="26"/>
      <c r="F96" s="25">
        <v>39</v>
      </c>
      <c r="G96" s="14"/>
      <c r="H96" s="15"/>
      <c r="I96" s="16"/>
      <c r="J96" s="15"/>
      <c r="K96" s="79"/>
      <c r="L96" s="79"/>
      <c r="M96" s="79"/>
      <c r="N96" s="79"/>
      <c r="O96" s="79"/>
      <c r="P96" s="79"/>
      <c r="Q96" s="79"/>
      <c r="R96" s="71">
        <f>SUM(J96:Q96)</f>
        <v>0</v>
      </c>
    </row>
    <row r="97" spans="2:18" ht="25.5" hidden="1" customHeight="1">
      <c r="B97" s="48"/>
      <c r="C97" s="49"/>
      <c r="D97" s="49"/>
      <c r="E97" s="50"/>
      <c r="F97" s="25">
        <v>40</v>
      </c>
      <c r="G97" s="14"/>
      <c r="H97" s="14"/>
      <c r="I97" s="52"/>
      <c r="J97" s="15"/>
      <c r="K97" s="79"/>
      <c r="L97" s="79"/>
      <c r="M97" s="79"/>
      <c r="N97" s="79"/>
      <c r="O97" s="79"/>
      <c r="P97" s="79"/>
      <c r="Q97" s="79"/>
      <c r="R97" s="71">
        <f t="shared" ref="R97" si="26">SUM(J97:Q97)</f>
        <v>0</v>
      </c>
    </row>
    <row r="98" spans="2:18" ht="25.5" hidden="1" customHeight="1">
      <c r="B98" s="48"/>
      <c r="C98" s="49"/>
      <c r="D98" s="49"/>
      <c r="E98" s="50"/>
      <c r="F98" s="25">
        <v>41</v>
      </c>
      <c r="G98" s="14"/>
      <c r="H98" s="14"/>
      <c r="I98" s="52"/>
      <c r="J98" s="15"/>
      <c r="K98" s="79"/>
      <c r="L98" s="79"/>
      <c r="M98" s="79"/>
      <c r="N98" s="79"/>
      <c r="O98" s="79"/>
      <c r="P98" s="79"/>
      <c r="Q98" s="79"/>
      <c r="R98" s="71">
        <f>SUM(J98:Q98)</f>
        <v>0</v>
      </c>
    </row>
    <row r="99" spans="2:18" ht="21" hidden="1" customHeight="1">
      <c r="B99" s="29"/>
      <c r="C99" s="31"/>
      <c r="D99" s="1419" t="s">
        <v>34</v>
      </c>
      <c r="E99" s="1419"/>
      <c r="F99" s="1419"/>
      <c r="G99" s="1419"/>
      <c r="H99" s="1419"/>
      <c r="I99" s="1419"/>
      <c r="J99" s="73">
        <f>SUM(J100)</f>
        <v>0</v>
      </c>
      <c r="K99" s="73">
        <f t="shared" ref="K99:Q99" si="27">SUM(K100)</f>
        <v>0</v>
      </c>
      <c r="L99" s="73">
        <f t="shared" si="27"/>
        <v>0</v>
      </c>
      <c r="M99" s="73">
        <f t="shared" si="27"/>
        <v>0</v>
      </c>
      <c r="N99" s="73">
        <f t="shared" si="27"/>
        <v>0</v>
      </c>
      <c r="O99" s="73">
        <f t="shared" si="27"/>
        <v>0</v>
      </c>
      <c r="P99" s="73">
        <f t="shared" si="27"/>
        <v>0</v>
      </c>
      <c r="Q99" s="73">
        <f t="shared" si="27"/>
        <v>0</v>
      </c>
      <c r="R99" s="73">
        <f>SUM(R100)</f>
        <v>0</v>
      </c>
    </row>
    <row r="100" spans="2:18" ht="21" hidden="1" customHeight="1">
      <c r="B100" s="29"/>
      <c r="C100" s="31"/>
      <c r="D100" s="31"/>
      <c r="E100" s="1418" t="s">
        <v>35</v>
      </c>
      <c r="F100" s="1418"/>
      <c r="G100" s="1418"/>
      <c r="H100" s="1418"/>
      <c r="I100" s="1418"/>
      <c r="J100" s="73">
        <f>SUM(J101:J106)</f>
        <v>0</v>
      </c>
      <c r="K100" s="73">
        <f t="shared" ref="K100:R100" si="28">SUM(K101:K106)</f>
        <v>0</v>
      </c>
      <c r="L100" s="73">
        <f t="shared" si="28"/>
        <v>0</v>
      </c>
      <c r="M100" s="73">
        <f t="shared" si="28"/>
        <v>0</v>
      </c>
      <c r="N100" s="73">
        <f t="shared" si="28"/>
        <v>0</v>
      </c>
      <c r="O100" s="73">
        <f t="shared" si="28"/>
        <v>0</v>
      </c>
      <c r="P100" s="73">
        <f t="shared" si="28"/>
        <v>0</v>
      </c>
      <c r="Q100" s="73">
        <f t="shared" si="28"/>
        <v>0</v>
      </c>
      <c r="R100" s="73">
        <f t="shared" si="28"/>
        <v>0</v>
      </c>
    </row>
    <row r="101" spans="2:18" ht="25.5" hidden="1" customHeight="1">
      <c r="B101" s="32"/>
      <c r="C101" s="33"/>
      <c r="D101" s="33"/>
      <c r="E101" s="34"/>
      <c r="F101" s="25">
        <v>42</v>
      </c>
      <c r="G101" s="14"/>
      <c r="H101" s="14"/>
      <c r="I101" s="52"/>
      <c r="J101" s="15"/>
      <c r="K101" s="79"/>
      <c r="L101" s="79"/>
      <c r="M101" s="79"/>
      <c r="N101" s="79"/>
      <c r="O101" s="79"/>
      <c r="P101" s="79"/>
      <c r="Q101" s="79"/>
      <c r="R101" s="71">
        <f>SUM(J101:Q101)</f>
        <v>0</v>
      </c>
    </row>
    <row r="102" spans="2:18" ht="25.5" hidden="1" customHeight="1">
      <c r="B102" s="48"/>
      <c r="C102" s="49"/>
      <c r="D102" s="49"/>
      <c r="E102" s="50"/>
      <c r="F102" s="25">
        <v>43</v>
      </c>
      <c r="G102" s="14"/>
      <c r="H102" s="14"/>
      <c r="I102" s="52"/>
      <c r="J102" s="15"/>
      <c r="K102" s="79"/>
      <c r="L102" s="79"/>
      <c r="M102" s="79"/>
      <c r="N102" s="79"/>
      <c r="O102" s="79"/>
      <c r="P102" s="79"/>
      <c r="Q102" s="79"/>
      <c r="R102" s="71">
        <f t="shared" ref="R102:R106" si="29">SUM(J102:Q102)</f>
        <v>0</v>
      </c>
    </row>
    <row r="103" spans="2:18" ht="25.5" hidden="1" customHeight="1">
      <c r="B103" s="48"/>
      <c r="C103" s="49"/>
      <c r="D103" s="49"/>
      <c r="E103" s="50"/>
      <c r="F103" s="25">
        <v>44</v>
      </c>
      <c r="G103" s="14"/>
      <c r="H103" s="14"/>
      <c r="I103" s="52"/>
      <c r="J103" s="15"/>
      <c r="K103" s="79"/>
      <c r="L103" s="79"/>
      <c r="M103" s="79"/>
      <c r="N103" s="79"/>
      <c r="O103" s="79"/>
      <c r="P103" s="79"/>
      <c r="Q103" s="79"/>
      <c r="R103" s="71">
        <f t="shared" si="29"/>
        <v>0</v>
      </c>
    </row>
    <row r="104" spans="2:18" ht="25.5" hidden="1" customHeight="1">
      <c r="B104" s="48"/>
      <c r="C104" s="49"/>
      <c r="D104" s="49"/>
      <c r="E104" s="50"/>
      <c r="F104" s="25">
        <v>45</v>
      </c>
      <c r="G104" s="14"/>
      <c r="H104" s="14"/>
      <c r="I104" s="52"/>
      <c r="J104" s="15"/>
      <c r="K104" s="79"/>
      <c r="L104" s="79"/>
      <c r="M104" s="79"/>
      <c r="N104" s="79"/>
      <c r="O104" s="79"/>
      <c r="P104" s="79"/>
      <c r="Q104" s="79"/>
      <c r="R104" s="71">
        <f t="shared" si="29"/>
        <v>0</v>
      </c>
    </row>
    <row r="105" spans="2:18" ht="25.5" hidden="1" customHeight="1">
      <c r="B105" s="48"/>
      <c r="C105" s="49"/>
      <c r="D105" s="49"/>
      <c r="E105" s="50"/>
      <c r="F105" s="25">
        <v>46</v>
      </c>
      <c r="G105" s="14"/>
      <c r="H105" s="14"/>
      <c r="I105" s="52"/>
      <c r="J105" s="15"/>
      <c r="K105" s="79"/>
      <c r="L105" s="79"/>
      <c r="M105" s="79"/>
      <c r="N105" s="79"/>
      <c r="O105" s="79"/>
      <c r="P105" s="79"/>
      <c r="Q105" s="79"/>
      <c r="R105" s="71">
        <f t="shared" si="29"/>
        <v>0</v>
      </c>
    </row>
    <row r="106" spans="2:18" ht="25.5" hidden="1" customHeight="1">
      <c r="B106" s="17"/>
      <c r="C106" s="18"/>
      <c r="D106" s="18"/>
      <c r="E106" s="66"/>
      <c r="F106" s="25">
        <v>47</v>
      </c>
      <c r="G106" s="14"/>
      <c r="H106" s="14"/>
      <c r="I106" s="52"/>
      <c r="J106" s="15"/>
      <c r="K106" s="79"/>
      <c r="L106" s="79"/>
      <c r="M106" s="79"/>
      <c r="N106" s="79"/>
      <c r="O106" s="79"/>
      <c r="P106" s="79"/>
      <c r="Q106" s="79"/>
      <c r="R106" s="71">
        <f t="shared" si="29"/>
        <v>0</v>
      </c>
    </row>
    <row r="107" spans="2:18" s="12" customFormat="1" ht="34.5" hidden="1" customHeight="1">
      <c r="B107" s="1404" t="s">
        <v>85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R108" si="30">SUM(K108)</f>
        <v>0</v>
      </c>
      <c r="L107" s="35">
        <f t="shared" si="30"/>
        <v>0</v>
      </c>
      <c r="M107" s="35">
        <f t="shared" si="30"/>
        <v>0</v>
      </c>
      <c r="N107" s="35">
        <f t="shared" si="30"/>
        <v>0</v>
      </c>
      <c r="O107" s="35">
        <f t="shared" si="30"/>
        <v>0</v>
      </c>
      <c r="P107" s="35">
        <f t="shared" si="30"/>
        <v>0</v>
      </c>
      <c r="Q107" s="35">
        <f t="shared" si="30"/>
        <v>0</v>
      </c>
      <c r="R107" s="35">
        <f t="shared" si="30"/>
        <v>0</v>
      </c>
    </row>
    <row r="108" spans="2:18" s="12" customFormat="1" ht="49.5" hidden="1" customHeight="1">
      <c r="B108" s="1516" t="s">
        <v>113</v>
      </c>
      <c r="C108" s="1517"/>
      <c r="D108" s="1517"/>
      <c r="E108" s="1517"/>
      <c r="F108" s="1517"/>
      <c r="G108" s="1517"/>
      <c r="H108" s="1517"/>
      <c r="I108" s="1517"/>
      <c r="J108" s="22">
        <f>SUM(J109)</f>
        <v>0</v>
      </c>
      <c r="K108" s="22">
        <f t="shared" si="30"/>
        <v>0</v>
      </c>
      <c r="L108" s="22">
        <f t="shared" si="30"/>
        <v>0</v>
      </c>
      <c r="M108" s="22">
        <f t="shared" si="30"/>
        <v>0</v>
      </c>
      <c r="N108" s="22">
        <f t="shared" si="30"/>
        <v>0</v>
      </c>
      <c r="O108" s="22">
        <f t="shared" si="30"/>
        <v>0</v>
      </c>
      <c r="P108" s="22">
        <f t="shared" si="30"/>
        <v>0</v>
      </c>
      <c r="Q108" s="22">
        <f t="shared" si="30"/>
        <v>0</v>
      </c>
      <c r="R108" s="22">
        <f t="shared" si="30"/>
        <v>0</v>
      </c>
    </row>
    <row r="109" spans="2:18" ht="36.75" hidden="1" customHeight="1">
      <c r="B109" s="29"/>
      <c r="C109" s="1401" t="s">
        <v>36</v>
      </c>
      <c r="D109" s="1401"/>
      <c r="E109" s="1401"/>
      <c r="F109" s="1401"/>
      <c r="G109" s="1401"/>
      <c r="H109" s="1401"/>
      <c r="I109" s="1401"/>
      <c r="J109" s="73">
        <f>SUM(J110+J115+J120)</f>
        <v>0</v>
      </c>
      <c r="K109" s="73">
        <f t="shared" ref="K109:R109" si="31">SUM(K110+K115+K120)</f>
        <v>0</v>
      </c>
      <c r="L109" s="73">
        <f t="shared" si="31"/>
        <v>0</v>
      </c>
      <c r="M109" s="73">
        <f t="shared" si="31"/>
        <v>0</v>
      </c>
      <c r="N109" s="73">
        <f t="shared" si="31"/>
        <v>0</v>
      </c>
      <c r="O109" s="73">
        <f t="shared" si="31"/>
        <v>0</v>
      </c>
      <c r="P109" s="73">
        <f t="shared" si="31"/>
        <v>0</v>
      </c>
      <c r="Q109" s="73">
        <f t="shared" si="31"/>
        <v>0</v>
      </c>
      <c r="R109" s="73">
        <f t="shared" si="31"/>
        <v>0</v>
      </c>
    </row>
    <row r="110" spans="2:18" ht="47.25" hidden="1" customHeight="1">
      <c r="B110" s="29"/>
      <c r="C110" s="31"/>
      <c r="D110" s="1401" t="s">
        <v>37</v>
      </c>
      <c r="E110" s="1401"/>
      <c r="F110" s="1401"/>
      <c r="G110" s="1401"/>
      <c r="H110" s="1401"/>
      <c r="I110" s="1401"/>
      <c r="J110" s="73">
        <f>SUM(J111)</f>
        <v>0</v>
      </c>
      <c r="K110" s="73">
        <f t="shared" ref="K110:R110" si="32">SUM(K111)</f>
        <v>0</v>
      </c>
      <c r="L110" s="73">
        <f t="shared" si="32"/>
        <v>0</v>
      </c>
      <c r="M110" s="73">
        <f t="shared" si="32"/>
        <v>0</v>
      </c>
      <c r="N110" s="73">
        <f t="shared" si="32"/>
        <v>0</v>
      </c>
      <c r="O110" s="73">
        <f t="shared" si="32"/>
        <v>0</v>
      </c>
      <c r="P110" s="73">
        <f t="shared" si="32"/>
        <v>0</v>
      </c>
      <c r="Q110" s="73">
        <f t="shared" si="32"/>
        <v>0</v>
      </c>
      <c r="R110" s="73">
        <f t="shared" si="32"/>
        <v>0</v>
      </c>
    </row>
    <row r="111" spans="2:18" ht="32.25" hidden="1" customHeight="1">
      <c r="B111" s="29"/>
      <c r="C111" s="31"/>
      <c r="D111" s="31"/>
      <c r="E111" s="1401" t="s">
        <v>38</v>
      </c>
      <c r="F111" s="1401"/>
      <c r="G111" s="1401"/>
      <c r="H111" s="1401"/>
      <c r="I111" s="1401"/>
      <c r="J111" s="73">
        <f>SUM(J112:J114)</f>
        <v>0</v>
      </c>
      <c r="K111" s="73">
        <f t="shared" ref="K111:R111" si="33">SUM(K112:K114)</f>
        <v>0</v>
      </c>
      <c r="L111" s="73">
        <f t="shared" si="33"/>
        <v>0</v>
      </c>
      <c r="M111" s="73">
        <f t="shared" si="33"/>
        <v>0</v>
      </c>
      <c r="N111" s="73">
        <f t="shared" si="33"/>
        <v>0</v>
      </c>
      <c r="O111" s="73">
        <f t="shared" si="33"/>
        <v>0</v>
      </c>
      <c r="P111" s="73">
        <f t="shared" si="33"/>
        <v>0</v>
      </c>
      <c r="Q111" s="73">
        <f t="shared" si="33"/>
        <v>0</v>
      </c>
      <c r="R111" s="73">
        <f t="shared" si="33"/>
        <v>0</v>
      </c>
    </row>
    <row r="112" spans="2:18" ht="22.5" hidden="1" customHeight="1">
      <c r="B112" s="32"/>
      <c r="C112" s="33"/>
      <c r="D112" s="33"/>
      <c r="E112" s="34"/>
      <c r="F112" s="25">
        <v>48</v>
      </c>
      <c r="G112" s="14"/>
      <c r="H112" s="14"/>
      <c r="I112" s="52"/>
      <c r="J112" s="15"/>
      <c r="K112" s="79"/>
      <c r="L112" s="79"/>
      <c r="M112" s="79"/>
      <c r="N112" s="79"/>
      <c r="O112" s="79"/>
      <c r="P112" s="79"/>
      <c r="Q112" s="79"/>
      <c r="R112" s="71">
        <f t="shared" ref="R112" si="34">SUM(J112:Q112)</f>
        <v>0</v>
      </c>
    </row>
    <row r="113" spans="2:18" ht="22.5" hidden="1" customHeight="1">
      <c r="B113" s="24"/>
      <c r="D113" s="21"/>
      <c r="E113" s="26"/>
      <c r="F113" s="25">
        <v>49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>SUM(J113:Q113)</f>
        <v>0</v>
      </c>
    </row>
    <row r="114" spans="2:18" ht="22.5" hidden="1" customHeight="1">
      <c r="B114" s="24"/>
      <c r="D114" s="21"/>
      <c r="E114" s="26"/>
      <c r="F114" s="25">
        <v>50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47.25" hidden="1" customHeight="1">
      <c r="B115" s="29"/>
      <c r="C115" s="31"/>
      <c r="D115" s="1401" t="s">
        <v>39</v>
      </c>
      <c r="E115" s="1401"/>
      <c r="F115" s="1401"/>
      <c r="G115" s="1401"/>
      <c r="H115" s="1401"/>
      <c r="I115" s="1401"/>
      <c r="J115" s="73">
        <f>SUM(J116)</f>
        <v>0</v>
      </c>
      <c r="K115" s="73">
        <f t="shared" ref="K115:R115" si="35">SUM(K116)</f>
        <v>0</v>
      </c>
      <c r="L115" s="73">
        <f t="shared" si="35"/>
        <v>0</v>
      </c>
      <c r="M115" s="73">
        <f t="shared" si="35"/>
        <v>0</v>
      </c>
      <c r="N115" s="73">
        <f t="shared" si="35"/>
        <v>0</v>
      </c>
      <c r="O115" s="73">
        <f t="shared" si="35"/>
        <v>0</v>
      </c>
      <c r="P115" s="73">
        <f t="shared" si="35"/>
        <v>0</v>
      </c>
      <c r="Q115" s="73">
        <f t="shared" si="35"/>
        <v>0</v>
      </c>
      <c r="R115" s="73">
        <f t="shared" si="35"/>
        <v>0</v>
      </c>
    </row>
    <row r="116" spans="2:18" ht="34.5" hidden="1" customHeight="1">
      <c r="B116" s="29"/>
      <c r="C116" s="31"/>
      <c r="D116" s="31"/>
      <c r="E116" s="1401" t="s">
        <v>40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36">SUM(K117:K119)</f>
        <v>0</v>
      </c>
      <c r="L116" s="73">
        <f t="shared" si="36"/>
        <v>0</v>
      </c>
      <c r="M116" s="73">
        <f t="shared" si="36"/>
        <v>0</v>
      </c>
      <c r="N116" s="73">
        <f t="shared" si="36"/>
        <v>0</v>
      </c>
      <c r="O116" s="73">
        <f t="shared" si="36"/>
        <v>0</v>
      </c>
      <c r="P116" s="73">
        <f t="shared" si="36"/>
        <v>0</v>
      </c>
      <c r="Q116" s="73">
        <f t="shared" si="36"/>
        <v>0</v>
      </c>
      <c r="R116" s="73">
        <f t="shared" si="36"/>
        <v>0</v>
      </c>
    </row>
    <row r="117" spans="2:18" ht="24.75" hidden="1" customHeight="1">
      <c r="B117" s="32"/>
      <c r="C117" s="33"/>
      <c r="D117" s="33"/>
      <c r="E117" s="34"/>
      <c r="F117" s="25">
        <v>51</v>
      </c>
      <c r="G117" s="14"/>
      <c r="H117" s="14"/>
      <c r="I117" s="52"/>
      <c r="J117" s="15"/>
      <c r="K117" s="79"/>
      <c r="L117" s="79"/>
      <c r="M117" s="79"/>
      <c r="N117" s="79"/>
      <c r="O117" s="79"/>
      <c r="P117" s="79"/>
      <c r="Q117" s="79"/>
      <c r="R117" s="71">
        <f t="shared" ref="R117:R118" si="37">SUM(J117:Q117)</f>
        <v>0</v>
      </c>
    </row>
    <row r="118" spans="2:18" ht="24.75" hidden="1" customHeight="1">
      <c r="B118" s="24"/>
      <c r="D118" s="21"/>
      <c r="E118" s="26"/>
      <c r="F118" s="25">
        <v>52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37"/>
        <v>0</v>
      </c>
    </row>
    <row r="119" spans="2:18" ht="34.5" hidden="1" customHeight="1">
      <c r="B119" s="58"/>
      <c r="C119" s="59"/>
      <c r="D119" s="53"/>
      <c r="E119" s="19"/>
      <c r="F119" s="25">
        <v>53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ht="31.5" hidden="1" customHeight="1">
      <c r="B120" s="29"/>
      <c r="C120" s="31"/>
      <c r="D120" s="1401" t="s">
        <v>41</v>
      </c>
      <c r="E120" s="1401"/>
      <c r="F120" s="1401"/>
      <c r="G120" s="1401"/>
      <c r="H120" s="1401"/>
      <c r="I120" s="1401"/>
      <c r="J120" s="73">
        <f>SUM(J121)</f>
        <v>0</v>
      </c>
      <c r="K120" s="73">
        <f t="shared" ref="K120:R120" si="38">SUM(K121)</f>
        <v>0</v>
      </c>
      <c r="L120" s="73">
        <f t="shared" si="38"/>
        <v>0</v>
      </c>
      <c r="M120" s="73">
        <f t="shared" si="38"/>
        <v>0</v>
      </c>
      <c r="N120" s="73">
        <f t="shared" si="38"/>
        <v>0</v>
      </c>
      <c r="O120" s="73">
        <f t="shared" si="38"/>
        <v>0</v>
      </c>
      <c r="P120" s="73">
        <f t="shared" si="38"/>
        <v>0</v>
      </c>
      <c r="Q120" s="73">
        <f t="shared" si="38"/>
        <v>0</v>
      </c>
      <c r="R120" s="73">
        <f t="shared" si="38"/>
        <v>0</v>
      </c>
    </row>
    <row r="121" spans="2:18" ht="34.5" hidden="1" customHeight="1">
      <c r="B121" s="29"/>
      <c r="C121" s="31"/>
      <c r="D121" s="31"/>
      <c r="E121" s="1401" t="s">
        <v>42</v>
      </c>
      <c r="F121" s="1401"/>
      <c r="G121" s="1401"/>
      <c r="H121" s="1401"/>
      <c r="I121" s="1401"/>
      <c r="J121" s="73">
        <f>SUM(J122:J124)</f>
        <v>0</v>
      </c>
      <c r="K121" s="73">
        <f t="shared" ref="K121:R121" si="39">SUM(K122:K124)</f>
        <v>0</v>
      </c>
      <c r="L121" s="73">
        <f t="shared" si="39"/>
        <v>0</v>
      </c>
      <c r="M121" s="73">
        <f t="shared" si="39"/>
        <v>0</v>
      </c>
      <c r="N121" s="73">
        <f t="shared" si="39"/>
        <v>0</v>
      </c>
      <c r="O121" s="73">
        <f t="shared" si="39"/>
        <v>0</v>
      </c>
      <c r="P121" s="73">
        <f t="shared" si="39"/>
        <v>0</v>
      </c>
      <c r="Q121" s="73">
        <f t="shared" si="39"/>
        <v>0</v>
      </c>
      <c r="R121" s="73">
        <f t="shared" si="39"/>
        <v>0</v>
      </c>
    </row>
    <row r="122" spans="2:18" ht="20.25" hidden="1" customHeight="1">
      <c r="B122" s="32"/>
      <c r="C122" s="33"/>
      <c r="D122" s="33"/>
      <c r="E122" s="34"/>
      <c r="F122" s="25">
        <v>54</v>
      </c>
      <c r="G122" s="14"/>
      <c r="H122" s="14"/>
      <c r="I122" s="52"/>
      <c r="J122" s="15"/>
      <c r="K122" s="79"/>
      <c r="L122" s="79"/>
      <c r="M122" s="79"/>
      <c r="N122" s="79"/>
      <c r="O122" s="79"/>
      <c r="P122" s="79"/>
      <c r="Q122" s="79"/>
      <c r="R122" s="71">
        <f t="shared" ref="R122:R123" si="40">SUM(J122:Q122)</f>
        <v>0</v>
      </c>
    </row>
    <row r="123" spans="2:18" ht="20.25" hidden="1" customHeight="1">
      <c r="B123" s="24"/>
      <c r="D123" s="21"/>
      <c r="E123" s="26"/>
      <c r="F123" s="25">
        <v>55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si="40"/>
        <v>0</v>
      </c>
    </row>
    <row r="124" spans="2:18" ht="20.25" hidden="1" customHeight="1">
      <c r="B124" s="24"/>
      <c r="D124" s="21"/>
      <c r="E124" s="26"/>
      <c r="F124" s="25">
        <v>56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s="12" customFormat="1" ht="16.5" hidden="1" customHeight="1">
      <c r="B125" s="1404" t="s">
        <v>87</v>
      </c>
      <c r="C125" s="1405"/>
      <c r="D125" s="1405"/>
      <c r="E125" s="1405"/>
      <c r="F125" s="1405"/>
      <c r="G125" s="1405"/>
      <c r="H125" s="1405"/>
      <c r="I125" s="1405"/>
      <c r="J125" s="450"/>
      <c r="K125" s="450"/>
      <c r="L125" s="450"/>
      <c r="M125" s="450"/>
      <c r="N125" s="450"/>
      <c r="O125" s="450"/>
      <c r="P125" s="450"/>
      <c r="Q125" s="450"/>
      <c r="R125" s="449"/>
    </row>
    <row r="126" spans="2:18" s="12" customFormat="1" ht="16.5" hidden="1" customHeight="1">
      <c r="B126" s="440" t="s">
        <v>114</v>
      </c>
      <c r="C126" s="441"/>
      <c r="D126" s="441"/>
      <c r="E126" s="441"/>
      <c r="F126" s="441"/>
      <c r="G126" s="441"/>
      <c r="H126" s="441"/>
      <c r="I126" s="441"/>
      <c r="J126" s="448"/>
      <c r="K126" s="448"/>
      <c r="L126" s="448"/>
      <c r="M126" s="448"/>
      <c r="N126" s="448"/>
      <c r="O126" s="448"/>
      <c r="P126" s="448"/>
      <c r="Q126" s="448"/>
      <c r="R126" s="445"/>
    </row>
    <row r="127" spans="2:18" ht="16.5" hidden="1" customHeight="1">
      <c r="B127" s="29"/>
      <c r="C127" s="189" t="s">
        <v>43</v>
      </c>
      <c r="D127" s="189"/>
      <c r="E127" s="189"/>
      <c r="F127" s="189"/>
      <c r="G127" s="189"/>
      <c r="H127" s="189"/>
      <c r="I127" s="189"/>
      <c r="J127" s="443"/>
      <c r="K127" s="443"/>
      <c r="L127" s="443"/>
      <c r="M127" s="443"/>
      <c r="N127" s="443"/>
      <c r="O127" s="443"/>
      <c r="P127" s="443"/>
      <c r="Q127" s="443"/>
      <c r="R127" s="186"/>
    </row>
    <row r="128" spans="2:18" ht="16.5" hidden="1" customHeight="1">
      <c r="B128" s="29"/>
      <c r="C128" s="31"/>
      <c r="D128" s="189" t="s">
        <v>44</v>
      </c>
      <c r="E128" s="189"/>
      <c r="F128" s="189"/>
      <c r="G128" s="189"/>
      <c r="H128" s="189"/>
      <c r="I128" s="189"/>
      <c r="J128" s="443"/>
      <c r="K128" s="443"/>
      <c r="L128" s="443"/>
      <c r="M128" s="443"/>
      <c r="N128" s="443"/>
      <c r="O128" s="443"/>
      <c r="P128" s="443"/>
      <c r="Q128" s="443"/>
      <c r="R128" s="186"/>
    </row>
    <row r="129" spans="2:18" ht="16.5" hidden="1" customHeight="1">
      <c r="B129" s="29"/>
      <c r="C129" s="31"/>
      <c r="D129" s="31"/>
      <c r="E129" s="189" t="s">
        <v>45</v>
      </c>
      <c r="F129" s="189"/>
      <c r="G129" s="189"/>
      <c r="H129" s="189"/>
      <c r="I129" s="189"/>
      <c r="J129" s="443"/>
      <c r="K129" s="443"/>
      <c r="L129" s="443"/>
      <c r="M129" s="443"/>
      <c r="N129" s="443"/>
      <c r="O129" s="443"/>
      <c r="P129" s="443"/>
      <c r="Q129" s="443"/>
      <c r="R129" s="186"/>
    </row>
    <row r="130" spans="2:18" s="464" customFormat="1" ht="15" hidden="1" customHeight="1">
      <c r="B130" s="466"/>
      <c r="C130" s="463"/>
      <c r="D130" s="463"/>
      <c r="E130" s="467">
        <v>151</v>
      </c>
      <c r="F130" s="467" t="s">
        <v>2288</v>
      </c>
      <c r="G130" s="996"/>
      <c r="H130" s="467"/>
      <c r="I130" s="467"/>
      <c r="J130" s="458"/>
      <c r="K130" s="458"/>
      <c r="L130" s="458"/>
      <c r="M130" s="458"/>
      <c r="N130" s="458"/>
      <c r="O130" s="458"/>
      <c r="P130" s="458"/>
      <c r="Q130" s="458"/>
      <c r="R130" s="457"/>
    </row>
    <row r="131" spans="2:18" ht="41.25" hidden="1" customHeight="1">
      <c r="B131" s="76"/>
      <c r="C131" s="77"/>
      <c r="D131" s="77"/>
      <c r="E131" s="77"/>
      <c r="F131" s="77"/>
      <c r="G131" s="184" t="s">
        <v>2280</v>
      </c>
      <c r="H131" s="14"/>
      <c r="I131" s="767" t="s">
        <v>2161</v>
      </c>
      <c r="J131" s="15"/>
      <c r="K131" s="79"/>
      <c r="L131" s="79"/>
      <c r="M131" s="79"/>
      <c r="N131" s="79"/>
      <c r="O131" s="79"/>
      <c r="P131" s="79"/>
      <c r="Q131" s="23"/>
      <c r="R131" s="71">
        <f>SUM(J131:P131)</f>
        <v>0</v>
      </c>
    </row>
    <row r="132" spans="2:18" s="464" customFormat="1" ht="16.5" hidden="1" customHeight="1">
      <c r="B132" s="1011"/>
      <c r="C132" s="463"/>
      <c r="D132" s="463"/>
      <c r="E132" s="467">
        <v>215</v>
      </c>
      <c r="F132" s="467" t="s">
        <v>1750</v>
      </c>
      <c r="G132" s="1012"/>
      <c r="H132" s="467"/>
      <c r="I132" s="467"/>
      <c r="J132" s="458"/>
      <c r="K132" s="458"/>
      <c r="L132" s="458"/>
      <c r="M132" s="458"/>
      <c r="N132" s="458"/>
      <c r="O132" s="458"/>
      <c r="P132" s="458"/>
      <c r="Q132" s="458"/>
      <c r="R132" s="457"/>
    </row>
    <row r="133" spans="2:18" ht="19.5" hidden="1" customHeight="1">
      <c r="B133" s="24"/>
      <c r="D133" s="21"/>
      <c r="E133" s="21"/>
      <c r="F133" s="51"/>
      <c r="G133" s="19"/>
      <c r="H133" s="152"/>
      <c r="I133" s="153"/>
      <c r="J133" s="136"/>
      <c r="K133" s="136"/>
      <c r="L133" s="136"/>
      <c r="M133" s="136"/>
      <c r="N133" s="136"/>
      <c r="O133" s="136"/>
      <c r="P133" s="136"/>
      <c r="Q133" s="136"/>
      <c r="R133" s="471">
        <f t="shared" ref="R133" si="41">SUM(J133:Q133)</f>
        <v>0</v>
      </c>
    </row>
    <row r="134" spans="2:18" ht="19.5" hidden="1" customHeight="1">
      <c r="B134" s="58"/>
      <c r="C134" s="59"/>
      <c r="D134" s="53"/>
      <c r="E134" s="19"/>
      <c r="F134" s="25">
        <v>59</v>
      </c>
      <c r="G134" s="14"/>
      <c r="H134" s="15"/>
      <c r="I134" s="16"/>
      <c r="J134" s="23"/>
      <c r="K134" s="23"/>
      <c r="L134" s="23"/>
      <c r="M134" s="23"/>
      <c r="N134" s="23"/>
      <c r="O134" s="23"/>
      <c r="P134" s="23"/>
      <c r="Q134" s="23"/>
      <c r="R134" s="71">
        <f>SUM(J134:Q134)</f>
        <v>0</v>
      </c>
    </row>
    <row r="135" spans="2:18" ht="34.5" hidden="1" customHeight="1">
      <c r="B135" s="29"/>
      <c r="C135" s="31"/>
      <c r="D135" s="31"/>
      <c r="E135" s="1401" t="s">
        <v>46</v>
      </c>
      <c r="F135" s="1401"/>
      <c r="G135" s="1401"/>
      <c r="H135" s="1401"/>
      <c r="I135" s="1401"/>
      <c r="J135" s="73">
        <f>SUM(J136:J138)</f>
        <v>0</v>
      </c>
      <c r="K135" s="73">
        <f t="shared" ref="K135:R135" si="42">SUM(K136:K138)</f>
        <v>0</v>
      </c>
      <c r="L135" s="73">
        <f t="shared" si="42"/>
        <v>0</v>
      </c>
      <c r="M135" s="73">
        <f t="shared" si="42"/>
        <v>0</v>
      </c>
      <c r="N135" s="73">
        <f t="shared" si="42"/>
        <v>0</v>
      </c>
      <c r="O135" s="73">
        <f t="shared" si="42"/>
        <v>0</v>
      </c>
      <c r="P135" s="73">
        <f t="shared" si="42"/>
        <v>0</v>
      </c>
      <c r="Q135" s="73">
        <f t="shared" si="42"/>
        <v>0</v>
      </c>
      <c r="R135" s="73">
        <f t="shared" si="42"/>
        <v>0</v>
      </c>
    </row>
    <row r="136" spans="2:18" ht="19.5" hidden="1" customHeight="1">
      <c r="B136" s="32"/>
      <c r="C136" s="33"/>
      <c r="D136" s="33"/>
      <c r="E136" s="34"/>
      <c r="F136" s="25">
        <v>60</v>
      </c>
      <c r="G136" s="14"/>
      <c r="H136" s="14"/>
      <c r="I136" s="52"/>
      <c r="J136" s="15"/>
      <c r="K136" s="79"/>
      <c r="L136" s="79"/>
      <c r="M136" s="79"/>
      <c r="N136" s="79"/>
      <c r="O136" s="79"/>
      <c r="P136" s="79"/>
      <c r="Q136" s="79"/>
      <c r="R136" s="71">
        <f t="shared" ref="R136:R137" si="43">SUM(J136:Q136)</f>
        <v>0</v>
      </c>
    </row>
    <row r="137" spans="2:18" ht="19.5" hidden="1" customHeight="1">
      <c r="B137" s="24"/>
      <c r="D137" s="21"/>
      <c r="E137" s="26"/>
      <c r="F137" s="25">
        <v>61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1">
        <f t="shared" si="43"/>
        <v>0</v>
      </c>
    </row>
    <row r="138" spans="2:18" ht="19.5" hidden="1" customHeight="1">
      <c r="B138" s="58"/>
      <c r="C138" s="59"/>
      <c r="D138" s="53"/>
      <c r="E138" s="19"/>
      <c r="F138" s="25">
        <v>62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t="34.5" hidden="1" customHeight="1">
      <c r="B139" s="29"/>
      <c r="C139" s="31"/>
      <c r="D139" s="1418" t="s">
        <v>47</v>
      </c>
      <c r="E139" s="1418"/>
      <c r="F139" s="1418"/>
      <c r="G139" s="1418"/>
      <c r="H139" s="1418"/>
      <c r="I139" s="1418"/>
      <c r="J139" s="73">
        <f>SUM(J140)</f>
        <v>0</v>
      </c>
      <c r="K139" s="73">
        <f t="shared" ref="K139:R139" si="44">SUM(K140)</f>
        <v>0</v>
      </c>
      <c r="L139" s="73">
        <f t="shared" si="44"/>
        <v>0</v>
      </c>
      <c r="M139" s="73">
        <f t="shared" si="44"/>
        <v>0</v>
      </c>
      <c r="N139" s="73">
        <f t="shared" si="44"/>
        <v>0</v>
      </c>
      <c r="O139" s="73">
        <f t="shared" si="44"/>
        <v>0</v>
      </c>
      <c r="P139" s="73">
        <f t="shared" si="44"/>
        <v>0</v>
      </c>
      <c r="Q139" s="73">
        <f t="shared" si="44"/>
        <v>0</v>
      </c>
      <c r="R139" s="73">
        <f t="shared" si="44"/>
        <v>0</v>
      </c>
    </row>
    <row r="140" spans="2:18" ht="49.5" hidden="1" customHeight="1">
      <c r="B140" s="29"/>
      <c r="C140" s="31"/>
      <c r="D140" s="31"/>
      <c r="E140" s="1401" t="s">
        <v>48</v>
      </c>
      <c r="F140" s="1401"/>
      <c r="G140" s="1401"/>
      <c r="H140" s="1401"/>
      <c r="I140" s="1401"/>
      <c r="J140" s="73">
        <f>SUM(J141:J143)</f>
        <v>0</v>
      </c>
      <c r="K140" s="73">
        <f t="shared" ref="K140:P140" si="45">SUM(K141:K143)</f>
        <v>0</v>
      </c>
      <c r="L140" s="73">
        <f t="shared" si="45"/>
        <v>0</v>
      </c>
      <c r="M140" s="73">
        <f t="shared" si="45"/>
        <v>0</v>
      </c>
      <c r="N140" s="73">
        <f t="shared" si="45"/>
        <v>0</v>
      </c>
      <c r="O140" s="73">
        <f t="shared" si="45"/>
        <v>0</v>
      </c>
      <c r="P140" s="73">
        <f t="shared" si="45"/>
        <v>0</v>
      </c>
      <c r="Q140" s="73">
        <f>SUM(Q141:Q143)</f>
        <v>0</v>
      </c>
      <c r="R140" s="73">
        <f>SUM(R141:R143)</f>
        <v>0</v>
      </c>
    </row>
    <row r="141" spans="2:18" ht="21.75" hidden="1" customHeight="1">
      <c r="B141" s="32"/>
      <c r="C141" s="33"/>
      <c r="D141" s="33"/>
      <c r="E141" s="34"/>
      <c r="F141" s="25">
        <v>63</v>
      </c>
      <c r="G141" s="14"/>
      <c r="H141" s="14"/>
      <c r="I141" s="52"/>
      <c r="J141" s="15"/>
      <c r="K141" s="79"/>
      <c r="L141" s="79"/>
      <c r="M141" s="79"/>
      <c r="N141" s="79"/>
      <c r="O141" s="79"/>
      <c r="P141" s="79"/>
      <c r="Q141" s="79"/>
      <c r="R141" s="71">
        <f t="shared" ref="R141:R142" si="46">SUM(J141:Q141)</f>
        <v>0</v>
      </c>
    </row>
    <row r="142" spans="2:18" ht="21.75" hidden="1" customHeight="1">
      <c r="B142" s="24"/>
      <c r="D142" s="21"/>
      <c r="E142" s="26"/>
      <c r="F142" s="25">
        <v>64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46"/>
        <v>0</v>
      </c>
    </row>
    <row r="143" spans="2:18" ht="21.75" hidden="1" customHeight="1">
      <c r="B143" s="24"/>
      <c r="D143" s="21"/>
      <c r="E143" s="26"/>
      <c r="F143" s="25">
        <v>65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>SUM(J143:Q143)</f>
        <v>0</v>
      </c>
    </row>
    <row r="144" spans="2:18" s="12" customFormat="1" ht="34.5" hidden="1" customHeight="1">
      <c r="B144" s="1404" t="s">
        <v>90</v>
      </c>
      <c r="C144" s="1405"/>
      <c r="D144" s="1405"/>
      <c r="E144" s="1405"/>
      <c r="F144" s="1405"/>
      <c r="G144" s="1405"/>
      <c r="H144" s="1405"/>
      <c r="I144" s="1405"/>
      <c r="J144" s="35">
        <f>SUM(J145)</f>
        <v>0</v>
      </c>
      <c r="K144" s="35">
        <f t="shared" ref="K144:R145" si="47">SUM(K145)</f>
        <v>0</v>
      </c>
      <c r="L144" s="35">
        <f t="shared" si="47"/>
        <v>0</v>
      </c>
      <c r="M144" s="35">
        <f t="shared" si="47"/>
        <v>0</v>
      </c>
      <c r="N144" s="35">
        <f t="shared" si="47"/>
        <v>0</v>
      </c>
      <c r="O144" s="35">
        <f t="shared" si="47"/>
        <v>0</v>
      </c>
      <c r="P144" s="35">
        <f t="shared" si="47"/>
        <v>0</v>
      </c>
      <c r="Q144" s="35">
        <f t="shared" si="47"/>
        <v>0</v>
      </c>
      <c r="R144" s="35">
        <f t="shared" si="47"/>
        <v>0</v>
      </c>
    </row>
    <row r="145" spans="2:18" s="12" customFormat="1" ht="48" hidden="1" customHeight="1">
      <c r="B145" s="1520" t="s">
        <v>115</v>
      </c>
      <c r="C145" s="1521"/>
      <c r="D145" s="1521"/>
      <c r="E145" s="1521"/>
      <c r="F145" s="1521"/>
      <c r="G145" s="1521"/>
      <c r="H145" s="1521"/>
      <c r="I145" s="1521"/>
      <c r="J145" s="22">
        <f>SUM(J146)</f>
        <v>0</v>
      </c>
      <c r="K145" s="22">
        <f t="shared" si="47"/>
        <v>0</v>
      </c>
      <c r="L145" s="22">
        <f t="shared" si="47"/>
        <v>0</v>
      </c>
      <c r="M145" s="22">
        <f t="shared" si="47"/>
        <v>0</v>
      </c>
      <c r="N145" s="22">
        <f t="shared" si="47"/>
        <v>0</v>
      </c>
      <c r="O145" s="22">
        <f t="shared" si="47"/>
        <v>0</v>
      </c>
      <c r="P145" s="22">
        <f t="shared" si="47"/>
        <v>0</v>
      </c>
      <c r="Q145" s="22">
        <f t="shared" si="47"/>
        <v>0</v>
      </c>
      <c r="R145" s="22">
        <f>SUM(R146)</f>
        <v>0</v>
      </c>
    </row>
    <row r="146" spans="2:18" ht="49.5" hidden="1" customHeight="1">
      <c r="B146" s="29"/>
      <c r="C146" s="1401" t="s">
        <v>49</v>
      </c>
      <c r="D146" s="1401"/>
      <c r="E146" s="1401"/>
      <c r="F146" s="1401"/>
      <c r="G146" s="1401"/>
      <c r="H146" s="1401"/>
      <c r="I146" s="1401"/>
      <c r="J146" s="73">
        <f>SUM(J147+J152)</f>
        <v>0</v>
      </c>
      <c r="K146" s="73">
        <f t="shared" ref="K146:R146" si="48">SUM(K147+K152)</f>
        <v>0</v>
      </c>
      <c r="L146" s="73">
        <f t="shared" si="48"/>
        <v>0</v>
      </c>
      <c r="M146" s="73">
        <f t="shared" si="48"/>
        <v>0</v>
      </c>
      <c r="N146" s="73">
        <f t="shared" si="48"/>
        <v>0</v>
      </c>
      <c r="O146" s="73">
        <f t="shared" si="48"/>
        <v>0</v>
      </c>
      <c r="P146" s="73">
        <f t="shared" si="48"/>
        <v>0</v>
      </c>
      <c r="Q146" s="73">
        <f t="shared" si="48"/>
        <v>0</v>
      </c>
      <c r="R146" s="73">
        <f t="shared" si="48"/>
        <v>0</v>
      </c>
    </row>
    <row r="147" spans="2:18" ht="36" hidden="1" customHeight="1">
      <c r="B147" s="29"/>
      <c r="C147" s="31"/>
      <c r="D147" s="1418" t="s">
        <v>50</v>
      </c>
      <c r="E147" s="1418"/>
      <c r="F147" s="1418"/>
      <c r="G147" s="1418"/>
      <c r="H147" s="1418"/>
      <c r="I147" s="1418"/>
      <c r="J147" s="73">
        <f>SUM(J148)</f>
        <v>0</v>
      </c>
      <c r="K147" s="73">
        <f t="shared" ref="K147:R147" si="49">SUM(K148)</f>
        <v>0</v>
      </c>
      <c r="L147" s="73">
        <f t="shared" si="49"/>
        <v>0</v>
      </c>
      <c r="M147" s="73">
        <f t="shared" si="49"/>
        <v>0</v>
      </c>
      <c r="N147" s="73">
        <f t="shared" si="49"/>
        <v>0</v>
      </c>
      <c r="O147" s="73">
        <f t="shared" si="49"/>
        <v>0</v>
      </c>
      <c r="P147" s="73">
        <f t="shared" si="49"/>
        <v>0</v>
      </c>
      <c r="Q147" s="73">
        <f t="shared" si="49"/>
        <v>0</v>
      </c>
      <c r="R147" s="73">
        <f t="shared" si="49"/>
        <v>0</v>
      </c>
    </row>
    <row r="148" spans="2:18" ht="32.25" hidden="1" customHeight="1">
      <c r="B148" s="29"/>
      <c r="C148" s="31"/>
      <c r="D148" s="31"/>
      <c r="E148" s="1418" t="s">
        <v>51</v>
      </c>
      <c r="F148" s="1418"/>
      <c r="G148" s="1418"/>
      <c r="H148" s="1418"/>
      <c r="I148" s="1418"/>
      <c r="J148" s="73">
        <f>SUM(J149:J151)</f>
        <v>0</v>
      </c>
      <c r="K148" s="73">
        <f t="shared" ref="K148:R148" si="50">SUM(K149:K151)</f>
        <v>0</v>
      </c>
      <c r="L148" s="73">
        <f t="shared" si="50"/>
        <v>0</v>
      </c>
      <c r="M148" s="73">
        <f t="shared" si="50"/>
        <v>0</v>
      </c>
      <c r="N148" s="73">
        <f t="shared" si="50"/>
        <v>0</v>
      </c>
      <c r="O148" s="73">
        <f t="shared" si="50"/>
        <v>0</v>
      </c>
      <c r="P148" s="73">
        <f t="shared" si="50"/>
        <v>0</v>
      </c>
      <c r="Q148" s="73">
        <f t="shared" si="50"/>
        <v>0</v>
      </c>
      <c r="R148" s="73">
        <f t="shared" si="50"/>
        <v>0</v>
      </c>
    </row>
    <row r="149" spans="2:18" ht="22.5" hidden="1" customHeight="1">
      <c r="B149" s="32"/>
      <c r="C149" s="33"/>
      <c r="D149" s="33"/>
      <c r="E149" s="34"/>
      <c r="F149" s="25">
        <v>66</v>
      </c>
      <c r="G149" s="14"/>
      <c r="H149" s="14"/>
      <c r="I149" s="52"/>
      <c r="J149" s="15"/>
      <c r="K149" s="79"/>
      <c r="L149" s="79"/>
      <c r="M149" s="79"/>
      <c r="N149" s="79"/>
      <c r="O149" s="79"/>
      <c r="P149" s="79"/>
      <c r="Q149" s="79"/>
      <c r="R149" s="71">
        <f t="shared" ref="R149:R150" si="51">SUM(J149:Q149)</f>
        <v>0</v>
      </c>
    </row>
    <row r="150" spans="2:18" ht="22.5" hidden="1" customHeight="1">
      <c r="B150" s="24"/>
      <c r="D150" s="21"/>
      <c r="E150" s="26"/>
      <c r="F150" s="25">
        <v>67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 t="shared" si="51"/>
        <v>0</v>
      </c>
    </row>
    <row r="151" spans="2:18" ht="33.75" hidden="1" customHeight="1">
      <c r="B151" s="58"/>
      <c r="C151" s="59"/>
      <c r="D151" s="53"/>
      <c r="E151" s="19"/>
      <c r="F151" s="25">
        <v>68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>SUM(J151:Q151)</f>
        <v>0</v>
      </c>
    </row>
    <row r="152" spans="2:18" ht="46.5" hidden="1" customHeight="1">
      <c r="B152" s="29"/>
      <c r="C152" s="31"/>
      <c r="D152" s="1418" t="s">
        <v>52</v>
      </c>
      <c r="E152" s="1418"/>
      <c r="F152" s="1418"/>
      <c r="G152" s="1418"/>
      <c r="H152" s="1418"/>
      <c r="I152" s="1418"/>
      <c r="J152" s="73">
        <f t="shared" ref="J152:R152" si="52">SUM(J153+J159+J165)</f>
        <v>0</v>
      </c>
      <c r="K152" s="73">
        <f t="shared" si="52"/>
        <v>0</v>
      </c>
      <c r="L152" s="73">
        <f t="shared" si="52"/>
        <v>0</v>
      </c>
      <c r="M152" s="73">
        <f t="shared" si="52"/>
        <v>0</v>
      </c>
      <c r="N152" s="73">
        <f t="shared" si="52"/>
        <v>0</v>
      </c>
      <c r="O152" s="73">
        <f t="shared" si="52"/>
        <v>0</v>
      </c>
      <c r="P152" s="73">
        <f t="shared" si="52"/>
        <v>0</v>
      </c>
      <c r="Q152" s="73">
        <f t="shared" si="52"/>
        <v>0</v>
      </c>
      <c r="R152" s="73">
        <f t="shared" si="52"/>
        <v>0</v>
      </c>
    </row>
    <row r="153" spans="2:18" hidden="1">
      <c r="B153" s="29"/>
      <c r="C153" s="31"/>
      <c r="D153" s="31"/>
      <c r="E153" s="30" t="s">
        <v>53</v>
      </c>
      <c r="F153" s="27"/>
      <c r="G153" s="27"/>
      <c r="H153" s="13"/>
      <c r="I153" s="47"/>
      <c r="J153" s="73">
        <f>SUM(J154:J158)</f>
        <v>0</v>
      </c>
      <c r="K153" s="73">
        <f>SUM(K154:K158)</f>
        <v>0</v>
      </c>
      <c r="L153" s="73">
        <f t="shared" ref="L153:Q153" si="53">SUM(L154:L158)</f>
        <v>0</v>
      </c>
      <c r="M153" s="73">
        <f t="shared" si="53"/>
        <v>0</v>
      </c>
      <c r="N153" s="73">
        <f t="shared" si="53"/>
        <v>0</v>
      </c>
      <c r="O153" s="73">
        <f t="shared" si="53"/>
        <v>0</v>
      </c>
      <c r="P153" s="73">
        <f t="shared" si="53"/>
        <v>0</v>
      </c>
      <c r="Q153" s="73">
        <f t="shared" si="53"/>
        <v>0</v>
      </c>
      <c r="R153" s="73">
        <f>SUM(R154:R158)</f>
        <v>0</v>
      </c>
    </row>
    <row r="154" spans="2:18" ht="19.5" hidden="1" customHeight="1">
      <c r="B154" s="32"/>
      <c r="C154" s="33"/>
      <c r="D154" s="33"/>
      <c r="E154" s="34"/>
      <c r="F154" s="25">
        <v>69</v>
      </c>
      <c r="G154" s="14"/>
      <c r="H154" s="14"/>
      <c r="I154" s="52"/>
      <c r="J154" s="15"/>
      <c r="K154" s="79"/>
      <c r="L154" s="79"/>
      <c r="M154" s="79"/>
      <c r="N154" s="79"/>
      <c r="O154" s="79"/>
      <c r="P154" s="79"/>
      <c r="Q154" s="79"/>
      <c r="R154" s="71">
        <f t="shared" ref="R154:R157" si="54">SUM(J154:Q154)</f>
        <v>0</v>
      </c>
    </row>
    <row r="155" spans="2:18" ht="19.5" hidden="1" customHeight="1">
      <c r="B155" s="24"/>
      <c r="D155" s="21"/>
      <c r="E155" s="26"/>
      <c r="F155" s="25">
        <v>70</v>
      </c>
      <c r="G155" s="14"/>
      <c r="H155" s="15"/>
      <c r="I155" s="16"/>
      <c r="J155" s="23"/>
      <c r="K155" s="23"/>
      <c r="L155" s="23"/>
      <c r="M155" s="23"/>
      <c r="N155" s="23"/>
      <c r="O155" s="23"/>
      <c r="P155" s="23"/>
      <c r="Q155" s="23"/>
      <c r="R155" s="71">
        <f t="shared" si="54"/>
        <v>0</v>
      </c>
    </row>
    <row r="156" spans="2:18" ht="19.5" hidden="1" customHeight="1">
      <c r="B156" s="24"/>
      <c r="D156" s="21"/>
      <c r="E156" s="26"/>
      <c r="F156" s="25">
        <v>71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1">
        <f t="shared" si="54"/>
        <v>0</v>
      </c>
    </row>
    <row r="157" spans="2:18" ht="22.5" hidden="1" customHeight="1">
      <c r="B157" s="48"/>
      <c r="C157" s="49"/>
      <c r="D157" s="49"/>
      <c r="E157" s="50"/>
      <c r="F157" s="25">
        <v>72</v>
      </c>
      <c r="G157" s="14"/>
      <c r="H157" s="14"/>
      <c r="I157" s="52"/>
      <c r="J157" s="15"/>
      <c r="K157" s="79"/>
      <c r="L157" s="79"/>
      <c r="M157" s="79"/>
      <c r="N157" s="79"/>
      <c r="O157" s="79"/>
      <c r="P157" s="79"/>
      <c r="Q157" s="79"/>
      <c r="R157" s="71">
        <f t="shared" si="54"/>
        <v>0</v>
      </c>
    </row>
    <row r="158" spans="2:18" ht="22.5" hidden="1" customHeight="1">
      <c r="B158" s="24"/>
      <c r="D158" s="21"/>
      <c r="E158" s="26"/>
      <c r="F158" s="25">
        <v>73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idden="1">
      <c r="B159" s="29"/>
      <c r="C159" s="31"/>
      <c r="D159" s="31"/>
      <c r="E159" s="30" t="s">
        <v>54</v>
      </c>
      <c r="F159" s="27"/>
      <c r="G159" s="27"/>
      <c r="H159" s="13"/>
      <c r="I159" s="47"/>
      <c r="J159" s="73">
        <f>SUM(J160:J164)</f>
        <v>0</v>
      </c>
      <c r="K159" s="73">
        <f t="shared" ref="K159:R159" si="55">SUM(K160:K164)</f>
        <v>0</v>
      </c>
      <c r="L159" s="73">
        <f t="shared" si="55"/>
        <v>0</v>
      </c>
      <c r="M159" s="73">
        <f t="shared" si="55"/>
        <v>0</v>
      </c>
      <c r="N159" s="73">
        <f t="shared" si="55"/>
        <v>0</v>
      </c>
      <c r="O159" s="73">
        <f t="shared" si="55"/>
        <v>0</v>
      </c>
      <c r="P159" s="73">
        <f t="shared" si="55"/>
        <v>0</v>
      </c>
      <c r="Q159" s="73">
        <f t="shared" si="55"/>
        <v>0</v>
      </c>
      <c r="R159" s="73">
        <f t="shared" si="55"/>
        <v>0</v>
      </c>
    </row>
    <row r="160" spans="2:18" ht="22.5" hidden="1" customHeight="1">
      <c r="B160" s="32"/>
      <c r="C160" s="33"/>
      <c r="D160" s="33"/>
      <c r="E160" s="34"/>
      <c r="F160" s="25">
        <v>74</v>
      </c>
      <c r="G160" s="14"/>
      <c r="H160" s="14"/>
      <c r="I160" s="52"/>
      <c r="J160" s="15"/>
      <c r="K160" s="79"/>
      <c r="L160" s="79"/>
      <c r="M160" s="79"/>
      <c r="N160" s="79"/>
      <c r="O160" s="79"/>
      <c r="P160" s="79"/>
      <c r="Q160" s="79"/>
      <c r="R160" s="71">
        <f t="shared" ref="R160:R163" si="56">SUM(J160:Q160)</f>
        <v>0</v>
      </c>
    </row>
    <row r="161" spans="2:20" ht="22.5" hidden="1" customHeight="1">
      <c r="B161" s="24"/>
      <c r="D161" s="21"/>
      <c r="E161" s="26"/>
      <c r="F161" s="25">
        <v>75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56"/>
        <v>0</v>
      </c>
    </row>
    <row r="162" spans="2:20" ht="22.5" hidden="1" customHeight="1">
      <c r="B162" s="24"/>
      <c r="D162" s="21"/>
      <c r="E162" s="26"/>
      <c r="F162" s="25">
        <v>76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 t="shared" si="56"/>
        <v>0</v>
      </c>
    </row>
    <row r="163" spans="2:20" ht="22.5" hidden="1" customHeight="1">
      <c r="B163" s="48"/>
      <c r="C163" s="49"/>
      <c r="D163" s="49"/>
      <c r="E163" s="50"/>
      <c r="F163" s="25">
        <v>77</v>
      </c>
      <c r="G163" s="14"/>
      <c r="H163" s="14"/>
      <c r="I163" s="52"/>
      <c r="J163" s="15"/>
      <c r="K163" s="79"/>
      <c r="L163" s="79"/>
      <c r="M163" s="79"/>
      <c r="N163" s="79"/>
      <c r="O163" s="79"/>
      <c r="P163" s="79"/>
      <c r="Q163" s="79"/>
      <c r="R163" s="71">
        <f t="shared" si="56"/>
        <v>0</v>
      </c>
    </row>
    <row r="164" spans="2:20" ht="22.5" hidden="1" customHeight="1">
      <c r="B164" s="24"/>
      <c r="D164" s="21"/>
      <c r="E164" s="26"/>
      <c r="F164" s="25">
        <v>78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1">
        <f>SUM(J164:Q164)</f>
        <v>0</v>
      </c>
    </row>
    <row r="165" spans="2:20" ht="30.75" hidden="1" customHeight="1">
      <c r="B165" s="29"/>
      <c r="C165" s="31"/>
      <c r="D165" s="31"/>
      <c r="E165" s="1401" t="s">
        <v>89</v>
      </c>
      <c r="F165" s="1401"/>
      <c r="G165" s="1401"/>
      <c r="H165" s="1401"/>
      <c r="I165" s="1401"/>
      <c r="J165" s="73">
        <f t="shared" ref="J165:P165" si="57">SUM(J166:J174)</f>
        <v>0</v>
      </c>
      <c r="K165" s="73">
        <f t="shared" si="57"/>
        <v>0</v>
      </c>
      <c r="L165" s="73">
        <f t="shared" si="57"/>
        <v>0</v>
      </c>
      <c r="M165" s="73">
        <f t="shared" si="57"/>
        <v>0</v>
      </c>
      <c r="N165" s="73">
        <f t="shared" si="57"/>
        <v>0</v>
      </c>
      <c r="O165" s="73">
        <f t="shared" si="57"/>
        <v>0</v>
      </c>
      <c r="P165" s="73">
        <f t="shared" si="57"/>
        <v>0</v>
      </c>
      <c r="Q165" s="73"/>
      <c r="R165" s="73"/>
    </row>
    <row r="166" spans="2:20" ht="22.5" hidden="1" customHeight="1">
      <c r="B166" s="32"/>
      <c r="C166" s="33"/>
      <c r="D166" s="33"/>
      <c r="E166" s="34"/>
      <c r="F166" s="25">
        <v>79</v>
      </c>
      <c r="G166" s="14"/>
      <c r="H166" s="14"/>
      <c r="I166" s="52"/>
      <c r="J166" s="15"/>
      <c r="K166" s="79"/>
      <c r="L166" s="79"/>
      <c r="M166" s="79"/>
      <c r="N166" s="79"/>
      <c r="O166" s="79"/>
      <c r="P166" s="79"/>
      <c r="Q166" s="79"/>
      <c r="R166" s="71">
        <f t="shared" ref="R166:R168" si="58">SUM(J166:Q166)</f>
        <v>0</v>
      </c>
    </row>
    <row r="167" spans="2:20" ht="22.5" hidden="1" customHeight="1">
      <c r="B167" s="24"/>
      <c r="D167" s="21"/>
      <c r="E167" s="26"/>
      <c r="F167" s="25">
        <v>80</v>
      </c>
      <c r="G167" s="14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 t="shared" si="58"/>
        <v>0</v>
      </c>
    </row>
    <row r="168" spans="2:20" ht="22.5" hidden="1" customHeight="1">
      <c r="B168" s="24"/>
      <c r="D168" s="21"/>
      <c r="E168" s="26"/>
      <c r="F168" s="25">
        <v>81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 t="shared" si="58"/>
        <v>0</v>
      </c>
    </row>
    <row r="169" spans="2:20" s="464" customFormat="1" ht="19.5" customHeight="1">
      <c r="B169" s="961"/>
      <c r="C169" s="962"/>
      <c r="D169" s="962"/>
      <c r="E169" s="1005" t="s">
        <v>2148</v>
      </c>
      <c r="F169" s="571" t="s">
        <v>2679</v>
      </c>
      <c r="G169" s="468"/>
      <c r="H169" s="1115"/>
      <c r="I169" s="984"/>
      <c r="J169" s="859"/>
      <c r="K169" s="859"/>
      <c r="L169" s="859"/>
      <c r="M169" s="859"/>
      <c r="N169" s="859"/>
      <c r="O169" s="859"/>
      <c r="P169" s="859"/>
      <c r="Q169" s="859"/>
      <c r="R169" s="860"/>
    </row>
    <row r="170" spans="2:20" s="464" customFormat="1" ht="49.5" customHeight="1">
      <c r="B170" s="1114"/>
      <c r="C170" s="1113"/>
      <c r="D170" s="1113"/>
      <c r="E170" s="1117"/>
      <c r="F170" s="527" t="s">
        <v>2678</v>
      </c>
      <c r="G170" s="14" t="s">
        <v>2685</v>
      </c>
      <c r="H170" s="15" t="s">
        <v>315</v>
      </c>
      <c r="I170" s="1118" t="s">
        <v>2161</v>
      </c>
      <c r="J170" s="198"/>
      <c r="K170" s="198"/>
      <c r="L170" s="198"/>
      <c r="M170" s="198"/>
      <c r="N170" s="198"/>
      <c r="O170" s="198"/>
      <c r="P170" s="198"/>
      <c r="Q170" s="79">
        <v>510000</v>
      </c>
      <c r="R170" s="79">
        <f>SUM(J170:Q170)</f>
        <v>510000</v>
      </c>
    </row>
    <row r="171" spans="2:20" s="464" customFormat="1" ht="19.5" hidden="1" customHeight="1">
      <c r="B171" s="961"/>
      <c r="C171" s="962"/>
      <c r="D171" s="962"/>
      <c r="E171" s="1005" t="s">
        <v>2509</v>
      </c>
      <c r="F171" s="571" t="s">
        <v>2510</v>
      </c>
      <c r="G171" s="468"/>
      <c r="H171" s="1115"/>
      <c r="I171" s="984"/>
      <c r="J171" s="859"/>
      <c r="K171" s="859"/>
      <c r="L171" s="859"/>
      <c r="M171" s="859"/>
      <c r="N171" s="859"/>
      <c r="O171" s="859"/>
      <c r="P171" s="859"/>
      <c r="Q171" s="859"/>
      <c r="R171" s="860"/>
    </row>
    <row r="172" spans="2:20" s="464" customFormat="1" ht="49.5" hidden="1" customHeight="1">
      <c r="B172" s="1114"/>
      <c r="C172" s="1113"/>
      <c r="D172" s="1113"/>
      <c r="E172" s="1117"/>
      <c r="F172" s="77">
        <v>21301</v>
      </c>
      <c r="G172" s="14" t="s">
        <v>2465</v>
      </c>
      <c r="H172" s="15" t="s">
        <v>2514</v>
      </c>
      <c r="I172" s="1118" t="s">
        <v>2161</v>
      </c>
      <c r="J172" s="198"/>
      <c r="K172" s="198"/>
      <c r="L172" s="198"/>
      <c r="M172" s="198"/>
      <c r="N172" s="198"/>
      <c r="O172" s="198"/>
      <c r="P172" s="198"/>
      <c r="Q172" s="79"/>
      <c r="R172" s="79">
        <f>SUM(J172:Q172)</f>
        <v>0</v>
      </c>
      <c r="T172" s="1119"/>
    </row>
    <row r="173" spans="2:20" s="464" customFormat="1" ht="48.75" hidden="1" customHeight="1">
      <c r="B173" s="969"/>
      <c r="C173" s="970"/>
      <c r="D173" s="970"/>
      <c r="E173" s="1122"/>
      <c r="F173" s="752">
        <v>21302</v>
      </c>
      <c r="G173" s="754" t="s">
        <v>2511</v>
      </c>
      <c r="H173" s="757" t="s">
        <v>2514</v>
      </c>
      <c r="I173" s="1123" t="s">
        <v>2161</v>
      </c>
      <c r="J173" s="1124"/>
      <c r="K173" s="1124"/>
      <c r="L173" s="1124"/>
      <c r="M173" s="1124"/>
      <c r="N173" s="1124"/>
      <c r="O173" s="1124"/>
      <c r="P173" s="1124"/>
      <c r="Q173" s="758"/>
      <c r="R173" s="758">
        <f>SUM(J173:Q173)</f>
        <v>0</v>
      </c>
      <c r="T173" s="1119"/>
    </row>
    <row r="174" spans="2:20" ht="63.75" hidden="1" customHeight="1">
      <c r="B174" s="955"/>
      <c r="C174" s="796"/>
      <c r="D174" s="796"/>
      <c r="E174" s="796"/>
      <c r="F174" s="796">
        <v>21303</v>
      </c>
      <c r="G174" s="19" t="s">
        <v>2512</v>
      </c>
      <c r="H174" s="152" t="s">
        <v>2514</v>
      </c>
      <c r="I174" s="1120" t="s">
        <v>2161</v>
      </c>
      <c r="J174" s="1121"/>
      <c r="K174" s="817"/>
      <c r="L174" s="817"/>
      <c r="M174" s="817"/>
      <c r="N174" s="817"/>
      <c r="O174" s="817"/>
      <c r="P174" s="956"/>
      <c r="Q174" s="818"/>
      <c r="R174" s="372">
        <f>SUM(J174:Q174)</f>
        <v>0</v>
      </c>
    </row>
    <row r="175" spans="2:20" s="12" customFormat="1" ht="17.25" customHeight="1">
      <c r="B175" s="397" t="s">
        <v>92</v>
      </c>
      <c r="C175" s="398"/>
      <c r="D175" s="398"/>
      <c r="E175" s="398"/>
      <c r="F175" s="398"/>
      <c r="G175" s="398"/>
      <c r="H175" s="398"/>
      <c r="I175" s="398"/>
      <c r="J175" s="450"/>
      <c r="K175" s="450"/>
      <c r="L175" s="450"/>
      <c r="M175" s="450"/>
      <c r="N175" s="450"/>
      <c r="O175" s="450"/>
      <c r="P175" s="450"/>
      <c r="Q175" s="450"/>
      <c r="R175" s="449"/>
    </row>
    <row r="176" spans="2:20" s="12" customFormat="1" ht="17.25" customHeight="1">
      <c r="B176" s="440" t="s">
        <v>116</v>
      </c>
      <c r="C176" s="441"/>
      <c r="D176" s="441"/>
      <c r="E176" s="441"/>
      <c r="F176" s="441"/>
      <c r="G176" s="441"/>
      <c r="H176" s="441"/>
      <c r="I176" s="441"/>
      <c r="J176" s="448"/>
      <c r="K176" s="448"/>
      <c r="L176" s="448"/>
      <c r="M176" s="448"/>
      <c r="N176" s="448"/>
      <c r="O176" s="448"/>
      <c r="P176" s="448"/>
      <c r="Q176" s="448"/>
      <c r="R176" s="445"/>
    </row>
    <row r="177" spans="2:18" ht="17.25" customHeight="1">
      <c r="B177" s="29"/>
      <c r="C177" s="189" t="s">
        <v>55</v>
      </c>
      <c r="D177" s="189"/>
      <c r="E177" s="189"/>
      <c r="F177" s="189"/>
      <c r="G177" s="189"/>
      <c r="H177" s="189"/>
      <c r="I177" s="189"/>
      <c r="J177" s="443"/>
      <c r="K177" s="443"/>
      <c r="L177" s="443"/>
      <c r="M177" s="443"/>
      <c r="N177" s="443"/>
      <c r="O177" s="443"/>
      <c r="P177" s="443"/>
      <c r="Q177" s="443"/>
      <c r="R177" s="186"/>
    </row>
    <row r="178" spans="2:18" ht="14.25" customHeight="1">
      <c r="B178" s="56"/>
      <c r="C178" s="57"/>
      <c r="D178" s="91" t="s">
        <v>2292</v>
      </c>
      <c r="E178" s="91"/>
      <c r="F178" s="91"/>
      <c r="G178" s="91"/>
      <c r="H178" s="91"/>
      <c r="I178" s="91"/>
      <c r="J178" s="524"/>
      <c r="K178" s="524"/>
      <c r="L178" s="524"/>
      <c r="M178" s="524"/>
      <c r="N178" s="524"/>
      <c r="O178" s="524"/>
      <c r="P178" s="524"/>
      <c r="Q178" s="524"/>
      <c r="R178" s="528"/>
    </row>
    <row r="179" spans="2:18" ht="17.25" customHeight="1">
      <c r="B179" s="63"/>
      <c r="C179" s="64"/>
      <c r="D179" s="480" t="s">
        <v>2291</v>
      </c>
      <c r="E179" s="480"/>
      <c r="F179" s="480"/>
      <c r="G179" s="480"/>
      <c r="H179" s="480"/>
      <c r="I179" s="480"/>
      <c r="J179" s="498"/>
      <c r="K179" s="498"/>
      <c r="L179" s="498"/>
      <c r="M179" s="498"/>
      <c r="N179" s="498"/>
      <c r="O179" s="498"/>
      <c r="P179" s="498"/>
      <c r="Q179" s="498"/>
      <c r="R179" s="504"/>
    </row>
    <row r="180" spans="2:18" ht="16.5" customHeight="1">
      <c r="B180" s="29"/>
      <c r="C180" s="31"/>
      <c r="D180" s="31"/>
      <c r="E180" s="189" t="s">
        <v>56</v>
      </c>
      <c r="F180" s="189"/>
      <c r="G180" s="189"/>
      <c r="H180" s="189"/>
      <c r="I180" s="189"/>
      <c r="J180" s="443"/>
      <c r="K180" s="443"/>
      <c r="L180" s="443"/>
      <c r="M180" s="443"/>
      <c r="N180" s="443"/>
      <c r="O180" s="443"/>
      <c r="P180" s="443"/>
      <c r="Q180" s="443"/>
      <c r="R180" s="186"/>
    </row>
    <row r="181" spans="2:18" ht="16.5" customHeight="1">
      <c r="B181" s="56"/>
      <c r="C181" s="57"/>
      <c r="D181" s="57"/>
      <c r="E181" s="1016">
        <v>171</v>
      </c>
      <c r="F181" s="441" t="s">
        <v>1675</v>
      </c>
      <c r="G181" s="91"/>
      <c r="H181" s="91"/>
      <c r="I181" s="189"/>
      <c r="J181" s="524"/>
      <c r="K181" s="524"/>
      <c r="L181" s="524"/>
      <c r="M181" s="524"/>
      <c r="N181" s="524"/>
      <c r="O181" s="524"/>
      <c r="P181" s="524"/>
      <c r="Q181" s="524"/>
      <c r="R181" s="528"/>
    </row>
    <row r="182" spans="2:18" ht="20.25" customHeight="1">
      <c r="B182" s="771"/>
      <c r="C182" s="752"/>
      <c r="D182" s="752"/>
      <c r="E182" s="752"/>
      <c r="F182" s="33">
        <v>17101</v>
      </c>
      <c r="G182" s="754" t="s">
        <v>2405</v>
      </c>
      <c r="H182" s="755" t="s">
        <v>315</v>
      </c>
      <c r="I182" s="756" t="s">
        <v>2408</v>
      </c>
      <c r="J182" s="757"/>
      <c r="K182" s="758"/>
      <c r="L182" s="758">
        <v>18000</v>
      </c>
      <c r="M182" s="758">
        <v>42000</v>
      </c>
      <c r="N182" s="758"/>
      <c r="O182" s="758"/>
      <c r="P182" s="758"/>
      <c r="Q182" s="758"/>
      <c r="R182" s="759">
        <f>SUM(J182:Q182)</f>
        <v>60000</v>
      </c>
    </row>
    <row r="183" spans="2:18" ht="19.5" customHeight="1">
      <c r="B183" s="772"/>
      <c r="C183" s="773"/>
      <c r="D183" s="773"/>
      <c r="E183" s="773"/>
      <c r="F183" s="773">
        <v>17102</v>
      </c>
      <c r="G183" s="765" t="s">
        <v>2406</v>
      </c>
      <c r="H183" s="766" t="s">
        <v>315</v>
      </c>
      <c r="I183" s="767" t="s">
        <v>2409</v>
      </c>
      <c r="J183" s="774"/>
      <c r="K183" s="775"/>
      <c r="L183" s="775">
        <v>32000</v>
      </c>
      <c r="M183" s="775">
        <v>68000</v>
      </c>
      <c r="N183" s="775"/>
      <c r="O183" s="775"/>
      <c r="P183" s="775"/>
      <c r="Q183" s="775"/>
      <c r="R183" s="119">
        <f t="shared" ref="R183:R184" si="59">SUM(J183:Q183)</f>
        <v>100000</v>
      </c>
    </row>
    <row r="184" spans="2:18" ht="31.5" customHeight="1">
      <c r="B184" s="58"/>
      <c r="C184" s="59"/>
      <c r="D184" s="53"/>
      <c r="E184" s="53"/>
      <c r="F184" s="826">
        <v>17103</v>
      </c>
      <c r="G184" s="19" t="s">
        <v>2407</v>
      </c>
      <c r="H184" s="152" t="s">
        <v>315</v>
      </c>
      <c r="I184" s="153" t="s">
        <v>2161</v>
      </c>
      <c r="J184" s="136"/>
      <c r="K184" s="136"/>
      <c r="L184" s="136">
        <v>28000</v>
      </c>
      <c r="M184" s="136">
        <v>12000</v>
      </c>
      <c r="N184" s="136"/>
      <c r="O184" s="136"/>
      <c r="P184" s="136"/>
      <c r="Q184" s="136"/>
      <c r="R184" s="830">
        <f t="shared" si="59"/>
        <v>40000</v>
      </c>
    </row>
    <row r="185" spans="2:18" ht="33.75" hidden="1" customHeight="1">
      <c r="B185" s="29"/>
      <c r="C185" s="31"/>
      <c r="D185" s="31"/>
      <c r="E185" s="1401" t="s">
        <v>57</v>
      </c>
      <c r="F185" s="1401"/>
      <c r="G185" s="1401"/>
      <c r="H185" s="1401"/>
      <c r="I185" s="1401"/>
      <c r="J185" s="73">
        <f>SUM(J186:J188)</f>
        <v>0</v>
      </c>
      <c r="K185" s="73">
        <f t="shared" ref="K185:R185" si="60">SUM(K186:K188)</f>
        <v>0</v>
      </c>
      <c r="L185" s="73">
        <f t="shared" si="60"/>
        <v>0</v>
      </c>
      <c r="M185" s="73">
        <f t="shared" si="60"/>
        <v>0</v>
      </c>
      <c r="N185" s="73">
        <f t="shared" si="60"/>
        <v>0</v>
      </c>
      <c r="O185" s="73">
        <f t="shared" si="60"/>
        <v>0</v>
      </c>
      <c r="P185" s="73">
        <f t="shared" si="60"/>
        <v>0</v>
      </c>
      <c r="Q185" s="73">
        <f t="shared" si="60"/>
        <v>0</v>
      </c>
      <c r="R185" s="73">
        <f t="shared" si="60"/>
        <v>0</v>
      </c>
    </row>
    <row r="186" spans="2:18" ht="21" hidden="1" customHeight="1">
      <c r="B186" s="32"/>
      <c r="C186" s="33"/>
      <c r="D186" s="33"/>
      <c r="E186" s="34"/>
      <c r="F186" s="25">
        <v>87</v>
      </c>
      <c r="G186" s="14"/>
      <c r="H186" s="14"/>
      <c r="I186" s="52"/>
      <c r="J186" s="15"/>
      <c r="K186" s="79"/>
      <c r="L186" s="79"/>
      <c r="M186" s="79"/>
      <c r="N186" s="79"/>
      <c r="O186" s="79"/>
      <c r="P186" s="79"/>
      <c r="Q186" s="79"/>
      <c r="R186" s="71">
        <f t="shared" ref="R186:R187" si="61">SUM(J186:Q186)</f>
        <v>0</v>
      </c>
    </row>
    <row r="187" spans="2:18" ht="21" hidden="1" customHeight="1">
      <c r="B187" s="24"/>
      <c r="D187" s="21"/>
      <c r="E187" s="26"/>
      <c r="F187" s="25">
        <v>88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61"/>
        <v>0</v>
      </c>
    </row>
    <row r="188" spans="2:18" ht="21" hidden="1" customHeight="1">
      <c r="B188" s="24"/>
      <c r="D188" s="21"/>
      <c r="E188" s="26"/>
      <c r="F188" s="25">
        <v>89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58</v>
      </c>
      <c r="F189" s="27"/>
      <c r="G189" s="27"/>
      <c r="H189" s="13"/>
      <c r="I189" s="47"/>
      <c r="J189" s="73">
        <f>SUM(J190:J192)</f>
        <v>0</v>
      </c>
      <c r="K189" s="73">
        <f t="shared" ref="K189:R189" si="62">SUM(K190:K192)</f>
        <v>0</v>
      </c>
      <c r="L189" s="73">
        <f t="shared" si="62"/>
        <v>0</v>
      </c>
      <c r="M189" s="73">
        <f t="shared" si="62"/>
        <v>0</v>
      </c>
      <c r="N189" s="73">
        <f t="shared" si="62"/>
        <v>0</v>
      </c>
      <c r="O189" s="73">
        <f t="shared" si="62"/>
        <v>0</v>
      </c>
      <c r="P189" s="73">
        <f t="shared" si="62"/>
        <v>0</v>
      </c>
      <c r="Q189" s="73">
        <f t="shared" si="62"/>
        <v>0</v>
      </c>
      <c r="R189" s="73">
        <f t="shared" si="62"/>
        <v>0</v>
      </c>
    </row>
    <row r="190" spans="2:18" ht="24.75" hidden="1" customHeight="1">
      <c r="B190" s="32"/>
      <c r="C190" s="33"/>
      <c r="D190" s="33"/>
      <c r="E190" s="34"/>
      <c r="F190" s="25">
        <v>90</v>
      </c>
      <c r="G190" s="14"/>
      <c r="H190" s="14"/>
      <c r="I190" s="52"/>
      <c r="J190" s="15"/>
      <c r="K190" s="79"/>
      <c r="L190" s="79"/>
      <c r="M190" s="79"/>
      <c r="N190" s="79"/>
      <c r="O190" s="79"/>
      <c r="P190" s="79"/>
      <c r="Q190" s="79"/>
      <c r="R190" s="71">
        <f t="shared" ref="R190:R191" si="63">SUM(J190:Q190)</f>
        <v>0</v>
      </c>
    </row>
    <row r="191" spans="2:18" ht="24.75" hidden="1" customHeight="1">
      <c r="B191" s="24"/>
      <c r="D191" s="21"/>
      <c r="E191" s="26"/>
      <c r="F191" s="25">
        <v>91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63"/>
        <v>0</v>
      </c>
    </row>
    <row r="192" spans="2:18" ht="24.75" hidden="1" customHeight="1">
      <c r="B192" s="58"/>
      <c r="C192" s="59"/>
      <c r="D192" s="53"/>
      <c r="E192" s="19"/>
      <c r="F192" s="25">
        <v>92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ht="30.75" hidden="1" customHeight="1">
      <c r="B193" s="29"/>
      <c r="C193" s="31"/>
      <c r="D193" s="31"/>
      <c r="E193" s="1418" t="s">
        <v>59</v>
      </c>
      <c r="F193" s="1418"/>
      <c r="G193" s="1418"/>
      <c r="H193" s="1418"/>
      <c r="I193" s="1418"/>
      <c r="J193" s="73">
        <f>SUM(J194:J196)</f>
        <v>0</v>
      </c>
      <c r="K193" s="73">
        <f t="shared" ref="K193:R193" si="64">SUM(K194:K196)</f>
        <v>0</v>
      </c>
      <c r="L193" s="73">
        <f t="shared" si="64"/>
        <v>0</v>
      </c>
      <c r="M193" s="73">
        <f t="shared" si="64"/>
        <v>0</v>
      </c>
      <c r="N193" s="73">
        <f t="shared" si="64"/>
        <v>0</v>
      </c>
      <c r="O193" s="73">
        <f t="shared" si="64"/>
        <v>0</v>
      </c>
      <c r="P193" s="73">
        <f t="shared" si="64"/>
        <v>0</v>
      </c>
      <c r="Q193" s="73">
        <f t="shared" si="64"/>
        <v>0</v>
      </c>
      <c r="R193" s="73">
        <f t="shared" si="64"/>
        <v>0</v>
      </c>
    </row>
    <row r="194" spans="2:18" ht="22.5" hidden="1" customHeight="1">
      <c r="B194" s="32"/>
      <c r="C194" s="33"/>
      <c r="D194" s="33"/>
      <c r="E194" s="34"/>
      <c r="F194" s="25">
        <v>93</v>
      </c>
      <c r="G194" s="14"/>
      <c r="H194" s="14"/>
      <c r="I194" s="52"/>
      <c r="J194" s="15"/>
      <c r="K194" s="79"/>
      <c r="L194" s="79"/>
      <c r="M194" s="79"/>
      <c r="N194" s="79"/>
      <c r="O194" s="79"/>
      <c r="P194" s="79"/>
      <c r="Q194" s="79"/>
      <c r="R194" s="71">
        <f t="shared" ref="R194:R195" si="65">SUM(J194:Q194)</f>
        <v>0</v>
      </c>
    </row>
    <row r="195" spans="2:18" ht="22.5" hidden="1" customHeight="1">
      <c r="B195" s="24"/>
      <c r="D195" s="21"/>
      <c r="E195" s="26"/>
      <c r="F195" s="25">
        <v>94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1">
        <f t="shared" si="65"/>
        <v>0</v>
      </c>
    </row>
    <row r="196" spans="2:18" ht="22.5" hidden="1" customHeight="1">
      <c r="B196" s="24"/>
      <c r="D196" s="21"/>
      <c r="E196" s="26"/>
      <c r="F196" s="25">
        <v>95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1">
        <f>SUM(J196:Q196)</f>
        <v>0</v>
      </c>
    </row>
    <row r="197" spans="2:18" ht="33.75" hidden="1" customHeight="1">
      <c r="B197" s="29"/>
      <c r="C197" s="31"/>
      <c r="D197" s="1401" t="s">
        <v>60</v>
      </c>
      <c r="E197" s="1401"/>
      <c r="F197" s="1401"/>
      <c r="G197" s="1401"/>
      <c r="H197" s="1401"/>
      <c r="I197" s="1401"/>
      <c r="J197" s="73">
        <f>SUM(J198)</f>
        <v>0</v>
      </c>
      <c r="K197" s="73">
        <f t="shared" ref="K197:R197" si="66">SUM(K198)</f>
        <v>0</v>
      </c>
      <c r="L197" s="73">
        <f t="shared" si="66"/>
        <v>0</v>
      </c>
      <c r="M197" s="73">
        <f t="shared" si="66"/>
        <v>0</v>
      </c>
      <c r="N197" s="73">
        <f t="shared" si="66"/>
        <v>0</v>
      </c>
      <c r="O197" s="73">
        <f t="shared" si="66"/>
        <v>0</v>
      </c>
      <c r="P197" s="73">
        <f t="shared" si="66"/>
        <v>0</v>
      </c>
      <c r="Q197" s="73">
        <f t="shared" si="66"/>
        <v>0</v>
      </c>
      <c r="R197" s="73">
        <f t="shared" si="66"/>
        <v>0</v>
      </c>
    </row>
    <row r="198" spans="2:18" hidden="1">
      <c r="B198" s="29"/>
      <c r="C198" s="31"/>
      <c r="D198" s="31"/>
      <c r="E198" s="30" t="s">
        <v>61</v>
      </c>
      <c r="F198" s="27"/>
      <c r="G198" s="27"/>
      <c r="H198" s="13"/>
      <c r="I198" s="47"/>
      <c r="J198" s="73">
        <f>SUM(J199:J201)</f>
        <v>0</v>
      </c>
      <c r="K198" s="73">
        <f t="shared" ref="K198:Q198" si="67">SUM(K199:K201)</f>
        <v>0</v>
      </c>
      <c r="L198" s="73">
        <f t="shared" si="67"/>
        <v>0</v>
      </c>
      <c r="M198" s="73">
        <f t="shared" si="67"/>
        <v>0</v>
      </c>
      <c r="N198" s="73">
        <f t="shared" si="67"/>
        <v>0</v>
      </c>
      <c r="O198" s="73">
        <f t="shared" si="67"/>
        <v>0</v>
      </c>
      <c r="P198" s="73">
        <f t="shared" si="67"/>
        <v>0</v>
      </c>
      <c r="Q198" s="73">
        <f t="shared" si="67"/>
        <v>0</v>
      </c>
      <c r="R198" s="73">
        <f>SUM(R199:R201)</f>
        <v>0</v>
      </c>
    </row>
    <row r="199" spans="2:18" ht="22.5" hidden="1" customHeight="1">
      <c r="B199" s="32"/>
      <c r="C199" s="33"/>
      <c r="D199" s="33"/>
      <c r="E199" s="34"/>
      <c r="F199" s="25">
        <v>96</v>
      </c>
      <c r="G199" s="14"/>
      <c r="H199" s="14"/>
      <c r="I199" s="52"/>
      <c r="J199" s="15"/>
      <c r="K199" s="79"/>
      <c r="L199" s="79"/>
      <c r="M199" s="79"/>
      <c r="N199" s="79"/>
      <c r="O199" s="79"/>
      <c r="P199" s="79"/>
      <c r="Q199" s="79"/>
      <c r="R199" s="71">
        <f>SUM(J199:Q199)</f>
        <v>0</v>
      </c>
    </row>
    <row r="200" spans="2:18" ht="22.5" hidden="1" customHeight="1">
      <c r="B200" s="24"/>
      <c r="D200" s="21"/>
      <c r="E200" s="26"/>
      <c r="F200" s="25">
        <v>97</v>
      </c>
      <c r="G200" s="14"/>
      <c r="H200" s="15"/>
      <c r="I200" s="16"/>
      <c r="J200" s="23"/>
      <c r="K200" s="23"/>
      <c r="L200" s="23"/>
      <c r="M200" s="23"/>
      <c r="N200" s="23"/>
      <c r="O200" s="23"/>
      <c r="P200" s="23"/>
      <c r="Q200" s="23"/>
      <c r="R200" s="71">
        <f>SUM(J200:Q200)</f>
        <v>0</v>
      </c>
    </row>
    <row r="201" spans="2:18" ht="21" hidden="1" customHeight="1">
      <c r="B201" s="24"/>
      <c r="D201" s="21"/>
      <c r="E201" s="26"/>
      <c r="F201" s="25">
        <v>98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1">
        <f>SUM(J201:Q201)</f>
        <v>0</v>
      </c>
    </row>
    <row r="202" spans="2:18" s="12" customFormat="1" ht="18.75" hidden="1" customHeight="1">
      <c r="B202" s="116" t="s">
        <v>94</v>
      </c>
      <c r="C202" s="38"/>
      <c r="D202" s="115"/>
      <c r="E202" s="115"/>
      <c r="F202" s="115"/>
      <c r="G202" s="115"/>
      <c r="H202" s="115"/>
      <c r="I202" s="115"/>
      <c r="J202" s="450"/>
      <c r="K202" s="450"/>
      <c r="L202" s="450"/>
      <c r="M202" s="450"/>
      <c r="N202" s="450"/>
      <c r="O202" s="450"/>
      <c r="P202" s="450"/>
      <c r="Q202" s="450"/>
      <c r="R202" s="449"/>
    </row>
    <row r="203" spans="2:18" s="12" customFormat="1" ht="18.75" hidden="1" customHeight="1">
      <c r="B203" s="440" t="s">
        <v>117</v>
      </c>
      <c r="C203" s="441"/>
      <c r="D203" s="441"/>
      <c r="E203" s="441"/>
      <c r="F203" s="441"/>
      <c r="G203" s="441"/>
      <c r="H203" s="441"/>
      <c r="I203" s="441"/>
      <c r="J203" s="448"/>
      <c r="K203" s="448"/>
      <c r="L203" s="448"/>
      <c r="M203" s="448"/>
      <c r="N203" s="448"/>
      <c r="O203" s="448"/>
      <c r="P203" s="448"/>
      <c r="Q203" s="448"/>
      <c r="R203" s="445"/>
    </row>
    <row r="204" spans="2:18" ht="19.5" hidden="1" customHeight="1">
      <c r="B204" s="29"/>
      <c r="C204" s="189" t="s">
        <v>62</v>
      </c>
      <c r="D204" s="189"/>
      <c r="E204" s="189"/>
      <c r="F204" s="189"/>
      <c r="G204" s="189"/>
      <c r="H204" s="189"/>
      <c r="I204" s="189"/>
      <c r="J204" s="443"/>
      <c r="K204" s="443"/>
      <c r="L204" s="443"/>
      <c r="M204" s="443"/>
      <c r="N204" s="443"/>
      <c r="O204" s="443"/>
      <c r="P204" s="443"/>
      <c r="Q204" s="443"/>
      <c r="R204" s="186"/>
    </row>
    <row r="205" spans="2:18" hidden="1">
      <c r="B205" s="29"/>
      <c r="C205" s="31"/>
      <c r="D205" s="30" t="s">
        <v>63</v>
      </c>
      <c r="E205" s="28"/>
      <c r="F205" s="27"/>
      <c r="G205" s="27"/>
      <c r="H205" s="13"/>
      <c r="I205" s="47"/>
      <c r="J205" s="443"/>
      <c r="K205" s="443"/>
      <c r="L205" s="443"/>
      <c r="M205" s="443"/>
      <c r="N205" s="443"/>
      <c r="O205" s="443"/>
      <c r="P205" s="443"/>
      <c r="Q205" s="443"/>
      <c r="R205" s="186"/>
    </row>
    <row r="206" spans="2:18" ht="18.75" hidden="1" customHeight="1">
      <c r="B206" s="29"/>
      <c r="C206" s="31"/>
      <c r="D206" s="31"/>
      <c r="E206" s="189" t="s">
        <v>64</v>
      </c>
      <c r="F206" s="189"/>
      <c r="G206" s="189"/>
      <c r="H206" s="189"/>
      <c r="I206" s="189"/>
      <c r="J206" s="443"/>
      <c r="K206" s="443"/>
      <c r="L206" s="443"/>
      <c r="M206" s="443"/>
      <c r="N206" s="443"/>
      <c r="O206" s="443"/>
      <c r="P206" s="443"/>
      <c r="Q206" s="443"/>
      <c r="R206" s="186"/>
    </row>
    <row r="207" spans="2:18" ht="23.25" hidden="1" customHeight="1">
      <c r="B207" s="24"/>
      <c r="D207" s="21"/>
      <c r="E207" s="26"/>
      <c r="F207" s="25">
        <v>100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 t="shared" ref="R207" si="68">SUM(J207:Q207)</f>
        <v>0</v>
      </c>
    </row>
    <row r="208" spans="2:18" ht="23.25" hidden="1" customHeight="1">
      <c r="B208" s="58"/>
      <c r="C208" s="59"/>
      <c r="D208" s="53"/>
      <c r="E208" s="19"/>
      <c r="F208" s="25">
        <v>101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1">
        <f>SUM(J208:Q208)</f>
        <v>0</v>
      </c>
    </row>
    <row r="209" spans="2:18" ht="36" hidden="1" customHeight="1">
      <c r="B209" s="29"/>
      <c r="C209" s="31"/>
      <c r="D209" s="1401" t="s">
        <v>65</v>
      </c>
      <c r="E209" s="1401"/>
      <c r="F209" s="1401"/>
      <c r="G209" s="1401"/>
      <c r="H209" s="1401"/>
      <c r="I209" s="1401"/>
      <c r="J209" s="73">
        <f>SUM(J210+J214)</f>
        <v>0</v>
      </c>
      <c r="K209" s="73">
        <f t="shared" ref="K209:R209" si="69">SUM(K210+K214)</f>
        <v>0</v>
      </c>
      <c r="L209" s="73">
        <f t="shared" si="69"/>
        <v>0</v>
      </c>
      <c r="M209" s="73">
        <f t="shared" si="69"/>
        <v>0</v>
      </c>
      <c r="N209" s="73">
        <f t="shared" si="69"/>
        <v>0</v>
      </c>
      <c r="O209" s="73">
        <f>SUM(O210+O214)</f>
        <v>0</v>
      </c>
      <c r="P209" s="73">
        <f t="shared" si="69"/>
        <v>0</v>
      </c>
      <c r="Q209" s="73">
        <f t="shared" si="69"/>
        <v>0</v>
      </c>
      <c r="R209" s="73">
        <f t="shared" si="69"/>
        <v>0</v>
      </c>
    </row>
    <row r="210" spans="2:18" hidden="1">
      <c r="B210" s="29"/>
      <c r="C210" s="31"/>
      <c r="D210" s="31"/>
      <c r="E210" s="30" t="s">
        <v>66</v>
      </c>
      <c r="F210" s="27"/>
      <c r="G210" s="27"/>
      <c r="H210" s="13"/>
      <c r="I210" s="47"/>
      <c r="J210" s="73">
        <f>SUM(J211:J213)</f>
        <v>0</v>
      </c>
      <c r="K210" s="73">
        <f t="shared" ref="K210:R210" si="70">SUM(K211:K213)</f>
        <v>0</v>
      </c>
      <c r="L210" s="73">
        <f t="shared" si="70"/>
        <v>0</v>
      </c>
      <c r="M210" s="73">
        <f t="shared" si="70"/>
        <v>0</v>
      </c>
      <c r="N210" s="73">
        <f t="shared" si="70"/>
        <v>0</v>
      </c>
      <c r="O210" s="73">
        <f t="shared" si="70"/>
        <v>0</v>
      </c>
      <c r="P210" s="73">
        <f t="shared" si="70"/>
        <v>0</v>
      </c>
      <c r="Q210" s="73">
        <f t="shared" si="70"/>
        <v>0</v>
      </c>
      <c r="R210" s="73">
        <f t="shared" si="70"/>
        <v>0</v>
      </c>
    </row>
    <row r="211" spans="2:18" ht="21" hidden="1" customHeight="1">
      <c r="B211" s="32"/>
      <c r="C211" s="33"/>
      <c r="D211" s="33"/>
      <c r="E211" s="34"/>
      <c r="F211" s="25">
        <v>102</v>
      </c>
      <c r="G211" s="14"/>
      <c r="H211" s="14"/>
      <c r="I211" s="52"/>
      <c r="J211" s="15"/>
      <c r="K211" s="79"/>
      <c r="L211" s="79"/>
      <c r="M211" s="79"/>
      <c r="N211" s="79"/>
      <c r="O211" s="79"/>
      <c r="P211" s="79"/>
      <c r="Q211" s="79"/>
      <c r="R211" s="71">
        <f t="shared" ref="R211:R212" si="71">SUM(J211:Q211)</f>
        <v>0</v>
      </c>
    </row>
    <row r="212" spans="2:18" ht="21" hidden="1" customHeight="1">
      <c r="B212" s="24"/>
      <c r="D212" s="21"/>
      <c r="E212" s="26"/>
      <c r="F212" s="25">
        <v>103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1">
        <f t="shared" si="71"/>
        <v>0</v>
      </c>
    </row>
    <row r="213" spans="2:18" ht="21" hidden="1" customHeight="1">
      <c r="B213" s="24"/>
      <c r="D213" s="21"/>
      <c r="E213" s="26"/>
      <c r="F213" s="25">
        <v>104</v>
      </c>
      <c r="G213" s="14"/>
      <c r="H213" s="15"/>
      <c r="I213" s="16"/>
      <c r="J213" s="23"/>
      <c r="K213" s="23"/>
      <c r="L213" s="23"/>
      <c r="M213" s="23"/>
      <c r="N213" s="23"/>
      <c r="O213" s="23"/>
      <c r="P213" s="23"/>
      <c r="Q213" s="23"/>
      <c r="R213" s="71">
        <f>SUM(J213:Q213)</f>
        <v>0</v>
      </c>
    </row>
    <row r="214" spans="2:18" hidden="1">
      <c r="B214" s="29"/>
      <c r="C214" s="31"/>
      <c r="D214" s="31"/>
      <c r="E214" s="30" t="s">
        <v>67</v>
      </c>
      <c r="F214" s="27"/>
      <c r="G214" s="27"/>
      <c r="H214" s="13"/>
      <c r="I214" s="47"/>
      <c r="J214" s="73">
        <f>SUM(J215:J217)</f>
        <v>0</v>
      </c>
      <c r="K214" s="73">
        <f t="shared" ref="K214:Q214" si="72">SUM(K215:K217)</f>
        <v>0</v>
      </c>
      <c r="L214" s="73">
        <f t="shared" si="72"/>
        <v>0</v>
      </c>
      <c r="M214" s="73">
        <f t="shared" si="72"/>
        <v>0</v>
      </c>
      <c r="N214" s="73">
        <f t="shared" si="72"/>
        <v>0</v>
      </c>
      <c r="O214" s="73">
        <f t="shared" si="72"/>
        <v>0</v>
      </c>
      <c r="P214" s="73">
        <f t="shared" si="72"/>
        <v>0</v>
      </c>
      <c r="Q214" s="73">
        <f t="shared" si="72"/>
        <v>0</v>
      </c>
      <c r="R214" s="73">
        <f>SUM(R215:R217)</f>
        <v>0</v>
      </c>
    </row>
    <row r="215" spans="2:18" ht="21" hidden="1" customHeight="1">
      <c r="B215" s="32"/>
      <c r="C215" s="33"/>
      <c r="D215" s="33"/>
      <c r="E215" s="34"/>
      <c r="F215" s="25">
        <v>105</v>
      </c>
      <c r="G215" s="14"/>
      <c r="H215" s="14"/>
      <c r="I215" s="52"/>
      <c r="J215" s="15"/>
      <c r="K215" s="79"/>
      <c r="L215" s="79"/>
      <c r="M215" s="79"/>
      <c r="N215" s="79"/>
      <c r="O215" s="79"/>
      <c r="P215" s="79"/>
      <c r="Q215" s="79"/>
      <c r="R215" s="71">
        <f t="shared" ref="R215:R216" si="73">SUM(J215:Q215)</f>
        <v>0</v>
      </c>
    </row>
    <row r="216" spans="2:18" ht="21" hidden="1" customHeight="1">
      <c r="B216" s="24"/>
      <c r="D216" s="21"/>
      <c r="E216" s="26"/>
      <c r="F216" s="25">
        <v>106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1">
        <f t="shared" si="73"/>
        <v>0</v>
      </c>
    </row>
    <row r="217" spans="2:18" ht="11.25" hidden="1" customHeight="1">
      <c r="B217" s="24"/>
      <c r="D217" s="21"/>
      <c r="E217" s="26"/>
      <c r="F217" s="25">
        <v>107</v>
      </c>
      <c r="G217" s="14"/>
      <c r="H217" s="15"/>
      <c r="I217" s="16"/>
      <c r="J217" s="23"/>
      <c r="K217" s="23"/>
      <c r="L217" s="23"/>
      <c r="M217" s="23"/>
      <c r="N217" s="23"/>
      <c r="O217" s="23"/>
      <c r="P217" s="23"/>
      <c r="Q217" s="23"/>
      <c r="R217" s="71">
        <f>SUM(J217:Q217)</f>
        <v>0</v>
      </c>
    </row>
    <row r="218" spans="2:18" s="12" customFormat="1" ht="18.75" customHeight="1">
      <c r="B218" s="116" t="s">
        <v>96</v>
      </c>
      <c r="C218" s="38"/>
      <c r="D218" s="115"/>
      <c r="E218" s="115"/>
      <c r="F218" s="115"/>
      <c r="G218" s="115"/>
      <c r="H218" s="115"/>
      <c r="I218" s="115"/>
      <c r="J218" s="455"/>
      <c r="K218" s="455"/>
      <c r="L218" s="455"/>
      <c r="M218" s="455"/>
      <c r="N218" s="455"/>
      <c r="O218" s="455"/>
      <c r="P218" s="455"/>
      <c r="Q218" s="455"/>
      <c r="R218" s="454"/>
    </row>
    <row r="219" spans="2:18" s="12" customFormat="1" ht="18" customHeight="1">
      <c r="B219" s="440" t="s">
        <v>125</v>
      </c>
      <c r="C219" s="441"/>
      <c r="D219" s="441"/>
      <c r="E219" s="441"/>
      <c r="F219" s="441"/>
      <c r="G219" s="441"/>
      <c r="H219" s="441"/>
      <c r="I219" s="441"/>
      <c r="J219" s="458"/>
      <c r="K219" s="458"/>
      <c r="L219" s="458"/>
      <c r="M219" s="458"/>
      <c r="N219" s="458"/>
      <c r="O219" s="458"/>
      <c r="P219" s="458"/>
      <c r="Q219" s="458"/>
      <c r="R219" s="457"/>
    </row>
    <row r="220" spans="2:18" ht="18.75" customHeight="1">
      <c r="B220" s="29"/>
      <c r="C220" s="189" t="s">
        <v>68</v>
      </c>
      <c r="D220" s="189"/>
      <c r="E220" s="189"/>
      <c r="F220" s="189"/>
      <c r="G220" s="189"/>
      <c r="H220" s="189"/>
      <c r="I220" s="189"/>
      <c r="J220" s="443"/>
      <c r="K220" s="443"/>
      <c r="L220" s="443"/>
      <c r="M220" s="443"/>
      <c r="N220" s="443"/>
      <c r="O220" s="443"/>
      <c r="P220" s="443"/>
      <c r="Q220" s="443"/>
      <c r="R220" s="186"/>
    </row>
    <row r="221" spans="2:18" hidden="1">
      <c r="B221" s="29"/>
      <c r="C221" s="31"/>
      <c r="D221" s="30" t="s">
        <v>69</v>
      </c>
      <c r="E221" s="28"/>
      <c r="F221" s="27"/>
      <c r="G221" s="27"/>
      <c r="H221" s="13"/>
      <c r="I221" s="47"/>
      <c r="J221" s="443"/>
      <c r="K221" s="443"/>
      <c r="L221" s="443"/>
      <c r="M221" s="443"/>
      <c r="N221" s="443"/>
      <c r="O221" s="443"/>
      <c r="P221" s="443"/>
      <c r="Q221" s="443"/>
      <c r="R221" s="186"/>
    </row>
    <row r="222" spans="2:18" hidden="1">
      <c r="B222" s="29"/>
      <c r="C222" s="31"/>
      <c r="D222" s="31"/>
      <c r="E222" s="30" t="s">
        <v>70</v>
      </c>
      <c r="F222" s="60"/>
      <c r="G222" s="55"/>
      <c r="H222" s="55"/>
      <c r="I222" s="55"/>
      <c r="J222" s="443"/>
      <c r="K222" s="443"/>
      <c r="L222" s="443"/>
      <c r="M222" s="443"/>
      <c r="N222" s="443"/>
      <c r="O222" s="443"/>
      <c r="P222" s="443"/>
      <c r="Q222" s="443"/>
      <c r="R222" s="186"/>
    </row>
    <row r="223" spans="2:18" ht="24.75" hidden="1" customHeight="1">
      <c r="B223" s="32"/>
      <c r="C223" s="33"/>
      <c r="D223" s="33"/>
      <c r="E223" s="34"/>
      <c r="F223" s="25">
        <v>108</v>
      </c>
      <c r="G223" s="14"/>
      <c r="H223" s="14"/>
      <c r="I223" s="52"/>
      <c r="J223" s="117"/>
      <c r="K223" s="531"/>
      <c r="L223" s="531"/>
      <c r="M223" s="531"/>
      <c r="N223" s="531"/>
      <c r="O223" s="531"/>
      <c r="P223" s="531"/>
      <c r="Q223" s="531"/>
      <c r="R223" s="453"/>
    </row>
    <row r="224" spans="2:18" ht="24.75" hidden="1" customHeight="1">
      <c r="B224" s="24"/>
      <c r="D224" s="21"/>
      <c r="E224" s="26"/>
      <c r="F224" s="25">
        <v>109</v>
      </c>
      <c r="G224" s="14"/>
      <c r="H224" s="15"/>
      <c r="I224" s="16"/>
      <c r="J224" s="452"/>
      <c r="K224" s="452"/>
      <c r="L224" s="452"/>
      <c r="M224" s="452"/>
      <c r="N224" s="452"/>
      <c r="O224" s="452"/>
      <c r="P224" s="452"/>
      <c r="Q224" s="452"/>
      <c r="R224" s="453"/>
    </row>
    <row r="225" spans="2:18" ht="25.5" hidden="1" customHeight="1">
      <c r="B225" s="24"/>
      <c r="D225" s="21"/>
      <c r="E225" s="26"/>
      <c r="F225" s="25">
        <v>110</v>
      </c>
      <c r="G225" s="14"/>
      <c r="H225" s="15"/>
      <c r="I225" s="16"/>
      <c r="J225" s="452"/>
      <c r="K225" s="452"/>
      <c r="L225" s="452"/>
      <c r="M225" s="452"/>
      <c r="N225" s="452"/>
      <c r="O225" s="452"/>
      <c r="P225" s="452"/>
      <c r="Q225" s="452"/>
      <c r="R225" s="453"/>
    </row>
    <row r="226" spans="2:18" ht="24.75" hidden="1" customHeight="1">
      <c r="B226" s="24"/>
      <c r="D226" s="21"/>
      <c r="E226" s="26"/>
      <c r="F226" s="25">
        <v>111</v>
      </c>
      <c r="G226" s="14"/>
      <c r="H226" s="15"/>
      <c r="I226" s="16"/>
      <c r="J226" s="452"/>
      <c r="K226" s="452"/>
      <c r="L226" s="452"/>
      <c r="M226" s="452"/>
      <c r="N226" s="452"/>
      <c r="O226" s="452"/>
      <c r="P226" s="452"/>
      <c r="Q226" s="452"/>
      <c r="R226" s="453"/>
    </row>
    <row r="227" spans="2:18" ht="25.5" hidden="1" customHeight="1">
      <c r="B227" s="58"/>
      <c r="C227" s="59"/>
      <c r="D227" s="53"/>
      <c r="E227" s="19"/>
      <c r="F227" s="25">
        <v>112</v>
      </c>
      <c r="G227" s="14"/>
      <c r="H227" s="15"/>
      <c r="I227" s="16"/>
      <c r="J227" s="452"/>
      <c r="K227" s="452"/>
      <c r="L227" s="452"/>
      <c r="M227" s="452"/>
      <c r="N227" s="452"/>
      <c r="O227" s="452"/>
      <c r="P227" s="452"/>
      <c r="Q227" s="452"/>
      <c r="R227" s="453"/>
    </row>
    <row r="228" spans="2:18" ht="33" hidden="1" customHeight="1">
      <c r="B228" s="29"/>
      <c r="C228" s="31"/>
      <c r="D228" s="1401" t="s">
        <v>71</v>
      </c>
      <c r="E228" s="1401"/>
      <c r="F228" s="1401"/>
      <c r="G228" s="1401"/>
      <c r="H228" s="1401"/>
      <c r="I228" s="1401"/>
      <c r="J228" s="443"/>
      <c r="K228" s="443"/>
      <c r="L228" s="443"/>
      <c r="M228" s="443"/>
      <c r="N228" s="443"/>
      <c r="O228" s="443"/>
      <c r="P228" s="443"/>
      <c r="Q228" s="443"/>
      <c r="R228" s="186"/>
    </row>
    <row r="229" spans="2:18" ht="30.75" hidden="1" customHeight="1">
      <c r="B229" s="29"/>
      <c r="C229" s="31"/>
      <c r="D229" s="31"/>
      <c r="E229" s="1418" t="s">
        <v>72</v>
      </c>
      <c r="F229" s="1418"/>
      <c r="G229" s="1418"/>
      <c r="H229" s="1418"/>
      <c r="I229" s="1418"/>
      <c r="J229" s="443"/>
      <c r="K229" s="443"/>
      <c r="L229" s="443"/>
      <c r="M229" s="443"/>
      <c r="N229" s="443"/>
      <c r="O229" s="443"/>
      <c r="P229" s="443"/>
      <c r="Q229" s="443"/>
      <c r="R229" s="186"/>
    </row>
    <row r="230" spans="2:18" ht="24.75" hidden="1" customHeight="1">
      <c r="B230" s="32"/>
      <c r="C230" s="33"/>
      <c r="D230" s="33"/>
      <c r="E230" s="34"/>
      <c r="F230" s="25">
        <v>113</v>
      </c>
      <c r="G230" s="14"/>
      <c r="H230" s="14"/>
      <c r="I230" s="52"/>
      <c r="J230" s="117"/>
      <c r="K230" s="531"/>
      <c r="L230" s="531"/>
      <c r="M230" s="531"/>
      <c r="N230" s="531"/>
      <c r="O230" s="531"/>
      <c r="P230" s="531"/>
      <c r="Q230" s="531"/>
      <c r="R230" s="453"/>
    </row>
    <row r="231" spans="2:18" ht="24.75" hidden="1" customHeight="1">
      <c r="B231" s="24"/>
      <c r="D231" s="21"/>
      <c r="E231" s="26"/>
      <c r="F231" s="25">
        <v>114</v>
      </c>
      <c r="G231" s="14"/>
      <c r="H231" s="15"/>
      <c r="I231" s="16"/>
      <c r="J231" s="452"/>
      <c r="K231" s="452"/>
      <c r="L231" s="452"/>
      <c r="M231" s="452"/>
      <c r="N231" s="452"/>
      <c r="O231" s="452"/>
      <c r="P231" s="452"/>
      <c r="Q231" s="452"/>
      <c r="R231" s="453"/>
    </row>
    <row r="232" spans="2:18" ht="24.75" hidden="1" customHeight="1">
      <c r="B232" s="24"/>
      <c r="D232" s="21"/>
      <c r="E232" s="26"/>
      <c r="F232" s="25">
        <v>115</v>
      </c>
      <c r="G232" s="14"/>
      <c r="H232" s="15"/>
      <c r="I232" s="16"/>
      <c r="J232" s="452"/>
      <c r="K232" s="452"/>
      <c r="L232" s="452"/>
      <c r="M232" s="452"/>
      <c r="N232" s="452"/>
      <c r="O232" s="452"/>
      <c r="P232" s="452"/>
      <c r="Q232" s="452"/>
      <c r="R232" s="453"/>
    </row>
    <row r="233" spans="2:18" hidden="1">
      <c r="B233" s="29"/>
      <c r="C233" s="31"/>
      <c r="D233" s="31"/>
      <c r="E233" s="1419" t="s">
        <v>73</v>
      </c>
      <c r="F233" s="1419"/>
      <c r="G233" s="1419"/>
      <c r="H233" s="1419"/>
      <c r="I233" s="1419"/>
      <c r="J233" s="443"/>
      <c r="K233" s="443"/>
      <c r="L233" s="443"/>
      <c r="M233" s="443"/>
      <c r="N233" s="443"/>
      <c r="O233" s="443"/>
      <c r="P233" s="443"/>
      <c r="Q233" s="443"/>
      <c r="R233" s="186"/>
    </row>
    <row r="234" spans="2:18" ht="23.25" hidden="1" customHeight="1">
      <c r="B234" s="32"/>
      <c r="C234" s="33"/>
      <c r="D234" s="33"/>
      <c r="E234" s="34"/>
      <c r="F234" s="25">
        <v>116</v>
      </c>
      <c r="G234" s="14"/>
      <c r="H234" s="14"/>
      <c r="I234" s="52"/>
      <c r="J234" s="117"/>
      <c r="K234" s="531"/>
      <c r="L234" s="531"/>
      <c r="M234" s="531"/>
      <c r="N234" s="531"/>
      <c r="O234" s="531"/>
      <c r="P234" s="531"/>
      <c r="Q234" s="531"/>
      <c r="R234" s="453"/>
    </row>
    <row r="235" spans="2:18" ht="23.25" hidden="1" customHeight="1">
      <c r="B235" s="24"/>
      <c r="D235" s="21"/>
      <c r="E235" s="26"/>
      <c r="F235" s="25">
        <v>117</v>
      </c>
      <c r="G235" s="14"/>
      <c r="H235" s="15"/>
      <c r="I235" s="16"/>
      <c r="J235" s="452"/>
      <c r="K235" s="452"/>
      <c r="L235" s="452"/>
      <c r="M235" s="452"/>
      <c r="N235" s="452"/>
      <c r="O235" s="452"/>
      <c r="P235" s="452"/>
      <c r="Q235" s="452"/>
      <c r="R235" s="453"/>
    </row>
    <row r="236" spans="2:18" ht="23.25" hidden="1" customHeight="1">
      <c r="B236" s="24"/>
      <c r="D236" s="21"/>
      <c r="E236" s="26"/>
      <c r="F236" s="25">
        <v>118</v>
      </c>
      <c r="G236" s="14"/>
      <c r="H236" s="15"/>
      <c r="I236" s="16"/>
      <c r="J236" s="452"/>
      <c r="K236" s="452"/>
      <c r="L236" s="452"/>
      <c r="M236" s="452"/>
      <c r="N236" s="452"/>
      <c r="O236" s="452"/>
      <c r="P236" s="452"/>
      <c r="Q236" s="452"/>
      <c r="R236" s="453"/>
    </row>
    <row r="237" spans="2:18" hidden="1">
      <c r="B237" s="29"/>
      <c r="C237" s="31"/>
      <c r="D237" s="31"/>
      <c r="E237" s="30" t="s">
        <v>74</v>
      </c>
      <c r="F237" s="27"/>
      <c r="G237" s="27"/>
      <c r="H237" s="13"/>
      <c r="I237" s="47"/>
      <c r="J237" s="443"/>
      <c r="K237" s="443"/>
      <c r="L237" s="443"/>
      <c r="M237" s="443"/>
      <c r="N237" s="443"/>
      <c r="O237" s="443"/>
      <c r="P237" s="443"/>
      <c r="Q237" s="443"/>
      <c r="R237" s="186"/>
    </row>
    <row r="238" spans="2:18" ht="23.25" hidden="1" customHeight="1">
      <c r="B238" s="32"/>
      <c r="C238" s="33"/>
      <c r="D238" s="33"/>
      <c r="E238" s="34"/>
      <c r="F238" s="25">
        <v>119</v>
      </c>
      <c r="G238" s="14"/>
      <c r="H238" s="14"/>
      <c r="I238" s="52"/>
      <c r="J238" s="117"/>
      <c r="K238" s="531"/>
      <c r="L238" s="531"/>
      <c r="M238" s="531"/>
      <c r="N238" s="531"/>
      <c r="O238" s="531"/>
      <c r="P238" s="531"/>
      <c r="Q238" s="531"/>
      <c r="R238" s="453"/>
    </row>
    <row r="239" spans="2:18" ht="23.25" hidden="1" customHeight="1">
      <c r="B239" s="24"/>
      <c r="D239" s="21"/>
      <c r="E239" s="26"/>
      <c r="F239" s="25">
        <v>120</v>
      </c>
      <c r="G239" s="14"/>
      <c r="H239" s="15"/>
      <c r="I239" s="16"/>
      <c r="J239" s="452"/>
      <c r="K239" s="452"/>
      <c r="L239" s="452"/>
      <c r="M239" s="452"/>
      <c r="N239" s="452"/>
      <c r="O239" s="452"/>
      <c r="P239" s="452"/>
      <c r="Q239" s="452"/>
      <c r="R239" s="453"/>
    </row>
    <row r="240" spans="2:18" ht="23.25" hidden="1" customHeight="1">
      <c r="B240" s="24"/>
      <c r="D240" s="21"/>
      <c r="E240" s="26"/>
      <c r="F240" s="25">
        <v>121</v>
      </c>
      <c r="G240" s="14"/>
      <c r="H240" s="15"/>
      <c r="I240" s="16"/>
      <c r="J240" s="452"/>
      <c r="K240" s="452"/>
      <c r="L240" s="452"/>
      <c r="M240" s="452"/>
      <c r="N240" s="452"/>
      <c r="O240" s="452"/>
      <c r="P240" s="452"/>
      <c r="Q240" s="452"/>
      <c r="R240" s="453"/>
    </row>
    <row r="241" spans="2:18" hidden="1">
      <c r="B241" s="29"/>
      <c r="C241" s="31"/>
      <c r="D241" s="31"/>
      <c r="E241" s="30" t="s">
        <v>75</v>
      </c>
      <c r="F241" s="27"/>
      <c r="G241" s="27"/>
      <c r="H241" s="13"/>
      <c r="I241" s="47"/>
      <c r="J241" s="443"/>
      <c r="K241" s="443"/>
      <c r="L241" s="443"/>
      <c r="M241" s="443"/>
      <c r="N241" s="443"/>
      <c r="O241" s="443"/>
      <c r="P241" s="443"/>
      <c r="Q241" s="443"/>
      <c r="R241" s="186"/>
    </row>
    <row r="242" spans="2:18" ht="21.75" hidden="1" customHeight="1">
      <c r="B242" s="32"/>
      <c r="C242" s="33"/>
      <c r="D242" s="33"/>
      <c r="E242" s="34"/>
      <c r="F242" s="25">
        <v>122</v>
      </c>
      <c r="G242" s="14"/>
      <c r="H242" s="14"/>
      <c r="I242" s="52"/>
      <c r="J242" s="117"/>
      <c r="K242" s="531"/>
      <c r="L242" s="531"/>
      <c r="M242" s="531"/>
      <c r="N242" s="531"/>
      <c r="O242" s="531"/>
      <c r="P242" s="531"/>
      <c r="Q242" s="531"/>
      <c r="R242" s="453"/>
    </row>
    <row r="243" spans="2:18" ht="21.75" hidden="1" customHeight="1">
      <c r="B243" s="24"/>
      <c r="D243" s="21"/>
      <c r="E243" s="26"/>
      <c r="F243" s="25">
        <v>123</v>
      </c>
      <c r="G243" s="14"/>
      <c r="H243" s="15"/>
      <c r="I243" s="16"/>
      <c r="J243" s="452"/>
      <c r="K243" s="452"/>
      <c r="L243" s="452"/>
      <c r="M243" s="452"/>
      <c r="N243" s="452"/>
      <c r="O243" s="452"/>
      <c r="P243" s="452"/>
      <c r="Q243" s="452"/>
      <c r="R243" s="453"/>
    </row>
    <row r="244" spans="2:18" ht="21.75" hidden="1" customHeight="1">
      <c r="B244" s="58"/>
      <c r="C244" s="59"/>
      <c r="D244" s="53"/>
      <c r="E244" s="19"/>
      <c r="F244" s="25">
        <v>124</v>
      </c>
      <c r="G244" s="14"/>
      <c r="H244" s="15"/>
      <c r="I244" s="16"/>
      <c r="J244" s="452"/>
      <c r="K244" s="452"/>
      <c r="L244" s="452"/>
      <c r="M244" s="452"/>
      <c r="N244" s="452"/>
      <c r="O244" s="452"/>
      <c r="P244" s="452"/>
      <c r="Q244" s="452"/>
      <c r="R244" s="453"/>
    </row>
    <row r="245" spans="2:18" s="464" customFormat="1" ht="16.5" customHeight="1">
      <c r="B245" s="466"/>
      <c r="C245" s="463"/>
      <c r="D245" s="463"/>
      <c r="E245" s="467">
        <v>197</v>
      </c>
      <c r="F245" s="467" t="s">
        <v>1658</v>
      </c>
      <c r="G245" s="996"/>
      <c r="H245" s="467"/>
      <c r="I245" s="467"/>
      <c r="J245" s="458"/>
      <c r="K245" s="458"/>
      <c r="L245" s="458"/>
      <c r="M245" s="458"/>
      <c r="N245" s="458"/>
      <c r="O245" s="458"/>
      <c r="P245" s="458"/>
      <c r="Q245" s="458"/>
      <c r="R245" s="457"/>
    </row>
    <row r="246" spans="2:18" s="37" customFormat="1" ht="30.75" customHeight="1">
      <c r="B246" s="76"/>
      <c r="C246" s="77"/>
      <c r="D246" s="77"/>
      <c r="E246" s="77"/>
      <c r="F246" s="77">
        <v>19701</v>
      </c>
      <c r="G246" s="14" t="s">
        <v>314</v>
      </c>
      <c r="H246" s="80" t="s">
        <v>315</v>
      </c>
      <c r="I246" s="16" t="s">
        <v>109</v>
      </c>
      <c r="J246" s="15"/>
      <c r="K246" s="79">
        <v>6000</v>
      </c>
      <c r="L246" s="79">
        <v>54000</v>
      </c>
      <c r="M246" s="79">
        <v>140000</v>
      </c>
      <c r="N246" s="79"/>
      <c r="O246" s="79"/>
      <c r="P246" s="79"/>
      <c r="Q246" s="79"/>
      <c r="R246" s="71">
        <f>SUM(J246:Q246)</f>
        <v>200000</v>
      </c>
    </row>
    <row r="247" spans="2:18" s="37" customFormat="1" ht="20.25" hidden="1" customHeight="1">
      <c r="B247" s="955"/>
      <c r="C247" s="796"/>
      <c r="D247" s="846"/>
      <c r="E247" s="846"/>
      <c r="F247" s="1095"/>
      <c r="G247" s="796" t="s">
        <v>2275</v>
      </c>
      <c r="H247" s="847"/>
      <c r="I247" s="953"/>
      <c r="J247" s="818"/>
      <c r="K247" s="818"/>
      <c r="L247" s="818"/>
      <c r="M247" s="818"/>
      <c r="N247" s="818"/>
      <c r="O247" s="818"/>
      <c r="P247" s="818"/>
      <c r="Q247" s="818"/>
      <c r="R247" s="957">
        <f>SUM(J247:Q247)</f>
        <v>0</v>
      </c>
    </row>
    <row r="248" spans="2:18" s="37" customFormat="1" ht="31.5" hidden="1" customHeight="1">
      <c r="B248" s="17"/>
      <c r="C248" s="18"/>
      <c r="D248" s="53"/>
      <c r="E248" s="53"/>
      <c r="F248" s="110"/>
      <c r="G248" s="19" t="s">
        <v>2279</v>
      </c>
      <c r="H248" s="134"/>
      <c r="I248" s="1006"/>
      <c r="J248" s="136"/>
      <c r="K248" s="136"/>
      <c r="L248" s="136"/>
      <c r="M248" s="136"/>
      <c r="N248" s="136"/>
      <c r="O248" s="136"/>
      <c r="P248" s="136"/>
      <c r="Q248" s="136"/>
      <c r="R248" s="471">
        <f>SUM(J248:Q248)</f>
        <v>0</v>
      </c>
    </row>
    <row r="249" spans="2:18" hidden="1"/>
    <row r="250" spans="2:18" ht="5.25" customHeight="1"/>
    <row r="251" spans="2:18" ht="2.25" customHeight="1"/>
    <row r="252" spans="2:18" s="37" customFormat="1" ht="18.75" customHeight="1">
      <c r="B252" s="1539" t="s">
        <v>1660</v>
      </c>
      <c r="C252" s="1539"/>
      <c r="D252" s="1539"/>
      <c r="E252" s="1539"/>
      <c r="F252" s="1539"/>
      <c r="G252" s="1539"/>
      <c r="H252" s="481"/>
      <c r="I252" s="5"/>
      <c r="J252" s="4"/>
      <c r="K252" s="482"/>
      <c r="L252" s="482"/>
      <c r="M252" s="482"/>
      <c r="N252" s="482"/>
      <c r="O252" s="482"/>
      <c r="P252" s="482"/>
      <c r="Q252" s="482"/>
      <c r="R252" s="483"/>
    </row>
    <row r="253" spans="2:18" ht="32.25" customHeight="1">
      <c r="B253" s="1540" t="s">
        <v>1732</v>
      </c>
      <c r="C253" s="1540"/>
      <c r="D253" s="1540"/>
      <c r="E253" s="1540"/>
      <c r="F253" s="1522" t="s">
        <v>1661</v>
      </c>
      <c r="G253" s="1522"/>
      <c r="H253" s="1523"/>
      <c r="I253" s="1532" t="s">
        <v>9</v>
      </c>
      <c r="J253" s="1533"/>
      <c r="K253" s="1534"/>
      <c r="L253" s="1532" t="s">
        <v>1662</v>
      </c>
      <c r="M253" s="1533"/>
      <c r="N253" s="1534"/>
      <c r="O253" s="505"/>
      <c r="P253" s="1529" t="s">
        <v>1663</v>
      </c>
      <c r="Q253" s="1530"/>
      <c r="R253" s="1531"/>
    </row>
    <row r="254" spans="2:18">
      <c r="B254" s="1541" t="s">
        <v>2425</v>
      </c>
      <c r="C254" s="1542"/>
      <c r="D254" s="1542"/>
      <c r="E254" s="1543"/>
      <c r="F254" s="1524" t="s">
        <v>1664</v>
      </c>
      <c r="G254" s="1525"/>
      <c r="H254" s="481"/>
      <c r="I254" s="1535">
        <f>SUM(I255:K257)</f>
        <v>940000</v>
      </c>
      <c r="J254" s="1536"/>
      <c r="K254" s="1537"/>
      <c r="L254" s="1548"/>
      <c r="M254" s="1549"/>
      <c r="N254" s="1550"/>
      <c r="O254" s="484"/>
      <c r="P254" s="1541"/>
      <c r="Q254" s="1542"/>
      <c r="R254" s="1543"/>
    </row>
    <row r="255" spans="2:18" ht="15.75" customHeight="1">
      <c r="B255" s="24"/>
      <c r="F255" s="24"/>
      <c r="G255" s="333" t="s">
        <v>1665</v>
      </c>
      <c r="H255" s="333"/>
      <c r="I255" s="1526">
        <f>K8</f>
        <v>386000</v>
      </c>
      <c r="J255" s="1527"/>
      <c r="K255" s="1528"/>
      <c r="L255" s="1526"/>
      <c r="M255" s="1527"/>
      <c r="N255" s="1528"/>
      <c r="O255" s="484"/>
      <c r="P255" s="1544"/>
      <c r="Q255" s="1545"/>
      <c r="R255" s="1546"/>
    </row>
    <row r="256" spans="2:18" ht="15.75" customHeight="1">
      <c r="B256" s="24"/>
      <c r="F256" s="24"/>
      <c r="G256" s="333" t="s">
        <v>1666</v>
      </c>
      <c r="H256" s="333"/>
      <c r="I256" s="1526">
        <f>L8</f>
        <v>222000</v>
      </c>
      <c r="J256" s="1527"/>
      <c r="K256" s="1528"/>
      <c r="L256" s="1526"/>
      <c r="M256" s="1527"/>
      <c r="N256" s="1528"/>
      <c r="O256" s="484"/>
      <c r="P256" s="1544"/>
      <c r="Q256" s="1545"/>
      <c r="R256" s="1546"/>
    </row>
    <row r="257" spans="2:18" ht="15.75" customHeight="1">
      <c r="B257" s="24"/>
      <c r="F257" s="24"/>
      <c r="G257" s="333" t="s">
        <v>1667</v>
      </c>
      <c r="H257" s="333"/>
      <c r="I257" s="1526">
        <f>M8</f>
        <v>332000</v>
      </c>
      <c r="J257" s="1527"/>
      <c r="K257" s="1528"/>
      <c r="L257" s="1526"/>
      <c r="M257" s="1527"/>
      <c r="N257" s="1528"/>
      <c r="O257" s="484"/>
      <c r="P257" s="1544"/>
      <c r="Q257" s="1545"/>
      <c r="R257" s="1546"/>
    </row>
    <row r="258" spans="2:18" ht="16.5" customHeight="1">
      <c r="B258" s="24"/>
      <c r="F258" s="485" t="s">
        <v>1668</v>
      </c>
      <c r="G258" s="333"/>
      <c r="H258" s="333"/>
      <c r="I258" s="1551">
        <f>SUM(I259:K259)</f>
        <v>510000</v>
      </c>
      <c r="J258" s="1552"/>
      <c r="K258" s="1553"/>
      <c r="L258" s="1526"/>
      <c r="M258" s="1527"/>
      <c r="N258" s="1528"/>
      <c r="O258" s="484"/>
      <c r="P258" s="1544"/>
      <c r="Q258" s="1545"/>
      <c r="R258" s="1546"/>
    </row>
    <row r="259" spans="2:18" ht="20.25" customHeight="1">
      <c r="B259" s="24"/>
      <c r="F259" s="24"/>
      <c r="G259" s="1555" t="s">
        <v>1708</v>
      </c>
      <c r="H259" s="1556"/>
      <c r="I259" s="1526">
        <f>SUM(Q8)</f>
        <v>510000</v>
      </c>
      <c r="J259" s="1527"/>
      <c r="K259" s="1528"/>
      <c r="L259" s="1526"/>
      <c r="M259" s="1527"/>
      <c r="N259" s="1528"/>
      <c r="O259" s="484"/>
      <c r="P259" s="1544"/>
      <c r="Q259" s="1545"/>
      <c r="R259" s="1546"/>
    </row>
    <row r="260" spans="2:18" ht="21.75" customHeight="1">
      <c r="B260" s="489"/>
      <c r="C260" s="490"/>
      <c r="D260" s="490"/>
      <c r="E260" s="490"/>
      <c r="F260" s="1411" t="s">
        <v>1669</v>
      </c>
      <c r="G260" s="1430"/>
      <c r="H260" s="1412"/>
      <c r="I260" s="1547">
        <f>SUM(L260:R260)</f>
        <v>1450000</v>
      </c>
      <c r="J260" s="1547"/>
      <c r="K260" s="1547"/>
      <c r="L260" s="1547">
        <v>800000</v>
      </c>
      <c r="M260" s="1547"/>
      <c r="N260" s="1547"/>
      <c r="O260" s="491"/>
      <c r="P260" s="1538">
        <v>650000</v>
      </c>
      <c r="Q260" s="1538"/>
      <c r="R260" s="1538"/>
    </row>
    <row r="261" spans="2:18" ht="8.25" customHeight="1">
      <c r="F261" s="486"/>
      <c r="H261" s="21"/>
      <c r="J261" s="459"/>
      <c r="K261" s="487"/>
      <c r="L261" s="487"/>
      <c r="M261" s="487"/>
      <c r="N261" s="487"/>
      <c r="O261" s="487"/>
      <c r="P261" s="487"/>
      <c r="Q261" s="487"/>
      <c r="R261" s="487"/>
    </row>
    <row r="262" spans="2:18" s="37" customFormat="1">
      <c r="B262" s="462" t="s">
        <v>1670</v>
      </c>
      <c r="C262" s="49"/>
      <c r="D262" s="49"/>
      <c r="F262" s="486" t="s">
        <v>2663</v>
      </c>
      <c r="G262" s="49"/>
      <c r="H262" s="462"/>
      <c r="I262" s="3"/>
      <c r="J262" s="488"/>
      <c r="K262" s="482"/>
      <c r="L262" s="482"/>
      <c r="M262" s="482"/>
      <c r="N262" s="482"/>
      <c r="O262" s="482"/>
      <c r="P262" s="482"/>
      <c r="Q262" s="482"/>
      <c r="R262" s="482"/>
    </row>
  </sheetData>
  <mergeCells count="79">
    <mergeCell ref="B1:R1"/>
    <mergeCell ref="B7:G7"/>
    <mergeCell ref="B8:G8"/>
    <mergeCell ref="B9:I9"/>
    <mergeCell ref="B10:I10"/>
    <mergeCell ref="P2:R2"/>
    <mergeCell ref="D12:I12"/>
    <mergeCell ref="E13:I13"/>
    <mergeCell ref="D17:I17"/>
    <mergeCell ref="E18:I18"/>
    <mergeCell ref="C11:I11"/>
    <mergeCell ref="E100:I100"/>
    <mergeCell ref="D75:I75"/>
    <mergeCell ref="E76:I76"/>
    <mergeCell ref="D80:I80"/>
    <mergeCell ref="E81:I81"/>
    <mergeCell ref="E85:I85"/>
    <mergeCell ref="B90:I90"/>
    <mergeCell ref="C91:I91"/>
    <mergeCell ref="D92:I92"/>
    <mergeCell ref="D99:I99"/>
    <mergeCell ref="B107:I107"/>
    <mergeCell ref="B108:I108"/>
    <mergeCell ref="C109:I109"/>
    <mergeCell ref="D110:I110"/>
    <mergeCell ref="E111:I111"/>
    <mergeCell ref="D115:I115"/>
    <mergeCell ref="E116:I116"/>
    <mergeCell ref="D120:I120"/>
    <mergeCell ref="E121:I121"/>
    <mergeCell ref="B125:I125"/>
    <mergeCell ref="E165:I165"/>
    <mergeCell ref="E135:I135"/>
    <mergeCell ref="D139:I139"/>
    <mergeCell ref="E140:I140"/>
    <mergeCell ref="B144:I144"/>
    <mergeCell ref="B145:I145"/>
    <mergeCell ref="C146:I146"/>
    <mergeCell ref="D147:I147"/>
    <mergeCell ref="E148:I148"/>
    <mergeCell ref="D152:I152"/>
    <mergeCell ref="D228:I228"/>
    <mergeCell ref="E229:I229"/>
    <mergeCell ref="E233:I233"/>
    <mergeCell ref="D209:I209"/>
    <mergeCell ref="E185:I185"/>
    <mergeCell ref="E193:I193"/>
    <mergeCell ref="D197:I197"/>
    <mergeCell ref="B252:G252"/>
    <mergeCell ref="B253:E253"/>
    <mergeCell ref="F253:H253"/>
    <mergeCell ref="I253:K253"/>
    <mergeCell ref="L253:N253"/>
    <mergeCell ref="P253:R253"/>
    <mergeCell ref="B254:E254"/>
    <mergeCell ref="F254:G254"/>
    <mergeCell ref="I254:K254"/>
    <mergeCell ref="L254:N254"/>
    <mergeCell ref="P254:R254"/>
    <mergeCell ref="L255:N255"/>
    <mergeCell ref="P255:R255"/>
    <mergeCell ref="I256:K256"/>
    <mergeCell ref="L256:N256"/>
    <mergeCell ref="P256:R256"/>
    <mergeCell ref="I255:K255"/>
    <mergeCell ref="F260:H260"/>
    <mergeCell ref="I260:K260"/>
    <mergeCell ref="L260:N260"/>
    <mergeCell ref="P260:R260"/>
    <mergeCell ref="I257:K257"/>
    <mergeCell ref="L257:N257"/>
    <mergeCell ref="P257:R257"/>
    <mergeCell ref="I258:K258"/>
    <mergeCell ref="L258:N258"/>
    <mergeCell ref="P258:R258"/>
    <mergeCell ref="G259:H259"/>
    <mergeCell ref="I259:K259"/>
    <mergeCell ref="L259:N259"/>
    <mergeCell ref="P259:R259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C21:G21"/>
  <sheetViews>
    <sheetView workbookViewId="0">
      <selection activeCell="I30" sqref="I30"/>
    </sheetView>
  </sheetViews>
  <sheetFormatPr defaultRowHeight="15"/>
  <sheetData>
    <row r="21" spans="3:7" ht="41.25">
      <c r="C21" s="1425" t="s">
        <v>1598</v>
      </c>
      <c r="D21" s="1425"/>
      <c r="E21" s="1425"/>
      <c r="F21" s="1425"/>
      <c r="G21" s="142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</sheetPr>
  <dimension ref="B1:R226"/>
  <sheetViews>
    <sheetView zoomScaleNormal="100" workbookViewId="0">
      <selection activeCell="U145" sqref="U145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9.5703125" style="6" customWidth="1"/>
    <col min="9" max="9" width="9.140625" style="6" customWidth="1"/>
    <col min="10" max="17" width="8.28515625" style="74" customWidth="1"/>
    <col min="18" max="18" width="8.85546875" style="74" customWidth="1"/>
    <col min="19" max="16384" width="9" style="7"/>
  </cols>
  <sheetData>
    <row r="1" spans="2:18" s="1" customFormat="1" ht="24">
      <c r="B1" s="1407" t="s">
        <v>1572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6" customHeight="1">
      <c r="B2" s="2"/>
      <c r="C2" s="2"/>
      <c r="D2" s="2"/>
      <c r="E2" s="2"/>
      <c r="F2" s="3"/>
      <c r="G2" s="4"/>
      <c r="H2" s="5"/>
      <c r="J2" s="291"/>
      <c r="K2" s="291"/>
      <c r="L2" s="291"/>
      <c r="M2" s="291"/>
      <c r="N2" s="291"/>
      <c r="O2" s="291"/>
      <c r="P2" s="291"/>
      <c r="Q2" s="291"/>
      <c r="R2" s="291"/>
    </row>
    <row r="3" spans="2:18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0" t="s">
        <v>9</v>
      </c>
    </row>
    <row r="4" spans="2:18" s="12" customFormat="1" ht="24" customHeight="1">
      <c r="B4" s="1434" t="s">
        <v>1550</v>
      </c>
      <c r="C4" s="1435"/>
      <c r="D4" s="1435"/>
      <c r="E4" s="1435"/>
      <c r="F4" s="1435"/>
      <c r="G4" s="1436"/>
      <c r="H4" s="61"/>
      <c r="I4" s="62"/>
      <c r="J4" s="68">
        <f t="shared" ref="J4:R4" si="0">SUM(J5+J26+J67+J85+J101+J118+J145+J170+J188)</f>
        <v>0</v>
      </c>
      <c r="K4" s="68">
        <f t="shared" si="0"/>
        <v>3600</v>
      </c>
      <c r="L4" s="68">
        <f t="shared" si="0"/>
        <v>135000</v>
      </c>
      <c r="M4" s="68">
        <f t="shared" si="0"/>
        <v>3627900</v>
      </c>
      <c r="N4" s="68">
        <f t="shared" si="0"/>
        <v>0</v>
      </c>
      <c r="O4" s="68">
        <f t="shared" si="0"/>
        <v>0</v>
      </c>
      <c r="P4" s="68">
        <f t="shared" si="0"/>
        <v>2547600</v>
      </c>
      <c r="Q4" s="68">
        <f t="shared" si="0"/>
        <v>0</v>
      </c>
      <c r="R4" s="68">
        <f t="shared" si="0"/>
        <v>6314100</v>
      </c>
    </row>
    <row r="5" spans="2:18" s="12" customFormat="1" ht="31.5" hidden="1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44">
        <f>SUM(J6)</f>
        <v>0</v>
      </c>
      <c r="K5" s="44">
        <f t="shared" ref="K5:R6" si="1">SUM(K6)</f>
        <v>0</v>
      </c>
      <c r="L5" s="44">
        <f t="shared" si="1"/>
        <v>0</v>
      </c>
      <c r="M5" s="44">
        <f t="shared" si="1"/>
        <v>0</v>
      </c>
      <c r="N5" s="44">
        <f t="shared" si="1"/>
        <v>0</v>
      </c>
      <c r="O5" s="44">
        <f t="shared" si="1"/>
        <v>0</v>
      </c>
      <c r="P5" s="44">
        <f t="shared" si="1"/>
        <v>0</v>
      </c>
      <c r="Q5" s="44">
        <f t="shared" si="1"/>
        <v>0</v>
      </c>
      <c r="R5" s="44">
        <f t="shared" si="1"/>
        <v>0</v>
      </c>
    </row>
    <row r="6" spans="2:18" s="12" customFormat="1" ht="48" hidden="1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35">
        <f>SUM(J7)</f>
        <v>0</v>
      </c>
      <c r="K6" s="35">
        <f t="shared" si="1"/>
        <v>0</v>
      </c>
      <c r="L6" s="35">
        <f t="shared" si="1"/>
        <v>0</v>
      </c>
      <c r="M6" s="35">
        <f t="shared" si="1"/>
        <v>0</v>
      </c>
      <c r="N6" s="35">
        <f t="shared" si="1"/>
        <v>0</v>
      </c>
      <c r="O6" s="35">
        <f t="shared" si="1"/>
        <v>0</v>
      </c>
      <c r="P6" s="35">
        <f t="shared" si="1"/>
        <v>0</v>
      </c>
      <c r="Q6" s="35">
        <f t="shared" si="1"/>
        <v>0</v>
      </c>
      <c r="R6" s="35">
        <f t="shared" si="1"/>
        <v>0</v>
      </c>
    </row>
    <row r="7" spans="2:18" ht="47.25" hidden="1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>SUM(J8+J13)</f>
        <v>0</v>
      </c>
      <c r="K7" s="69">
        <f t="shared" ref="K7:R7" si="2">SUM(K8+K13)</f>
        <v>0</v>
      </c>
      <c r="L7" s="69">
        <f t="shared" si="2"/>
        <v>0</v>
      </c>
      <c r="M7" s="69">
        <f t="shared" si="2"/>
        <v>0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0</v>
      </c>
    </row>
    <row r="8" spans="2:18" ht="30.75" hidden="1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0</v>
      </c>
      <c r="L8" s="70">
        <f t="shared" si="3"/>
        <v>0</v>
      </c>
      <c r="M8" s="70">
        <f t="shared" si="3"/>
        <v>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0</v>
      </c>
    </row>
    <row r="9" spans="2:18" ht="48.75" hidden="1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Q9" si="4">SUM(K10:K12)</f>
        <v>0</v>
      </c>
      <c r="L9" s="70">
        <f t="shared" si="4"/>
        <v>0</v>
      </c>
      <c r="M9" s="70">
        <f t="shared" si="4"/>
        <v>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>SUM(R10:R12)</f>
        <v>0</v>
      </c>
    </row>
    <row r="10" spans="2:18" ht="18.75" hidden="1" customHeight="1">
      <c r="B10" s="32"/>
      <c r="C10" s="33"/>
      <c r="D10" s="33"/>
      <c r="E10" s="34"/>
      <c r="F10" s="25">
        <v>1</v>
      </c>
      <c r="G10" s="14"/>
      <c r="H10" s="80"/>
      <c r="I10" s="117"/>
      <c r="J10" s="79"/>
      <c r="K10" s="79"/>
      <c r="L10" s="79"/>
      <c r="M10" s="79"/>
      <c r="N10" s="79"/>
      <c r="O10" s="79"/>
      <c r="P10" s="79"/>
      <c r="Q10" s="79"/>
      <c r="R10" s="79">
        <f>SUM(J10:Q10)</f>
        <v>0</v>
      </c>
    </row>
    <row r="11" spans="2:18" ht="18.75" hidden="1" customHeight="1">
      <c r="B11" s="48"/>
      <c r="C11" s="49"/>
      <c r="D11" s="49"/>
      <c r="E11" s="50"/>
      <c r="F11" s="25">
        <v>2</v>
      </c>
      <c r="G11" s="14"/>
      <c r="H11" s="80"/>
      <c r="I11" s="117"/>
      <c r="J11" s="79"/>
      <c r="K11" s="79"/>
      <c r="L11" s="79"/>
      <c r="M11" s="79"/>
      <c r="N11" s="79"/>
      <c r="O11" s="79"/>
      <c r="P11" s="79"/>
      <c r="Q11" s="79"/>
      <c r="R11" s="79">
        <f>SUM(J11:Q11)</f>
        <v>0</v>
      </c>
    </row>
    <row r="12" spans="2:18" ht="18.75" hidden="1" customHeight="1">
      <c r="B12" s="24"/>
      <c r="D12" s="21"/>
      <c r="E12" s="26"/>
      <c r="F12" s="25">
        <v>3</v>
      </c>
      <c r="G12" s="14"/>
      <c r="H12" s="15"/>
      <c r="I12" s="16"/>
      <c r="J12" s="23"/>
      <c r="K12" s="23"/>
      <c r="L12" s="23"/>
      <c r="M12" s="23"/>
      <c r="N12" s="23"/>
      <c r="O12" s="23"/>
      <c r="P12" s="23"/>
      <c r="Q12" s="23"/>
      <c r="R12" s="79">
        <f>SUM(J12:Q12)</f>
        <v>0</v>
      </c>
    </row>
    <row r="13" spans="2:18" s="37" customFormat="1" ht="51" hidden="1" customHeight="1">
      <c r="B13" s="36"/>
      <c r="C13" s="39"/>
      <c r="D13" s="1401" t="s">
        <v>76</v>
      </c>
      <c r="E13" s="1401"/>
      <c r="F13" s="1401"/>
      <c r="G13" s="1401"/>
      <c r="H13" s="1401"/>
      <c r="I13" s="1401"/>
      <c r="J13" s="101">
        <f>SUM(J14+J18)</f>
        <v>0</v>
      </c>
      <c r="K13" s="101">
        <f t="shared" ref="K13:R13" si="5">SUM(K14+K18)</f>
        <v>0</v>
      </c>
      <c r="L13" s="101">
        <f t="shared" si="5"/>
        <v>0</v>
      </c>
      <c r="M13" s="101">
        <f t="shared" si="5"/>
        <v>0</v>
      </c>
      <c r="N13" s="101">
        <f t="shared" si="5"/>
        <v>0</v>
      </c>
      <c r="O13" s="101">
        <f t="shared" si="5"/>
        <v>0</v>
      </c>
      <c r="P13" s="101">
        <f t="shared" si="5"/>
        <v>0</v>
      </c>
      <c r="Q13" s="101">
        <f t="shared" si="5"/>
        <v>0</v>
      </c>
      <c r="R13" s="101">
        <f t="shared" si="5"/>
        <v>0</v>
      </c>
    </row>
    <row r="14" spans="2:18" ht="35.25" hidden="1" customHeight="1">
      <c r="B14" s="56"/>
      <c r="C14" s="57"/>
      <c r="D14" s="57"/>
      <c r="E14" s="1424" t="s">
        <v>14</v>
      </c>
      <c r="F14" s="1401"/>
      <c r="G14" s="1401"/>
      <c r="H14" s="1401"/>
      <c r="I14" s="1401"/>
      <c r="J14" s="73">
        <f>SUM(J15:J17)</f>
        <v>0</v>
      </c>
      <c r="K14" s="73">
        <f t="shared" ref="K14:Q14" si="6">SUM(K15:K17)</f>
        <v>0</v>
      </c>
      <c r="L14" s="73">
        <f t="shared" si="6"/>
        <v>0</v>
      </c>
      <c r="M14" s="73">
        <f t="shared" si="6"/>
        <v>0</v>
      </c>
      <c r="N14" s="73">
        <f t="shared" si="6"/>
        <v>0</v>
      </c>
      <c r="O14" s="73">
        <f t="shared" si="6"/>
        <v>0</v>
      </c>
      <c r="P14" s="73">
        <f t="shared" si="6"/>
        <v>0</v>
      </c>
      <c r="Q14" s="73">
        <f t="shared" si="6"/>
        <v>0</v>
      </c>
      <c r="R14" s="73">
        <f>SUM(R15:R17)</f>
        <v>0</v>
      </c>
    </row>
    <row r="15" spans="2:18" ht="17.25" hidden="1" customHeight="1">
      <c r="B15" s="32"/>
      <c r="C15" s="33"/>
      <c r="D15" s="33"/>
      <c r="E15" s="34"/>
      <c r="F15" s="51">
        <v>4</v>
      </c>
      <c r="G15" s="14"/>
      <c r="H15" s="80"/>
      <c r="I15" s="117"/>
      <c r="J15" s="79"/>
      <c r="K15" s="79"/>
      <c r="L15" s="79"/>
      <c r="M15" s="79"/>
      <c r="N15" s="79"/>
      <c r="O15" s="79"/>
      <c r="P15" s="79"/>
      <c r="Q15" s="79"/>
      <c r="R15" s="79">
        <f>SUM(J15:Q15)</f>
        <v>0</v>
      </c>
    </row>
    <row r="16" spans="2:18" ht="17.25" hidden="1" customHeight="1">
      <c r="B16" s="24"/>
      <c r="D16" s="21"/>
      <c r="E16" s="26"/>
      <c r="F16" s="51">
        <v>5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9">
        <f>SUM(J16:Q16)</f>
        <v>0</v>
      </c>
    </row>
    <row r="17" spans="2:18" ht="17.25" hidden="1" customHeight="1">
      <c r="B17" s="58"/>
      <c r="C17" s="59"/>
      <c r="D17" s="53"/>
      <c r="E17" s="19"/>
      <c r="F17" s="51">
        <v>6</v>
      </c>
      <c r="G17" s="14"/>
      <c r="H17" s="15"/>
      <c r="I17" s="16"/>
      <c r="J17" s="23"/>
      <c r="K17" s="23"/>
      <c r="L17" s="23"/>
      <c r="M17" s="23"/>
      <c r="N17" s="23"/>
      <c r="O17" s="23"/>
      <c r="P17" s="23"/>
      <c r="Q17" s="23"/>
      <c r="R17" s="79">
        <f>SUM(J17:Q17)</f>
        <v>0</v>
      </c>
    </row>
    <row r="18" spans="2:18" ht="21" hidden="1" customHeight="1">
      <c r="B18" s="63"/>
      <c r="C18" s="64"/>
      <c r="D18" s="64"/>
      <c r="E18" s="65" t="s">
        <v>15</v>
      </c>
      <c r="F18" s="27"/>
      <c r="G18" s="27"/>
      <c r="H18" s="13"/>
      <c r="I18" s="47"/>
      <c r="J18" s="73">
        <f>SUM(J19:J21)</f>
        <v>0</v>
      </c>
      <c r="K18" s="73">
        <f t="shared" ref="K18:R18" si="7">SUM(K19:K21)</f>
        <v>0</v>
      </c>
      <c r="L18" s="73">
        <f t="shared" si="7"/>
        <v>0</v>
      </c>
      <c r="M18" s="73">
        <f t="shared" si="7"/>
        <v>0</v>
      </c>
      <c r="N18" s="73">
        <f t="shared" si="7"/>
        <v>0</v>
      </c>
      <c r="O18" s="73">
        <f t="shared" si="7"/>
        <v>0</v>
      </c>
      <c r="P18" s="73">
        <f t="shared" si="7"/>
        <v>0</v>
      </c>
      <c r="Q18" s="73">
        <f t="shared" si="7"/>
        <v>0</v>
      </c>
      <c r="R18" s="73">
        <f t="shared" si="7"/>
        <v>0</v>
      </c>
    </row>
    <row r="19" spans="2:18" ht="19.5" hidden="1" customHeight="1">
      <c r="B19" s="32"/>
      <c r="C19" s="33"/>
      <c r="D19" s="33"/>
      <c r="E19" s="34"/>
      <c r="F19" s="25">
        <v>7</v>
      </c>
      <c r="G19" s="14"/>
      <c r="H19" s="80"/>
      <c r="I19" s="117"/>
      <c r="J19" s="79"/>
      <c r="K19" s="79"/>
      <c r="L19" s="79"/>
      <c r="M19" s="79"/>
      <c r="N19" s="79"/>
      <c r="O19" s="79"/>
      <c r="P19" s="79"/>
      <c r="Q19" s="79"/>
      <c r="R19" s="79">
        <f>SUM(J19:Q19)</f>
        <v>0</v>
      </c>
    </row>
    <row r="20" spans="2:18" ht="19.5" hidden="1" customHeight="1">
      <c r="B20" s="48"/>
      <c r="C20" s="49"/>
      <c r="D20" s="49"/>
      <c r="E20" s="50"/>
      <c r="F20" s="25">
        <v>8</v>
      </c>
      <c r="G20" s="14"/>
      <c r="H20" s="80"/>
      <c r="I20" s="117"/>
      <c r="J20" s="79"/>
      <c r="K20" s="79"/>
      <c r="L20" s="79"/>
      <c r="M20" s="79"/>
      <c r="N20" s="79"/>
      <c r="O20" s="79"/>
      <c r="P20" s="79"/>
      <c r="Q20" s="79"/>
      <c r="R20" s="79">
        <f t="shared" ref="R20" si="8">SUM(J20:Q20)</f>
        <v>0</v>
      </c>
    </row>
    <row r="21" spans="2:18" ht="19.5" hidden="1" customHeight="1">
      <c r="B21" s="58"/>
      <c r="C21" s="59"/>
      <c r="D21" s="53"/>
      <c r="E21" s="19"/>
      <c r="F21" s="25">
        <v>9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9">
        <f>SUM(J21:Q21)</f>
        <v>0</v>
      </c>
    </row>
    <row r="22" spans="2:18" ht="21" hidden="1" customHeight="1">
      <c r="B22" s="63"/>
      <c r="C22" s="64"/>
      <c r="D22" s="64"/>
      <c r="E22" s="65" t="s">
        <v>98</v>
      </c>
      <c r="F22" s="67"/>
      <c r="G22" s="27"/>
      <c r="H22" s="13"/>
      <c r="I22" s="47"/>
      <c r="J22" s="73">
        <f>SUM(J23:J25)</f>
        <v>0</v>
      </c>
      <c r="K22" s="73">
        <f t="shared" ref="K22:R22" si="9">SUM(K23:K25)</f>
        <v>0</v>
      </c>
      <c r="L22" s="73">
        <f t="shared" si="9"/>
        <v>0</v>
      </c>
      <c r="M22" s="73">
        <f t="shared" si="9"/>
        <v>0</v>
      </c>
      <c r="N22" s="73">
        <f t="shared" si="9"/>
        <v>0</v>
      </c>
      <c r="O22" s="73">
        <f t="shared" si="9"/>
        <v>0</v>
      </c>
      <c r="P22" s="73">
        <f t="shared" si="9"/>
        <v>0</v>
      </c>
      <c r="Q22" s="73">
        <f t="shared" si="9"/>
        <v>0</v>
      </c>
      <c r="R22" s="73">
        <f t="shared" si="9"/>
        <v>0</v>
      </c>
    </row>
    <row r="23" spans="2:18" ht="19.5" hidden="1" customHeight="1">
      <c r="B23" s="32"/>
      <c r="C23" s="33"/>
      <c r="D23" s="33"/>
      <c r="E23" s="34"/>
      <c r="F23" s="25">
        <v>10</v>
      </c>
      <c r="G23" s="14"/>
      <c r="H23" s="80"/>
      <c r="I23" s="117"/>
      <c r="J23" s="79"/>
      <c r="K23" s="79"/>
      <c r="L23" s="79"/>
      <c r="M23" s="79"/>
      <c r="N23" s="79"/>
      <c r="O23" s="79"/>
      <c r="P23" s="79"/>
      <c r="Q23" s="79"/>
      <c r="R23" s="79">
        <f>SUM(J23:Q23)</f>
        <v>0</v>
      </c>
    </row>
    <row r="24" spans="2:18" ht="19.5" hidden="1" customHeight="1">
      <c r="B24" s="48"/>
      <c r="C24" s="49"/>
      <c r="D24" s="49"/>
      <c r="E24" s="50"/>
      <c r="F24" s="25">
        <v>11</v>
      </c>
      <c r="G24" s="14"/>
      <c r="H24" s="80"/>
      <c r="I24" s="117"/>
      <c r="J24" s="79"/>
      <c r="K24" s="79"/>
      <c r="L24" s="79"/>
      <c r="M24" s="79"/>
      <c r="N24" s="79"/>
      <c r="O24" s="79"/>
      <c r="P24" s="79"/>
      <c r="Q24" s="79"/>
      <c r="R24" s="79">
        <f>SUM(J24:Q24)</f>
        <v>0</v>
      </c>
    </row>
    <row r="25" spans="2:18" ht="19.5" hidden="1" customHeight="1">
      <c r="B25" s="24"/>
      <c r="D25" s="21"/>
      <c r="E25" s="26"/>
      <c r="F25" s="25">
        <v>12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9">
        <f>SUM(J25:Q25)</f>
        <v>0</v>
      </c>
    </row>
    <row r="26" spans="2:18" s="12" customFormat="1" ht="35.25" hidden="1" customHeight="1">
      <c r="B26" s="1402" t="s">
        <v>80</v>
      </c>
      <c r="C26" s="1403"/>
      <c r="D26" s="1403"/>
      <c r="E26" s="1403"/>
      <c r="F26" s="1403"/>
      <c r="G26" s="1403"/>
      <c r="H26" s="1403"/>
      <c r="I26" s="1403"/>
      <c r="J26" s="44">
        <f>SUM(J27)</f>
        <v>0</v>
      </c>
      <c r="K26" s="44">
        <f t="shared" ref="K26:R26" si="10">SUM(K27)</f>
        <v>0</v>
      </c>
      <c r="L26" s="44">
        <f t="shared" si="10"/>
        <v>0</v>
      </c>
      <c r="M26" s="44">
        <f t="shared" si="10"/>
        <v>0</v>
      </c>
      <c r="N26" s="44">
        <f t="shared" si="10"/>
        <v>0</v>
      </c>
      <c r="O26" s="44">
        <f t="shared" si="10"/>
        <v>0</v>
      </c>
      <c r="P26" s="44">
        <f t="shared" si="10"/>
        <v>0</v>
      </c>
      <c r="Q26" s="44">
        <f t="shared" si="10"/>
        <v>0</v>
      </c>
      <c r="R26" s="44">
        <f t="shared" si="10"/>
        <v>0</v>
      </c>
    </row>
    <row r="27" spans="2:18" s="12" customFormat="1" ht="48" hidden="1" customHeight="1">
      <c r="B27" s="1404" t="s">
        <v>81</v>
      </c>
      <c r="C27" s="1405"/>
      <c r="D27" s="1405"/>
      <c r="E27" s="1405"/>
      <c r="F27" s="1405"/>
      <c r="G27" s="1405"/>
      <c r="H27" s="1405"/>
      <c r="I27" s="1405"/>
      <c r="J27" s="35">
        <f>SUM(J28+J47)</f>
        <v>0</v>
      </c>
      <c r="K27" s="35">
        <f t="shared" ref="K27:R27" si="11">SUM(K28+K47)</f>
        <v>0</v>
      </c>
      <c r="L27" s="35">
        <f t="shared" si="11"/>
        <v>0</v>
      </c>
      <c r="M27" s="35">
        <f t="shared" si="11"/>
        <v>0</v>
      </c>
      <c r="N27" s="35">
        <f t="shared" si="11"/>
        <v>0</v>
      </c>
      <c r="O27" s="35">
        <f t="shared" si="11"/>
        <v>0</v>
      </c>
      <c r="P27" s="35">
        <f t="shared" si="11"/>
        <v>0</v>
      </c>
      <c r="Q27" s="35">
        <f t="shared" si="11"/>
        <v>0</v>
      </c>
      <c r="R27" s="35">
        <f t="shared" si="11"/>
        <v>0</v>
      </c>
    </row>
    <row r="28" spans="2:18" ht="50.25" hidden="1" customHeight="1">
      <c r="B28" s="29"/>
      <c r="C28" s="1401" t="s">
        <v>25</v>
      </c>
      <c r="D28" s="1401"/>
      <c r="E28" s="1401"/>
      <c r="F28" s="1401"/>
      <c r="G28" s="1401"/>
      <c r="H28" s="1401"/>
      <c r="I28" s="1401"/>
      <c r="J28" s="73">
        <f>SUM(J29+J42)</f>
        <v>0</v>
      </c>
      <c r="K28" s="73">
        <f t="shared" ref="K28:R28" si="12">SUM(K29+K42)</f>
        <v>0</v>
      </c>
      <c r="L28" s="73">
        <f t="shared" si="12"/>
        <v>0</v>
      </c>
      <c r="M28" s="73">
        <f t="shared" si="12"/>
        <v>0</v>
      </c>
      <c r="N28" s="73">
        <f t="shared" si="12"/>
        <v>0</v>
      </c>
      <c r="O28" s="73">
        <f t="shared" si="12"/>
        <v>0</v>
      </c>
      <c r="P28" s="73">
        <f t="shared" si="12"/>
        <v>0</v>
      </c>
      <c r="Q28" s="73">
        <f t="shared" si="12"/>
        <v>0</v>
      </c>
      <c r="R28" s="73">
        <f t="shared" si="12"/>
        <v>0</v>
      </c>
    </row>
    <row r="29" spans="2:18" ht="35.25" hidden="1" customHeight="1">
      <c r="B29" s="29"/>
      <c r="C29" s="31"/>
      <c r="D29" s="1401" t="s">
        <v>16</v>
      </c>
      <c r="E29" s="1401"/>
      <c r="F29" s="1401"/>
      <c r="G29" s="1401"/>
      <c r="H29" s="1401"/>
      <c r="I29" s="1401"/>
      <c r="J29" s="73">
        <f>SUM(J30+J34+J38)</f>
        <v>0</v>
      </c>
      <c r="K29" s="73">
        <f t="shared" ref="K29:R29" si="13">SUM(K30+K34+K38)</f>
        <v>0</v>
      </c>
      <c r="L29" s="73">
        <f t="shared" si="13"/>
        <v>0</v>
      </c>
      <c r="M29" s="73">
        <f t="shared" si="13"/>
        <v>0</v>
      </c>
      <c r="N29" s="73">
        <f t="shared" si="13"/>
        <v>0</v>
      </c>
      <c r="O29" s="73">
        <f t="shared" si="13"/>
        <v>0</v>
      </c>
      <c r="P29" s="73">
        <f t="shared" si="13"/>
        <v>0</v>
      </c>
      <c r="Q29" s="73">
        <f t="shared" si="13"/>
        <v>0</v>
      </c>
      <c r="R29" s="73">
        <f t="shared" si="13"/>
        <v>0</v>
      </c>
    </row>
    <row r="30" spans="2:18" ht="48.75" hidden="1" customHeight="1">
      <c r="B30" s="29"/>
      <c r="C30" s="31"/>
      <c r="D30" s="31"/>
      <c r="E30" s="1401" t="s">
        <v>17</v>
      </c>
      <c r="F30" s="1401"/>
      <c r="G30" s="1401"/>
      <c r="H30" s="1401"/>
      <c r="I30" s="1401"/>
      <c r="J30" s="73">
        <f>SUM(J31:J33)</f>
        <v>0</v>
      </c>
      <c r="K30" s="73">
        <f t="shared" ref="K30:R30" si="14">SUM(K31:K33)</f>
        <v>0</v>
      </c>
      <c r="L30" s="73">
        <f t="shared" si="14"/>
        <v>0</v>
      </c>
      <c r="M30" s="73">
        <f t="shared" si="14"/>
        <v>0</v>
      </c>
      <c r="N30" s="73">
        <f t="shared" si="14"/>
        <v>0</v>
      </c>
      <c r="O30" s="73">
        <f t="shared" si="14"/>
        <v>0</v>
      </c>
      <c r="P30" s="73">
        <f t="shared" si="14"/>
        <v>0</v>
      </c>
      <c r="Q30" s="73">
        <f t="shared" si="14"/>
        <v>0</v>
      </c>
      <c r="R30" s="73">
        <f t="shared" si="14"/>
        <v>0</v>
      </c>
    </row>
    <row r="31" spans="2:18" ht="23.25" hidden="1" customHeight="1">
      <c r="B31" s="32"/>
      <c r="C31" s="33"/>
      <c r="D31" s="33"/>
      <c r="E31" s="34"/>
      <c r="F31" s="25">
        <v>13</v>
      </c>
      <c r="G31" s="14"/>
      <c r="H31" s="80"/>
      <c r="I31" s="117"/>
      <c r="J31" s="79"/>
      <c r="K31" s="79"/>
      <c r="L31" s="79"/>
      <c r="M31" s="79"/>
      <c r="N31" s="79"/>
      <c r="O31" s="79"/>
      <c r="P31" s="79"/>
      <c r="Q31" s="79"/>
      <c r="R31" s="79">
        <f t="shared" ref="R31:R32" si="15">SUM(J31:Q31)</f>
        <v>0</v>
      </c>
    </row>
    <row r="32" spans="2:18" ht="23.25" hidden="1" customHeight="1">
      <c r="B32" s="24"/>
      <c r="D32" s="21"/>
      <c r="E32" s="26"/>
      <c r="F32" s="25">
        <v>14</v>
      </c>
      <c r="G32" s="14"/>
      <c r="H32" s="15"/>
      <c r="I32" s="16"/>
      <c r="J32" s="23"/>
      <c r="K32" s="23"/>
      <c r="L32" s="23"/>
      <c r="M32" s="23"/>
      <c r="N32" s="23"/>
      <c r="O32" s="23"/>
      <c r="P32" s="23"/>
      <c r="Q32" s="23"/>
      <c r="R32" s="79">
        <f t="shared" si="15"/>
        <v>0</v>
      </c>
    </row>
    <row r="33" spans="2:18" ht="23.25" hidden="1" customHeight="1">
      <c r="B33" s="58"/>
      <c r="C33" s="59"/>
      <c r="D33" s="53"/>
      <c r="E33" s="19"/>
      <c r="F33" s="25">
        <v>15</v>
      </c>
      <c r="G33" s="14"/>
      <c r="H33" s="15"/>
      <c r="I33" s="16"/>
      <c r="J33" s="23"/>
      <c r="K33" s="23"/>
      <c r="L33" s="23"/>
      <c r="M33" s="23"/>
      <c r="N33" s="23"/>
      <c r="O33" s="23"/>
      <c r="P33" s="23"/>
      <c r="Q33" s="23"/>
      <c r="R33" s="79">
        <f>SUM(J33:Q33)</f>
        <v>0</v>
      </c>
    </row>
    <row r="34" spans="2:18" ht="23.25" hidden="1" customHeight="1">
      <c r="B34" s="29"/>
      <c r="C34" s="31"/>
      <c r="D34" s="31"/>
      <c r="E34" s="30" t="s">
        <v>18</v>
      </c>
      <c r="F34" s="27"/>
      <c r="G34" s="27"/>
      <c r="H34" s="13"/>
      <c r="I34" s="47"/>
      <c r="J34" s="73">
        <f>SUM(J35:J37)</f>
        <v>0</v>
      </c>
      <c r="K34" s="73">
        <f t="shared" ref="K34:R34" si="16">SUM(K35:K37)</f>
        <v>0</v>
      </c>
      <c r="L34" s="73">
        <f t="shared" si="16"/>
        <v>0</v>
      </c>
      <c r="M34" s="73">
        <f t="shared" si="16"/>
        <v>0</v>
      </c>
      <c r="N34" s="73">
        <f t="shared" si="16"/>
        <v>0</v>
      </c>
      <c r="O34" s="73">
        <f t="shared" si="16"/>
        <v>0</v>
      </c>
      <c r="P34" s="73">
        <f t="shared" si="16"/>
        <v>0</v>
      </c>
      <c r="Q34" s="73">
        <f t="shared" si="16"/>
        <v>0</v>
      </c>
      <c r="R34" s="73">
        <f t="shared" si="16"/>
        <v>0</v>
      </c>
    </row>
    <row r="35" spans="2:18" ht="23.25" hidden="1" customHeight="1">
      <c r="B35" s="32"/>
      <c r="C35" s="33"/>
      <c r="D35" s="33"/>
      <c r="E35" s="34"/>
      <c r="F35" s="25">
        <v>16</v>
      </c>
      <c r="G35" s="14"/>
      <c r="H35" s="80"/>
      <c r="I35" s="117"/>
      <c r="J35" s="79"/>
      <c r="K35" s="79"/>
      <c r="L35" s="79"/>
      <c r="M35" s="79"/>
      <c r="N35" s="79"/>
      <c r="O35" s="79"/>
      <c r="P35" s="79"/>
      <c r="Q35" s="79"/>
      <c r="R35" s="79">
        <f t="shared" ref="R35:R36" si="17">SUM(J35:Q35)</f>
        <v>0</v>
      </c>
    </row>
    <row r="36" spans="2:18" ht="23.25" hidden="1" customHeight="1">
      <c r="B36" s="24"/>
      <c r="D36" s="21"/>
      <c r="E36" s="26"/>
      <c r="F36" s="25">
        <v>17</v>
      </c>
      <c r="G36" s="14"/>
      <c r="H36" s="15"/>
      <c r="I36" s="16"/>
      <c r="J36" s="23"/>
      <c r="K36" s="23"/>
      <c r="L36" s="23"/>
      <c r="M36" s="23"/>
      <c r="N36" s="23"/>
      <c r="O36" s="23"/>
      <c r="P36" s="23"/>
      <c r="Q36" s="23"/>
      <c r="R36" s="79">
        <f t="shared" si="17"/>
        <v>0</v>
      </c>
    </row>
    <row r="37" spans="2:18" ht="23.25" hidden="1" customHeight="1">
      <c r="B37" s="58"/>
      <c r="C37" s="59"/>
      <c r="D37" s="53"/>
      <c r="E37" s="19"/>
      <c r="F37" s="25">
        <v>18</v>
      </c>
      <c r="G37" s="14"/>
      <c r="H37" s="15"/>
      <c r="I37" s="16"/>
      <c r="J37" s="23"/>
      <c r="K37" s="23"/>
      <c r="L37" s="23"/>
      <c r="M37" s="23"/>
      <c r="N37" s="23"/>
      <c r="O37" s="23"/>
      <c r="P37" s="23"/>
      <c r="Q37" s="23"/>
      <c r="R37" s="79">
        <f>SUM(J37:Q37)</f>
        <v>0</v>
      </c>
    </row>
    <row r="38" spans="2:18" ht="23.25" hidden="1" customHeight="1">
      <c r="B38" s="29"/>
      <c r="C38" s="31"/>
      <c r="D38" s="31"/>
      <c r="E38" s="30" t="s">
        <v>19</v>
      </c>
      <c r="F38" s="27"/>
      <c r="G38" s="27"/>
      <c r="H38" s="13"/>
      <c r="I38" s="47"/>
      <c r="J38" s="73">
        <f>SUM(J39:J41)</f>
        <v>0</v>
      </c>
      <c r="K38" s="73">
        <f t="shared" ref="K38:R38" si="18">SUM(K39:K41)</f>
        <v>0</v>
      </c>
      <c r="L38" s="73">
        <f t="shared" si="18"/>
        <v>0</v>
      </c>
      <c r="M38" s="73">
        <f t="shared" si="18"/>
        <v>0</v>
      </c>
      <c r="N38" s="73">
        <f t="shared" si="18"/>
        <v>0</v>
      </c>
      <c r="O38" s="73">
        <f t="shared" si="18"/>
        <v>0</v>
      </c>
      <c r="P38" s="73">
        <f t="shared" si="18"/>
        <v>0</v>
      </c>
      <c r="Q38" s="73">
        <f t="shared" si="18"/>
        <v>0</v>
      </c>
      <c r="R38" s="73">
        <f t="shared" si="18"/>
        <v>0</v>
      </c>
    </row>
    <row r="39" spans="2:18" ht="23.25" hidden="1" customHeight="1">
      <c r="B39" s="32"/>
      <c r="C39" s="33"/>
      <c r="D39" s="33"/>
      <c r="E39" s="34"/>
      <c r="F39" s="25">
        <v>19</v>
      </c>
      <c r="G39" s="14"/>
      <c r="H39" s="80"/>
      <c r="I39" s="117"/>
      <c r="J39" s="79"/>
      <c r="K39" s="79"/>
      <c r="L39" s="79"/>
      <c r="M39" s="79"/>
      <c r="N39" s="79"/>
      <c r="O39" s="79"/>
      <c r="P39" s="79"/>
      <c r="Q39" s="79"/>
      <c r="R39" s="79">
        <f t="shared" ref="R39:R40" si="19">SUM(J39:Q39)</f>
        <v>0</v>
      </c>
    </row>
    <row r="40" spans="2:18" ht="23.25" hidden="1" customHeight="1">
      <c r="B40" s="24"/>
      <c r="D40" s="21"/>
      <c r="E40" s="26"/>
      <c r="F40" s="25">
        <v>20</v>
      </c>
      <c r="G40" s="14"/>
      <c r="H40" s="15"/>
      <c r="I40" s="16"/>
      <c r="J40" s="23"/>
      <c r="K40" s="23"/>
      <c r="L40" s="23"/>
      <c r="M40" s="23"/>
      <c r="N40" s="23"/>
      <c r="O40" s="23"/>
      <c r="P40" s="23"/>
      <c r="Q40" s="23"/>
      <c r="R40" s="79">
        <f t="shared" si="19"/>
        <v>0</v>
      </c>
    </row>
    <row r="41" spans="2:18" ht="23.25" hidden="1" customHeight="1">
      <c r="B41" s="24"/>
      <c r="D41" s="21"/>
      <c r="E41" s="26"/>
      <c r="F41" s="25">
        <v>21</v>
      </c>
      <c r="G41" s="14"/>
      <c r="H41" s="15"/>
      <c r="I41" s="16"/>
      <c r="J41" s="23"/>
      <c r="K41" s="23"/>
      <c r="L41" s="23"/>
      <c r="M41" s="23"/>
      <c r="N41" s="23"/>
      <c r="O41" s="23"/>
      <c r="P41" s="23"/>
      <c r="Q41" s="23"/>
      <c r="R41" s="79">
        <f>SUM(J41:Q41)</f>
        <v>0</v>
      </c>
    </row>
    <row r="42" spans="2:18" s="37" customFormat="1" ht="49.5" hidden="1" customHeight="1">
      <c r="B42" s="36"/>
      <c r="C42" s="39"/>
      <c r="D42" s="1401" t="s">
        <v>20</v>
      </c>
      <c r="E42" s="1401"/>
      <c r="F42" s="1401"/>
      <c r="G42" s="1401"/>
      <c r="H42" s="1401"/>
      <c r="I42" s="1401"/>
      <c r="J42" s="101">
        <f>SUM(J43)</f>
        <v>0</v>
      </c>
      <c r="K42" s="101">
        <f t="shared" ref="K42:R42" si="20">SUM(K43)</f>
        <v>0</v>
      </c>
      <c r="L42" s="101">
        <f t="shared" si="20"/>
        <v>0</v>
      </c>
      <c r="M42" s="101">
        <f t="shared" si="20"/>
        <v>0</v>
      </c>
      <c r="N42" s="101">
        <f t="shared" si="20"/>
        <v>0</v>
      </c>
      <c r="O42" s="101">
        <f t="shared" si="20"/>
        <v>0</v>
      </c>
      <c r="P42" s="101">
        <f t="shared" si="20"/>
        <v>0</v>
      </c>
      <c r="Q42" s="101">
        <f t="shared" si="20"/>
        <v>0</v>
      </c>
      <c r="R42" s="101">
        <f t="shared" si="20"/>
        <v>0</v>
      </c>
    </row>
    <row r="43" spans="2:18" ht="36" hidden="1" customHeight="1">
      <c r="B43" s="29"/>
      <c r="C43" s="31"/>
      <c r="D43" s="31"/>
      <c r="E43" s="1401" t="s">
        <v>21</v>
      </c>
      <c r="F43" s="1401"/>
      <c r="G43" s="1401"/>
      <c r="H43" s="1401"/>
      <c r="I43" s="1401"/>
      <c r="J43" s="73">
        <f>SUM(J44:J46)</f>
        <v>0</v>
      </c>
      <c r="K43" s="73">
        <f t="shared" ref="K43:R43" si="21">SUM(K44:K46)</f>
        <v>0</v>
      </c>
      <c r="L43" s="73">
        <f t="shared" si="21"/>
        <v>0</v>
      </c>
      <c r="M43" s="73">
        <f t="shared" si="21"/>
        <v>0</v>
      </c>
      <c r="N43" s="73">
        <f t="shared" si="21"/>
        <v>0</v>
      </c>
      <c r="O43" s="73">
        <f t="shared" si="21"/>
        <v>0</v>
      </c>
      <c r="P43" s="73">
        <f t="shared" si="21"/>
        <v>0</v>
      </c>
      <c r="Q43" s="73">
        <f t="shared" si="21"/>
        <v>0</v>
      </c>
      <c r="R43" s="73">
        <f t="shared" si="21"/>
        <v>0</v>
      </c>
    </row>
    <row r="44" spans="2:18" ht="20.25" hidden="1" customHeight="1">
      <c r="B44" s="32"/>
      <c r="C44" s="33"/>
      <c r="D44" s="33"/>
      <c r="E44" s="34"/>
      <c r="F44" s="25">
        <v>22</v>
      </c>
      <c r="G44" s="14"/>
      <c r="H44" s="80"/>
      <c r="I44" s="117"/>
      <c r="J44" s="79"/>
      <c r="K44" s="79"/>
      <c r="L44" s="79"/>
      <c r="M44" s="79"/>
      <c r="N44" s="79"/>
      <c r="O44" s="79"/>
      <c r="P44" s="79"/>
      <c r="Q44" s="79"/>
      <c r="R44" s="79">
        <f t="shared" ref="R44:R45" si="22">SUM(J44:Q44)</f>
        <v>0</v>
      </c>
    </row>
    <row r="45" spans="2:18" ht="20.25" hidden="1" customHeight="1">
      <c r="B45" s="24"/>
      <c r="D45" s="21"/>
      <c r="E45" s="26"/>
      <c r="F45" s="25">
        <v>23</v>
      </c>
      <c r="G45" s="14"/>
      <c r="H45" s="15"/>
      <c r="I45" s="16"/>
      <c r="J45" s="23"/>
      <c r="K45" s="23"/>
      <c r="L45" s="23"/>
      <c r="M45" s="23"/>
      <c r="N45" s="23"/>
      <c r="O45" s="23"/>
      <c r="P45" s="23"/>
      <c r="Q45" s="23"/>
      <c r="R45" s="79">
        <f t="shared" si="22"/>
        <v>0</v>
      </c>
    </row>
    <row r="46" spans="2:18" ht="20.25" hidden="1" customHeight="1">
      <c r="B46" s="24"/>
      <c r="D46" s="21"/>
      <c r="E46" s="26"/>
      <c r="F46" s="25">
        <v>24</v>
      </c>
      <c r="G46" s="14"/>
      <c r="H46" s="15"/>
      <c r="I46" s="16"/>
      <c r="J46" s="23"/>
      <c r="K46" s="23"/>
      <c r="L46" s="23"/>
      <c r="M46" s="23"/>
      <c r="N46" s="23"/>
      <c r="O46" s="23"/>
      <c r="P46" s="23"/>
      <c r="Q46" s="23"/>
      <c r="R46" s="79">
        <f>SUM(J46:Q46)</f>
        <v>0</v>
      </c>
    </row>
    <row r="47" spans="2:18" ht="30.75" hidden="1" customHeight="1">
      <c r="B47" s="29"/>
      <c r="C47" s="1418" t="s">
        <v>24</v>
      </c>
      <c r="D47" s="1418"/>
      <c r="E47" s="1418"/>
      <c r="F47" s="1418"/>
      <c r="G47" s="1418"/>
      <c r="H47" s="1418"/>
      <c r="I47" s="1418"/>
      <c r="J47" s="73">
        <f>SUM(J48+J53+J58)</f>
        <v>0</v>
      </c>
      <c r="K47" s="73">
        <f t="shared" ref="K47:R47" si="23">SUM(K48+K53+K58)</f>
        <v>0</v>
      </c>
      <c r="L47" s="73">
        <f t="shared" si="23"/>
        <v>0</v>
      </c>
      <c r="M47" s="73">
        <f t="shared" si="23"/>
        <v>0</v>
      </c>
      <c r="N47" s="73">
        <f t="shared" si="23"/>
        <v>0</v>
      </c>
      <c r="O47" s="73">
        <f t="shared" si="23"/>
        <v>0</v>
      </c>
      <c r="P47" s="73">
        <f t="shared" si="23"/>
        <v>0</v>
      </c>
      <c r="Q47" s="73">
        <f t="shared" si="23"/>
        <v>0</v>
      </c>
      <c r="R47" s="73">
        <f t="shared" si="23"/>
        <v>0</v>
      </c>
    </row>
    <row r="48" spans="2:18" ht="49.5" hidden="1" customHeight="1">
      <c r="B48" s="29"/>
      <c r="C48" s="31"/>
      <c r="D48" s="1418" t="s">
        <v>23</v>
      </c>
      <c r="E48" s="1418"/>
      <c r="F48" s="1418"/>
      <c r="G48" s="1418"/>
      <c r="H48" s="1418"/>
      <c r="I48" s="1418"/>
      <c r="J48" s="73">
        <f>SUM(J49)</f>
        <v>0</v>
      </c>
      <c r="K48" s="73">
        <f t="shared" ref="K48:R48" si="24">SUM(K49)</f>
        <v>0</v>
      </c>
      <c r="L48" s="73">
        <f t="shared" si="24"/>
        <v>0</v>
      </c>
      <c r="M48" s="73">
        <f t="shared" si="24"/>
        <v>0</v>
      </c>
      <c r="N48" s="73">
        <f t="shared" si="24"/>
        <v>0</v>
      </c>
      <c r="O48" s="73">
        <f t="shared" si="24"/>
        <v>0</v>
      </c>
      <c r="P48" s="73">
        <f t="shared" si="24"/>
        <v>0</v>
      </c>
      <c r="Q48" s="73">
        <f t="shared" si="24"/>
        <v>0</v>
      </c>
      <c r="R48" s="73">
        <f t="shared" si="24"/>
        <v>0</v>
      </c>
    </row>
    <row r="49" spans="2:18" ht="33" hidden="1" customHeight="1">
      <c r="B49" s="29"/>
      <c r="C49" s="31"/>
      <c r="D49" s="31"/>
      <c r="E49" s="1401" t="s">
        <v>22</v>
      </c>
      <c r="F49" s="1401"/>
      <c r="G49" s="1401"/>
      <c r="H49" s="1401"/>
      <c r="I49" s="1401"/>
      <c r="J49" s="73">
        <f>SUM(J50:J52)</f>
        <v>0</v>
      </c>
      <c r="K49" s="73">
        <f t="shared" ref="K49:R49" si="25">SUM(K50:K52)</f>
        <v>0</v>
      </c>
      <c r="L49" s="73">
        <f t="shared" si="25"/>
        <v>0</v>
      </c>
      <c r="M49" s="73">
        <f t="shared" si="25"/>
        <v>0</v>
      </c>
      <c r="N49" s="73">
        <f t="shared" si="25"/>
        <v>0</v>
      </c>
      <c r="O49" s="73">
        <f t="shared" si="25"/>
        <v>0</v>
      </c>
      <c r="P49" s="73">
        <f t="shared" si="25"/>
        <v>0</v>
      </c>
      <c r="Q49" s="73">
        <f t="shared" si="25"/>
        <v>0</v>
      </c>
      <c r="R49" s="73">
        <f t="shared" si="25"/>
        <v>0</v>
      </c>
    </row>
    <row r="50" spans="2:18" ht="21.75" hidden="1" customHeight="1">
      <c r="B50" s="32"/>
      <c r="C50" s="33"/>
      <c r="D50" s="33"/>
      <c r="E50" s="34"/>
      <c r="F50" s="25">
        <v>25</v>
      </c>
      <c r="G50" s="14"/>
      <c r="H50" s="80"/>
      <c r="I50" s="117"/>
      <c r="J50" s="79"/>
      <c r="K50" s="79"/>
      <c r="L50" s="79"/>
      <c r="M50" s="79"/>
      <c r="N50" s="79"/>
      <c r="O50" s="79"/>
      <c r="P50" s="79"/>
      <c r="Q50" s="79"/>
      <c r="R50" s="79">
        <f t="shared" ref="R50:R51" si="26">SUM(J50:Q50)</f>
        <v>0</v>
      </c>
    </row>
    <row r="51" spans="2:18" ht="21.75" hidden="1" customHeight="1">
      <c r="B51" s="24"/>
      <c r="D51" s="21"/>
      <c r="E51" s="26"/>
      <c r="F51" s="25">
        <v>26</v>
      </c>
      <c r="G51" s="14"/>
      <c r="H51" s="15"/>
      <c r="I51" s="16"/>
      <c r="J51" s="23"/>
      <c r="K51" s="23"/>
      <c r="L51" s="23"/>
      <c r="M51" s="23"/>
      <c r="N51" s="23"/>
      <c r="O51" s="23"/>
      <c r="P51" s="23"/>
      <c r="Q51" s="23"/>
      <c r="R51" s="79">
        <f t="shared" si="26"/>
        <v>0</v>
      </c>
    </row>
    <row r="52" spans="2:18" ht="39" hidden="1" customHeight="1">
      <c r="B52" s="58"/>
      <c r="C52" s="59"/>
      <c r="D52" s="53"/>
      <c r="E52" s="19"/>
      <c r="F52" s="25">
        <v>27</v>
      </c>
      <c r="G52" s="14"/>
      <c r="H52" s="15"/>
      <c r="I52" s="16"/>
      <c r="J52" s="23"/>
      <c r="K52" s="23"/>
      <c r="L52" s="23"/>
      <c r="M52" s="23"/>
      <c r="N52" s="23"/>
      <c r="O52" s="23"/>
      <c r="P52" s="23"/>
      <c r="Q52" s="23"/>
      <c r="R52" s="79">
        <f>SUM(J52:Q52)</f>
        <v>0</v>
      </c>
    </row>
    <row r="53" spans="2:18" ht="48.75" hidden="1" customHeight="1">
      <c r="B53" s="29"/>
      <c r="C53" s="31"/>
      <c r="D53" s="1401" t="s">
        <v>26</v>
      </c>
      <c r="E53" s="1401"/>
      <c r="F53" s="1401"/>
      <c r="G53" s="1401"/>
      <c r="H53" s="1401"/>
      <c r="I53" s="1401"/>
      <c r="J53" s="73">
        <f>SUM(J54)</f>
        <v>0</v>
      </c>
      <c r="K53" s="73">
        <f t="shared" ref="K53:R53" si="27">SUM(K54)</f>
        <v>0</v>
      </c>
      <c r="L53" s="73">
        <f t="shared" si="27"/>
        <v>0</v>
      </c>
      <c r="M53" s="73">
        <f t="shared" si="27"/>
        <v>0</v>
      </c>
      <c r="N53" s="73">
        <f t="shared" si="27"/>
        <v>0</v>
      </c>
      <c r="O53" s="73">
        <f t="shared" si="27"/>
        <v>0</v>
      </c>
      <c r="P53" s="73">
        <f t="shared" si="27"/>
        <v>0</v>
      </c>
      <c r="Q53" s="73">
        <f t="shared" si="27"/>
        <v>0</v>
      </c>
      <c r="R53" s="73">
        <f t="shared" si="27"/>
        <v>0</v>
      </c>
    </row>
    <row r="54" spans="2:18" ht="32.25" hidden="1" customHeight="1">
      <c r="B54" s="29"/>
      <c r="C54" s="31"/>
      <c r="D54" s="31"/>
      <c r="E54" s="1401" t="s">
        <v>27</v>
      </c>
      <c r="F54" s="1401"/>
      <c r="G54" s="1401"/>
      <c r="H54" s="1401"/>
      <c r="I54" s="1401"/>
      <c r="J54" s="73">
        <f>SUM(J55:J57)</f>
        <v>0</v>
      </c>
      <c r="K54" s="73">
        <f t="shared" ref="K54:R54" si="28">SUM(K55:K57)</f>
        <v>0</v>
      </c>
      <c r="L54" s="73">
        <f t="shared" si="28"/>
        <v>0</v>
      </c>
      <c r="M54" s="73">
        <f t="shared" si="28"/>
        <v>0</v>
      </c>
      <c r="N54" s="73">
        <f t="shared" si="28"/>
        <v>0</v>
      </c>
      <c r="O54" s="73">
        <f t="shared" si="28"/>
        <v>0</v>
      </c>
      <c r="P54" s="73">
        <f t="shared" si="28"/>
        <v>0</v>
      </c>
      <c r="Q54" s="73">
        <f t="shared" si="28"/>
        <v>0</v>
      </c>
      <c r="R54" s="73">
        <f t="shared" si="28"/>
        <v>0</v>
      </c>
    </row>
    <row r="55" spans="2:18" ht="20.25" hidden="1" customHeight="1">
      <c r="B55" s="32"/>
      <c r="C55" s="33"/>
      <c r="D55" s="33"/>
      <c r="E55" s="34"/>
      <c r="F55" s="25">
        <v>28</v>
      </c>
      <c r="G55" s="14"/>
      <c r="H55" s="80"/>
      <c r="I55" s="117"/>
      <c r="J55" s="79"/>
      <c r="K55" s="79"/>
      <c r="L55" s="79"/>
      <c r="M55" s="79"/>
      <c r="N55" s="79"/>
      <c r="O55" s="79"/>
      <c r="P55" s="79"/>
      <c r="Q55" s="79"/>
      <c r="R55" s="79">
        <f t="shared" ref="R55:R56" si="29">SUM(J55:Q55)</f>
        <v>0</v>
      </c>
    </row>
    <row r="56" spans="2:18" ht="20.25" hidden="1" customHeight="1">
      <c r="B56" s="24"/>
      <c r="D56" s="21"/>
      <c r="E56" s="26"/>
      <c r="F56" s="25">
        <v>29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9">
        <f t="shared" si="29"/>
        <v>0</v>
      </c>
    </row>
    <row r="57" spans="2:18" ht="20.25" hidden="1" customHeight="1">
      <c r="B57" s="24"/>
      <c r="D57" s="21"/>
      <c r="E57" s="26"/>
      <c r="F57" s="25">
        <v>30</v>
      </c>
      <c r="G57" s="14"/>
      <c r="H57" s="15"/>
      <c r="I57" s="16"/>
      <c r="J57" s="23"/>
      <c r="K57" s="23"/>
      <c r="L57" s="23"/>
      <c r="M57" s="23"/>
      <c r="N57" s="23"/>
      <c r="O57" s="23"/>
      <c r="P57" s="23"/>
      <c r="Q57" s="23"/>
      <c r="R57" s="79">
        <f>SUM(J57:Q57)</f>
        <v>0</v>
      </c>
    </row>
    <row r="58" spans="2:18" ht="33.75" hidden="1" customHeight="1">
      <c r="B58" s="29"/>
      <c r="C58" s="31"/>
      <c r="D58" s="1401" t="s">
        <v>28</v>
      </c>
      <c r="E58" s="1401"/>
      <c r="F58" s="1401"/>
      <c r="G58" s="1401"/>
      <c r="H58" s="1401"/>
      <c r="I58" s="1401"/>
      <c r="J58" s="73">
        <f>SUM(J59+J63)</f>
        <v>0</v>
      </c>
      <c r="K58" s="73">
        <f t="shared" ref="K58:R58" si="30">SUM(K59+K63)</f>
        <v>0</v>
      </c>
      <c r="L58" s="73">
        <f t="shared" si="30"/>
        <v>0</v>
      </c>
      <c r="M58" s="73">
        <f t="shared" si="30"/>
        <v>0</v>
      </c>
      <c r="N58" s="73">
        <f t="shared" si="30"/>
        <v>0</v>
      </c>
      <c r="O58" s="73">
        <f t="shared" si="30"/>
        <v>0</v>
      </c>
      <c r="P58" s="73">
        <f t="shared" si="30"/>
        <v>0</v>
      </c>
      <c r="Q58" s="73">
        <f t="shared" si="30"/>
        <v>0</v>
      </c>
      <c r="R58" s="73">
        <f t="shared" si="30"/>
        <v>0</v>
      </c>
    </row>
    <row r="59" spans="2:18" ht="33.75" hidden="1" customHeight="1">
      <c r="B59" s="29"/>
      <c r="C59" s="31"/>
      <c r="D59" s="31"/>
      <c r="E59" s="1401" t="s">
        <v>29</v>
      </c>
      <c r="F59" s="1401"/>
      <c r="G59" s="1401"/>
      <c r="H59" s="1401"/>
      <c r="I59" s="1401"/>
      <c r="J59" s="73">
        <f>SUM(J60:J62)</f>
        <v>0</v>
      </c>
      <c r="K59" s="73">
        <f t="shared" ref="K59:R59" si="31">SUM(K60:K62)</f>
        <v>0</v>
      </c>
      <c r="L59" s="73">
        <f t="shared" si="31"/>
        <v>0</v>
      </c>
      <c r="M59" s="73">
        <f t="shared" si="31"/>
        <v>0</v>
      </c>
      <c r="N59" s="73">
        <f t="shared" si="31"/>
        <v>0</v>
      </c>
      <c r="O59" s="73">
        <f t="shared" si="31"/>
        <v>0</v>
      </c>
      <c r="P59" s="73">
        <f t="shared" si="31"/>
        <v>0</v>
      </c>
      <c r="Q59" s="73">
        <f t="shared" si="31"/>
        <v>0</v>
      </c>
      <c r="R59" s="73">
        <f t="shared" si="31"/>
        <v>0</v>
      </c>
    </row>
    <row r="60" spans="2:18" ht="21" hidden="1" customHeight="1">
      <c r="B60" s="32"/>
      <c r="C60" s="33"/>
      <c r="D60" s="33"/>
      <c r="E60" s="34"/>
      <c r="F60" s="25">
        <v>31</v>
      </c>
      <c r="G60" s="14"/>
      <c r="H60" s="80"/>
      <c r="I60" s="117"/>
      <c r="J60" s="79"/>
      <c r="K60" s="79"/>
      <c r="L60" s="79"/>
      <c r="M60" s="79"/>
      <c r="N60" s="79"/>
      <c r="O60" s="79"/>
      <c r="P60" s="79"/>
      <c r="Q60" s="79"/>
      <c r="R60" s="79">
        <f t="shared" ref="R60:R61" si="32">SUM(J60:Q60)</f>
        <v>0</v>
      </c>
    </row>
    <row r="61" spans="2:18" ht="21" hidden="1" customHeight="1">
      <c r="B61" s="24"/>
      <c r="D61" s="21"/>
      <c r="E61" s="26"/>
      <c r="F61" s="25">
        <v>32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9">
        <f t="shared" si="32"/>
        <v>0</v>
      </c>
    </row>
    <row r="62" spans="2:18" ht="21" hidden="1" customHeight="1">
      <c r="B62" s="24"/>
      <c r="D62" s="21"/>
      <c r="E62" s="26"/>
      <c r="F62" s="25">
        <v>33</v>
      </c>
      <c r="G62" s="14"/>
      <c r="H62" s="15"/>
      <c r="I62" s="16"/>
      <c r="J62" s="23"/>
      <c r="K62" s="23"/>
      <c r="L62" s="23"/>
      <c r="M62" s="23"/>
      <c r="N62" s="23"/>
      <c r="O62" s="23"/>
      <c r="P62" s="23"/>
      <c r="Q62" s="23"/>
      <c r="R62" s="79">
        <f>SUM(J62:Q62)</f>
        <v>0</v>
      </c>
    </row>
    <row r="63" spans="2:18" ht="33" hidden="1" customHeight="1">
      <c r="B63" s="29"/>
      <c r="C63" s="31"/>
      <c r="D63" s="31"/>
      <c r="E63" s="1418" t="s">
        <v>30</v>
      </c>
      <c r="F63" s="1418"/>
      <c r="G63" s="1418"/>
      <c r="H63" s="1418"/>
      <c r="I63" s="1418"/>
      <c r="J63" s="73">
        <f t="shared" ref="J63:R63" si="33">SUM(J64:J66)</f>
        <v>0</v>
      </c>
      <c r="K63" s="73">
        <f t="shared" si="33"/>
        <v>0</v>
      </c>
      <c r="L63" s="73">
        <f t="shared" si="33"/>
        <v>0</v>
      </c>
      <c r="M63" s="73">
        <f t="shared" si="33"/>
        <v>0</v>
      </c>
      <c r="N63" s="73">
        <f t="shared" si="33"/>
        <v>0</v>
      </c>
      <c r="O63" s="73">
        <f t="shared" si="33"/>
        <v>0</v>
      </c>
      <c r="P63" s="73">
        <f t="shared" si="33"/>
        <v>0</v>
      </c>
      <c r="Q63" s="73">
        <f t="shared" si="33"/>
        <v>0</v>
      </c>
      <c r="R63" s="73">
        <f t="shared" si="33"/>
        <v>0</v>
      </c>
    </row>
    <row r="64" spans="2:18" ht="23.25" hidden="1" customHeight="1">
      <c r="B64" s="32"/>
      <c r="C64" s="33"/>
      <c r="D64" s="33"/>
      <c r="E64" s="34"/>
      <c r="F64" s="25">
        <v>34</v>
      </c>
      <c r="G64" s="14"/>
      <c r="H64" s="80"/>
      <c r="I64" s="117"/>
      <c r="J64" s="23"/>
      <c r="K64" s="23"/>
      <c r="L64" s="23"/>
      <c r="M64" s="23"/>
      <c r="N64" s="23"/>
      <c r="O64" s="23"/>
      <c r="P64" s="23"/>
      <c r="Q64" s="23"/>
      <c r="R64" s="79">
        <f>SUM(J64:Q64)</f>
        <v>0</v>
      </c>
    </row>
    <row r="65" spans="2:18" ht="23.25" hidden="1" customHeight="1">
      <c r="B65" s="48"/>
      <c r="C65" s="49"/>
      <c r="D65" s="49"/>
      <c r="E65" s="50"/>
      <c r="F65" s="25">
        <v>35</v>
      </c>
      <c r="G65" s="14"/>
      <c r="H65" s="80"/>
      <c r="I65" s="117"/>
      <c r="J65" s="79"/>
      <c r="K65" s="79"/>
      <c r="L65" s="79"/>
      <c r="M65" s="79"/>
      <c r="N65" s="79"/>
      <c r="O65" s="79"/>
      <c r="P65" s="79"/>
      <c r="Q65" s="79"/>
      <c r="R65" s="79">
        <f t="shared" ref="R65:R66" si="34">SUM(J65:Q65)</f>
        <v>0</v>
      </c>
    </row>
    <row r="66" spans="2:18" ht="23.25" hidden="1" customHeight="1">
      <c r="B66" s="17"/>
      <c r="C66" s="18"/>
      <c r="D66" s="18"/>
      <c r="E66" s="66"/>
      <c r="F66" s="25">
        <v>36</v>
      </c>
      <c r="G66" s="14"/>
      <c r="H66" s="80"/>
      <c r="I66" s="117"/>
      <c r="J66" s="79"/>
      <c r="K66" s="79"/>
      <c r="L66" s="79"/>
      <c r="M66" s="79"/>
      <c r="N66" s="79"/>
      <c r="O66" s="79"/>
      <c r="P66" s="79"/>
      <c r="Q66" s="79"/>
      <c r="R66" s="79">
        <f t="shared" si="34"/>
        <v>0</v>
      </c>
    </row>
    <row r="67" spans="2:18" s="12" customFormat="1" ht="18.75" hidden="1" customHeight="1">
      <c r="B67" s="41" t="s">
        <v>82</v>
      </c>
      <c r="C67" s="42"/>
      <c r="D67" s="43"/>
      <c r="E67" s="43"/>
      <c r="F67" s="43"/>
      <c r="G67" s="43"/>
      <c r="H67" s="363"/>
      <c r="I67" s="363"/>
      <c r="J67" s="44">
        <f>SUM(J68)</f>
        <v>0</v>
      </c>
      <c r="K67" s="44">
        <f t="shared" ref="K67:R68" si="35">SUM(K68)</f>
        <v>0</v>
      </c>
      <c r="L67" s="44">
        <f t="shared" si="35"/>
        <v>0</v>
      </c>
      <c r="M67" s="44">
        <f t="shared" si="35"/>
        <v>0</v>
      </c>
      <c r="N67" s="44">
        <f t="shared" si="35"/>
        <v>0</v>
      </c>
      <c r="O67" s="44">
        <f t="shared" si="35"/>
        <v>0</v>
      </c>
      <c r="P67" s="44">
        <f t="shared" si="35"/>
        <v>0</v>
      </c>
      <c r="Q67" s="44">
        <f t="shared" si="35"/>
        <v>0</v>
      </c>
      <c r="R67" s="44">
        <f t="shared" si="35"/>
        <v>0</v>
      </c>
    </row>
    <row r="68" spans="2:18" s="12" customFormat="1" ht="33" hidden="1" customHeight="1">
      <c r="B68" s="1404" t="s">
        <v>83</v>
      </c>
      <c r="C68" s="1405"/>
      <c r="D68" s="1405"/>
      <c r="E68" s="1405"/>
      <c r="F68" s="1405"/>
      <c r="G68" s="1405"/>
      <c r="H68" s="1405"/>
      <c r="I68" s="1405"/>
      <c r="J68" s="35">
        <f>SUM(J69)</f>
        <v>0</v>
      </c>
      <c r="K68" s="35">
        <f t="shared" si="35"/>
        <v>0</v>
      </c>
      <c r="L68" s="35">
        <f t="shared" si="35"/>
        <v>0</v>
      </c>
      <c r="M68" s="35">
        <f t="shared" si="35"/>
        <v>0</v>
      </c>
      <c r="N68" s="35">
        <f t="shared" si="35"/>
        <v>0</v>
      </c>
      <c r="O68" s="35">
        <f t="shared" si="35"/>
        <v>0</v>
      </c>
      <c r="P68" s="35">
        <f t="shared" si="35"/>
        <v>0</v>
      </c>
      <c r="Q68" s="35">
        <f t="shared" si="35"/>
        <v>0</v>
      </c>
      <c r="R68" s="35">
        <f t="shared" si="35"/>
        <v>0</v>
      </c>
    </row>
    <row r="69" spans="2:18" ht="32.25" hidden="1" customHeight="1">
      <c r="B69" s="29"/>
      <c r="C69" s="1401" t="s">
        <v>31</v>
      </c>
      <c r="D69" s="1401"/>
      <c r="E69" s="1401"/>
      <c r="F69" s="1401"/>
      <c r="G69" s="1401"/>
      <c r="H69" s="1401"/>
      <c r="I69" s="1401"/>
      <c r="J69" s="73">
        <f t="shared" ref="J69:R69" si="36">SUM(J70+J77)</f>
        <v>0</v>
      </c>
      <c r="K69" s="73">
        <f t="shared" si="36"/>
        <v>0</v>
      </c>
      <c r="L69" s="73">
        <f t="shared" si="36"/>
        <v>0</v>
      </c>
      <c r="M69" s="73">
        <f t="shared" si="36"/>
        <v>0</v>
      </c>
      <c r="N69" s="73">
        <f t="shared" si="36"/>
        <v>0</v>
      </c>
      <c r="O69" s="73">
        <f t="shared" si="36"/>
        <v>0</v>
      </c>
      <c r="P69" s="73">
        <f t="shared" si="36"/>
        <v>0</v>
      </c>
      <c r="Q69" s="73">
        <f t="shared" si="36"/>
        <v>0</v>
      </c>
      <c r="R69" s="73">
        <f t="shared" si="36"/>
        <v>0</v>
      </c>
    </row>
    <row r="70" spans="2:18" ht="34.5" hidden="1" customHeight="1">
      <c r="B70" s="29"/>
      <c r="C70" s="31"/>
      <c r="D70" s="1401" t="s">
        <v>32</v>
      </c>
      <c r="E70" s="1401"/>
      <c r="F70" s="1401"/>
      <c r="G70" s="1401"/>
      <c r="H70" s="1401"/>
      <c r="I70" s="1401"/>
      <c r="J70" s="73">
        <f>SUM(J71)</f>
        <v>0</v>
      </c>
      <c r="K70" s="73">
        <f t="shared" ref="K70:R70" si="37">SUM(K71)</f>
        <v>0</v>
      </c>
      <c r="L70" s="73">
        <f t="shared" si="37"/>
        <v>0</v>
      </c>
      <c r="M70" s="73">
        <f t="shared" si="37"/>
        <v>0</v>
      </c>
      <c r="N70" s="73">
        <f t="shared" si="37"/>
        <v>0</v>
      </c>
      <c r="O70" s="73">
        <f t="shared" si="37"/>
        <v>0</v>
      </c>
      <c r="P70" s="73">
        <f t="shared" si="37"/>
        <v>0</v>
      </c>
      <c r="Q70" s="73">
        <f t="shared" si="37"/>
        <v>0</v>
      </c>
      <c r="R70" s="73">
        <f t="shared" si="37"/>
        <v>0</v>
      </c>
    </row>
    <row r="71" spans="2:18" hidden="1">
      <c r="B71" s="29"/>
      <c r="C71" s="31"/>
      <c r="D71" s="31"/>
      <c r="E71" s="30" t="s">
        <v>33</v>
      </c>
      <c r="F71" s="27"/>
      <c r="G71" s="27"/>
      <c r="H71" s="13"/>
      <c r="I71" s="47"/>
      <c r="J71" s="73">
        <f>SUM(J72:J76)</f>
        <v>0</v>
      </c>
      <c r="K71" s="73">
        <f t="shared" ref="K71:R71" si="38">SUM(K72:K76)</f>
        <v>0</v>
      </c>
      <c r="L71" s="73">
        <f t="shared" si="38"/>
        <v>0</v>
      </c>
      <c r="M71" s="73">
        <f t="shared" si="38"/>
        <v>0</v>
      </c>
      <c r="N71" s="73">
        <f t="shared" si="38"/>
        <v>0</v>
      </c>
      <c r="O71" s="73">
        <f t="shared" si="38"/>
        <v>0</v>
      </c>
      <c r="P71" s="73">
        <f t="shared" si="38"/>
        <v>0</v>
      </c>
      <c r="Q71" s="73">
        <f t="shared" si="38"/>
        <v>0</v>
      </c>
      <c r="R71" s="73">
        <f t="shared" si="38"/>
        <v>0</v>
      </c>
    </row>
    <row r="72" spans="2:18" ht="25.5" hidden="1" customHeight="1">
      <c r="B72" s="32"/>
      <c r="C72" s="33"/>
      <c r="D72" s="33"/>
      <c r="E72" s="34"/>
      <c r="F72" s="25">
        <v>37</v>
      </c>
      <c r="G72" s="14"/>
      <c r="H72" s="80"/>
      <c r="I72" s="117"/>
      <c r="J72" s="79"/>
      <c r="K72" s="79"/>
      <c r="L72" s="79"/>
      <c r="M72" s="79"/>
      <c r="N72" s="79"/>
      <c r="O72" s="79"/>
      <c r="P72" s="79"/>
      <c r="Q72" s="79"/>
      <c r="R72" s="79">
        <f>SUM(J72:Q72)</f>
        <v>0</v>
      </c>
    </row>
    <row r="73" spans="2:18" ht="25.5" hidden="1" customHeight="1">
      <c r="B73" s="24"/>
      <c r="D73" s="21"/>
      <c r="E73" s="26"/>
      <c r="F73" s="25">
        <v>38</v>
      </c>
      <c r="G73" s="14"/>
      <c r="H73" s="15"/>
      <c r="I73" s="16"/>
      <c r="J73" s="23"/>
      <c r="K73" s="23"/>
      <c r="L73" s="23"/>
      <c r="M73" s="23"/>
      <c r="N73" s="23"/>
      <c r="O73" s="23"/>
      <c r="P73" s="23"/>
      <c r="Q73" s="23"/>
      <c r="R73" s="79">
        <f>SUM(J73:Q73)</f>
        <v>0</v>
      </c>
    </row>
    <row r="74" spans="2:18" ht="25.5" hidden="1" customHeight="1">
      <c r="B74" s="24"/>
      <c r="D74" s="21"/>
      <c r="E74" s="26"/>
      <c r="F74" s="25">
        <v>39</v>
      </c>
      <c r="G74" s="14"/>
      <c r="H74" s="15"/>
      <c r="I74" s="16"/>
      <c r="J74" s="79"/>
      <c r="K74" s="79"/>
      <c r="L74" s="79"/>
      <c r="M74" s="79"/>
      <c r="N74" s="79"/>
      <c r="O74" s="79"/>
      <c r="P74" s="79"/>
      <c r="Q74" s="79"/>
      <c r="R74" s="79">
        <f>SUM(J74:Q74)</f>
        <v>0</v>
      </c>
    </row>
    <row r="75" spans="2:18" ht="25.5" hidden="1" customHeight="1">
      <c r="B75" s="48"/>
      <c r="C75" s="49"/>
      <c r="D75" s="49"/>
      <c r="E75" s="50"/>
      <c r="F75" s="25">
        <v>40</v>
      </c>
      <c r="G75" s="14"/>
      <c r="H75" s="80"/>
      <c r="I75" s="117"/>
      <c r="J75" s="79"/>
      <c r="K75" s="79"/>
      <c r="L75" s="79"/>
      <c r="M75" s="79"/>
      <c r="N75" s="79"/>
      <c r="O75" s="79"/>
      <c r="P75" s="79"/>
      <c r="Q75" s="79"/>
      <c r="R75" s="79">
        <f t="shared" ref="R75" si="39">SUM(J75:Q75)</f>
        <v>0</v>
      </c>
    </row>
    <row r="76" spans="2:18" ht="25.5" hidden="1" customHeight="1">
      <c r="B76" s="48"/>
      <c r="C76" s="49"/>
      <c r="D76" s="49"/>
      <c r="E76" s="50"/>
      <c r="F76" s="25">
        <v>41</v>
      </c>
      <c r="G76" s="14"/>
      <c r="H76" s="80"/>
      <c r="I76" s="117"/>
      <c r="J76" s="79"/>
      <c r="K76" s="79"/>
      <c r="L76" s="79"/>
      <c r="M76" s="79"/>
      <c r="N76" s="79"/>
      <c r="O76" s="79"/>
      <c r="P76" s="79"/>
      <c r="Q76" s="79"/>
      <c r="R76" s="79">
        <f>SUM(J76:Q76)</f>
        <v>0</v>
      </c>
    </row>
    <row r="77" spans="2:18" ht="21" hidden="1" customHeight="1">
      <c r="B77" s="29"/>
      <c r="C77" s="31"/>
      <c r="D77" s="1419" t="s">
        <v>34</v>
      </c>
      <c r="E77" s="1419"/>
      <c r="F77" s="1419"/>
      <c r="G77" s="1419"/>
      <c r="H77" s="1419"/>
      <c r="I77" s="1419"/>
      <c r="J77" s="73">
        <f>SUM(J78)</f>
        <v>0</v>
      </c>
      <c r="K77" s="73">
        <f t="shared" ref="K77:Q77" si="40">SUM(K78)</f>
        <v>0</v>
      </c>
      <c r="L77" s="73">
        <f t="shared" si="40"/>
        <v>0</v>
      </c>
      <c r="M77" s="73">
        <f t="shared" si="40"/>
        <v>0</v>
      </c>
      <c r="N77" s="73">
        <f t="shared" si="40"/>
        <v>0</v>
      </c>
      <c r="O77" s="73">
        <f t="shared" si="40"/>
        <v>0</v>
      </c>
      <c r="P77" s="73">
        <f t="shared" si="40"/>
        <v>0</v>
      </c>
      <c r="Q77" s="73">
        <f t="shared" si="40"/>
        <v>0</v>
      </c>
      <c r="R77" s="73">
        <f>SUM(R78)</f>
        <v>0</v>
      </c>
    </row>
    <row r="78" spans="2:18" ht="21" hidden="1" customHeight="1">
      <c r="B78" s="29"/>
      <c r="C78" s="31"/>
      <c r="D78" s="31"/>
      <c r="E78" s="1418" t="s">
        <v>35</v>
      </c>
      <c r="F78" s="1418"/>
      <c r="G78" s="1418"/>
      <c r="H78" s="1418"/>
      <c r="I78" s="1418"/>
      <c r="J78" s="73">
        <f>SUM(J79:J84)</f>
        <v>0</v>
      </c>
      <c r="K78" s="73">
        <f t="shared" ref="K78:R78" si="41">SUM(K79:K84)</f>
        <v>0</v>
      </c>
      <c r="L78" s="73">
        <f t="shared" si="41"/>
        <v>0</v>
      </c>
      <c r="M78" s="73">
        <f t="shared" si="41"/>
        <v>0</v>
      </c>
      <c r="N78" s="73">
        <f t="shared" si="41"/>
        <v>0</v>
      </c>
      <c r="O78" s="73">
        <f t="shared" si="41"/>
        <v>0</v>
      </c>
      <c r="P78" s="73">
        <f t="shared" si="41"/>
        <v>0</v>
      </c>
      <c r="Q78" s="73">
        <f t="shared" si="41"/>
        <v>0</v>
      </c>
      <c r="R78" s="73">
        <f t="shared" si="41"/>
        <v>0</v>
      </c>
    </row>
    <row r="79" spans="2:18" ht="25.5" hidden="1" customHeight="1">
      <c r="B79" s="32"/>
      <c r="C79" s="33"/>
      <c r="D79" s="33"/>
      <c r="E79" s="34"/>
      <c r="F79" s="25">
        <v>42</v>
      </c>
      <c r="G79" s="14"/>
      <c r="H79" s="80"/>
      <c r="I79" s="117"/>
      <c r="J79" s="79"/>
      <c r="K79" s="79"/>
      <c r="L79" s="79"/>
      <c r="M79" s="79"/>
      <c r="N79" s="79"/>
      <c r="O79" s="79"/>
      <c r="P79" s="79"/>
      <c r="Q79" s="79"/>
      <c r="R79" s="79">
        <f>SUM(J79:Q79)</f>
        <v>0</v>
      </c>
    </row>
    <row r="80" spans="2:18" ht="25.5" hidden="1" customHeight="1">
      <c r="B80" s="48"/>
      <c r="C80" s="49"/>
      <c r="D80" s="49"/>
      <c r="E80" s="50"/>
      <c r="F80" s="25">
        <v>43</v>
      </c>
      <c r="G80" s="14"/>
      <c r="H80" s="80"/>
      <c r="I80" s="117"/>
      <c r="J80" s="79"/>
      <c r="K80" s="79"/>
      <c r="L80" s="79"/>
      <c r="M80" s="79"/>
      <c r="N80" s="79"/>
      <c r="O80" s="79"/>
      <c r="P80" s="79"/>
      <c r="Q80" s="79"/>
      <c r="R80" s="79">
        <f t="shared" ref="R80:R84" si="42">SUM(J80:Q80)</f>
        <v>0</v>
      </c>
    </row>
    <row r="81" spans="2:18" ht="25.5" hidden="1" customHeight="1">
      <c r="B81" s="48"/>
      <c r="C81" s="49"/>
      <c r="D81" s="49"/>
      <c r="E81" s="50"/>
      <c r="F81" s="25">
        <v>44</v>
      </c>
      <c r="G81" s="14"/>
      <c r="H81" s="80"/>
      <c r="I81" s="117"/>
      <c r="J81" s="79"/>
      <c r="K81" s="79"/>
      <c r="L81" s="79"/>
      <c r="M81" s="79"/>
      <c r="N81" s="79"/>
      <c r="O81" s="79"/>
      <c r="P81" s="79"/>
      <c r="Q81" s="79"/>
      <c r="R81" s="79">
        <f t="shared" si="42"/>
        <v>0</v>
      </c>
    </row>
    <row r="82" spans="2:18" ht="25.5" hidden="1" customHeight="1">
      <c r="B82" s="48"/>
      <c r="C82" s="49"/>
      <c r="D82" s="49"/>
      <c r="E82" s="50"/>
      <c r="F82" s="25">
        <v>45</v>
      </c>
      <c r="G82" s="14"/>
      <c r="H82" s="80"/>
      <c r="I82" s="117"/>
      <c r="J82" s="79"/>
      <c r="K82" s="79"/>
      <c r="L82" s="79"/>
      <c r="M82" s="79"/>
      <c r="N82" s="79"/>
      <c r="O82" s="79"/>
      <c r="P82" s="79"/>
      <c r="Q82" s="79"/>
      <c r="R82" s="79">
        <f t="shared" si="42"/>
        <v>0</v>
      </c>
    </row>
    <row r="83" spans="2:18" ht="25.5" hidden="1" customHeight="1">
      <c r="B83" s="48"/>
      <c r="C83" s="49"/>
      <c r="D83" s="49"/>
      <c r="E83" s="50"/>
      <c r="F83" s="25">
        <v>46</v>
      </c>
      <c r="G83" s="14"/>
      <c r="H83" s="80"/>
      <c r="I83" s="117"/>
      <c r="J83" s="79"/>
      <c r="K83" s="79"/>
      <c r="L83" s="79"/>
      <c r="M83" s="79"/>
      <c r="N83" s="79"/>
      <c r="O83" s="79"/>
      <c r="P83" s="79"/>
      <c r="Q83" s="79"/>
      <c r="R83" s="79">
        <f t="shared" si="42"/>
        <v>0</v>
      </c>
    </row>
    <row r="84" spans="2:18" ht="25.5" hidden="1" customHeight="1">
      <c r="B84" s="17"/>
      <c r="C84" s="18"/>
      <c r="D84" s="18"/>
      <c r="E84" s="66"/>
      <c r="F84" s="25">
        <v>47</v>
      </c>
      <c r="G84" s="14"/>
      <c r="H84" s="80"/>
      <c r="I84" s="117"/>
      <c r="J84" s="79"/>
      <c r="K84" s="79"/>
      <c r="L84" s="79"/>
      <c r="M84" s="79"/>
      <c r="N84" s="79"/>
      <c r="O84" s="79"/>
      <c r="P84" s="79"/>
      <c r="Q84" s="79"/>
      <c r="R84" s="79">
        <f t="shared" si="42"/>
        <v>0</v>
      </c>
    </row>
    <row r="85" spans="2:18" s="12" customFormat="1" ht="34.5" customHeight="1">
      <c r="B85" s="1402" t="s">
        <v>85</v>
      </c>
      <c r="C85" s="1403"/>
      <c r="D85" s="1403"/>
      <c r="E85" s="1403"/>
      <c r="F85" s="1403"/>
      <c r="G85" s="1403"/>
      <c r="H85" s="1403"/>
      <c r="I85" s="1403"/>
      <c r="J85" s="44">
        <f>SUM(J86)</f>
        <v>0</v>
      </c>
      <c r="K85" s="44">
        <f t="shared" ref="K85:R86" si="43">SUM(K86)</f>
        <v>3600</v>
      </c>
      <c r="L85" s="44">
        <f t="shared" si="43"/>
        <v>10000</v>
      </c>
      <c r="M85" s="44">
        <f t="shared" si="43"/>
        <v>80000</v>
      </c>
      <c r="N85" s="44">
        <f t="shared" si="43"/>
        <v>0</v>
      </c>
      <c r="O85" s="44">
        <f t="shared" si="43"/>
        <v>0</v>
      </c>
      <c r="P85" s="44">
        <f t="shared" si="43"/>
        <v>0</v>
      </c>
      <c r="Q85" s="44">
        <f t="shared" si="43"/>
        <v>0</v>
      </c>
      <c r="R85" s="44">
        <f t="shared" si="43"/>
        <v>93600</v>
      </c>
    </row>
    <row r="86" spans="2:18" s="12" customFormat="1" ht="49.5" customHeight="1">
      <c r="B86" s="1420" t="s">
        <v>86</v>
      </c>
      <c r="C86" s="1421"/>
      <c r="D86" s="1421"/>
      <c r="E86" s="1421"/>
      <c r="F86" s="1421"/>
      <c r="G86" s="1421"/>
      <c r="H86" s="1421"/>
      <c r="I86" s="1421"/>
      <c r="J86" s="35">
        <f>SUM(J87)</f>
        <v>0</v>
      </c>
      <c r="K86" s="35">
        <f t="shared" si="43"/>
        <v>3600</v>
      </c>
      <c r="L86" s="35">
        <f t="shared" si="43"/>
        <v>10000</v>
      </c>
      <c r="M86" s="35">
        <f t="shared" si="43"/>
        <v>80000</v>
      </c>
      <c r="N86" s="35">
        <f t="shared" si="43"/>
        <v>0</v>
      </c>
      <c r="O86" s="35">
        <f t="shared" si="43"/>
        <v>0</v>
      </c>
      <c r="P86" s="35">
        <f t="shared" si="43"/>
        <v>0</v>
      </c>
      <c r="Q86" s="35">
        <f t="shared" si="43"/>
        <v>0</v>
      </c>
      <c r="R86" s="35">
        <f t="shared" si="43"/>
        <v>93600</v>
      </c>
    </row>
    <row r="87" spans="2:18" ht="36.75" customHeight="1">
      <c r="B87" s="29"/>
      <c r="C87" s="1401" t="s">
        <v>36</v>
      </c>
      <c r="D87" s="1401"/>
      <c r="E87" s="1401"/>
      <c r="F87" s="1401"/>
      <c r="G87" s="1401"/>
      <c r="H87" s="1401"/>
      <c r="I87" s="1401"/>
      <c r="J87" s="73">
        <f>SUM(J88+J93+J98)</f>
        <v>0</v>
      </c>
      <c r="K87" s="73">
        <f t="shared" ref="K87:R87" si="44">SUM(K88+K93+K98)</f>
        <v>3600</v>
      </c>
      <c r="L87" s="73">
        <f t="shared" si="44"/>
        <v>10000</v>
      </c>
      <c r="M87" s="73">
        <f t="shared" si="44"/>
        <v>80000</v>
      </c>
      <c r="N87" s="73">
        <f t="shared" si="44"/>
        <v>0</v>
      </c>
      <c r="O87" s="73">
        <f t="shared" si="44"/>
        <v>0</v>
      </c>
      <c r="P87" s="73">
        <f t="shared" si="44"/>
        <v>0</v>
      </c>
      <c r="Q87" s="73">
        <f t="shared" si="44"/>
        <v>0</v>
      </c>
      <c r="R87" s="73">
        <f t="shared" si="44"/>
        <v>93600</v>
      </c>
    </row>
    <row r="88" spans="2:18" ht="47.25" hidden="1" customHeight="1">
      <c r="B88" s="29"/>
      <c r="C88" s="31"/>
      <c r="D88" s="1401" t="s">
        <v>37</v>
      </c>
      <c r="E88" s="1401"/>
      <c r="F88" s="1401"/>
      <c r="G88" s="1401"/>
      <c r="H88" s="1401"/>
      <c r="I88" s="1401"/>
      <c r="J88" s="73">
        <f>SUM(J89)</f>
        <v>0</v>
      </c>
      <c r="K88" s="73">
        <f t="shared" ref="K88:R88" si="45">SUM(K89)</f>
        <v>0</v>
      </c>
      <c r="L88" s="73">
        <f t="shared" si="45"/>
        <v>0</v>
      </c>
      <c r="M88" s="73">
        <f t="shared" si="45"/>
        <v>0</v>
      </c>
      <c r="N88" s="73">
        <f t="shared" si="45"/>
        <v>0</v>
      </c>
      <c r="O88" s="73">
        <f t="shared" si="45"/>
        <v>0</v>
      </c>
      <c r="P88" s="73">
        <f t="shared" si="45"/>
        <v>0</v>
      </c>
      <c r="Q88" s="73">
        <f t="shared" si="45"/>
        <v>0</v>
      </c>
      <c r="R88" s="73">
        <f t="shared" si="45"/>
        <v>0</v>
      </c>
    </row>
    <row r="89" spans="2:18" ht="32.25" hidden="1" customHeight="1">
      <c r="B89" s="29"/>
      <c r="C89" s="31"/>
      <c r="D89" s="31"/>
      <c r="E89" s="1401" t="s">
        <v>38</v>
      </c>
      <c r="F89" s="1401"/>
      <c r="G89" s="1401"/>
      <c r="H89" s="1401"/>
      <c r="I89" s="1401"/>
      <c r="J89" s="73">
        <f>SUM(J90:J92)</f>
        <v>0</v>
      </c>
      <c r="K89" s="73">
        <f t="shared" ref="K89:R89" si="46">SUM(K90:K92)</f>
        <v>0</v>
      </c>
      <c r="L89" s="73">
        <f t="shared" si="46"/>
        <v>0</v>
      </c>
      <c r="M89" s="73">
        <f t="shared" si="46"/>
        <v>0</v>
      </c>
      <c r="N89" s="73">
        <f t="shared" si="46"/>
        <v>0</v>
      </c>
      <c r="O89" s="73">
        <f t="shared" si="46"/>
        <v>0</v>
      </c>
      <c r="P89" s="73">
        <f t="shared" si="46"/>
        <v>0</v>
      </c>
      <c r="Q89" s="73">
        <f t="shared" si="46"/>
        <v>0</v>
      </c>
      <c r="R89" s="73">
        <f t="shared" si="46"/>
        <v>0</v>
      </c>
    </row>
    <row r="90" spans="2:18" ht="22.5" hidden="1" customHeight="1">
      <c r="B90" s="32"/>
      <c r="C90" s="33"/>
      <c r="D90" s="33"/>
      <c r="E90" s="34"/>
      <c r="F90" s="25">
        <v>48</v>
      </c>
      <c r="G90" s="14"/>
      <c r="H90" s="80"/>
      <c r="I90" s="117"/>
      <c r="J90" s="79"/>
      <c r="K90" s="79"/>
      <c r="L90" s="79"/>
      <c r="M90" s="79"/>
      <c r="N90" s="79"/>
      <c r="O90" s="79"/>
      <c r="P90" s="79"/>
      <c r="Q90" s="79"/>
      <c r="R90" s="79">
        <f t="shared" ref="R90" si="47">SUM(J90:Q90)</f>
        <v>0</v>
      </c>
    </row>
    <row r="91" spans="2:18" ht="22.5" hidden="1" customHeight="1">
      <c r="B91" s="24"/>
      <c r="D91" s="21"/>
      <c r="E91" s="26"/>
      <c r="F91" s="25">
        <v>49</v>
      </c>
      <c r="G91" s="14"/>
      <c r="H91" s="15"/>
      <c r="I91" s="16"/>
      <c r="J91" s="23"/>
      <c r="K91" s="23"/>
      <c r="L91" s="23"/>
      <c r="M91" s="23"/>
      <c r="N91" s="23"/>
      <c r="O91" s="23"/>
      <c r="P91" s="23"/>
      <c r="Q91" s="23"/>
      <c r="R91" s="79">
        <f>SUM(J91:Q91)</f>
        <v>0</v>
      </c>
    </row>
    <row r="92" spans="2:18" ht="22.5" hidden="1" customHeight="1">
      <c r="B92" s="24"/>
      <c r="D92" s="21"/>
      <c r="E92" s="26"/>
      <c r="F92" s="25">
        <v>50</v>
      </c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9">
        <f>SUM(J92:Q92)</f>
        <v>0</v>
      </c>
    </row>
    <row r="93" spans="2:18" ht="47.25" hidden="1" customHeight="1">
      <c r="B93" s="29"/>
      <c r="C93" s="31"/>
      <c r="D93" s="1401" t="s">
        <v>39</v>
      </c>
      <c r="E93" s="1401"/>
      <c r="F93" s="1401"/>
      <c r="G93" s="1401"/>
      <c r="H93" s="1401"/>
      <c r="I93" s="1401"/>
      <c r="J93" s="73">
        <f>SUM(J94)</f>
        <v>0</v>
      </c>
      <c r="K93" s="73">
        <f t="shared" ref="K93:R93" si="48">SUM(K94)</f>
        <v>0</v>
      </c>
      <c r="L93" s="73">
        <f t="shared" si="48"/>
        <v>0</v>
      </c>
      <c r="M93" s="73">
        <f t="shared" si="48"/>
        <v>0</v>
      </c>
      <c r="N93" s="73">
        <f t="shared" si="48"/>
        <v>0</v>
      </c>
      <c r="O93" s="73">
        <f t="shared" si="48"/>
        <v>0</v>
      </c>
      <c r="P93" s="73">
        <f t="shared" si="48"/>
        <v>0</v>
      </c>
      <c r="Q93" s="73">
        <f t="shared" si="48"/>
        <v>0</v>
      </c>
      <c r="R93" s="73">
        <f t="shared" si="48"/>
        <v>0</v>
      </c>
    </row>
    <row r="94" spans="2:18" ht="34.5" hidden="1" customHeight="1">
      <c r="B94" s="29"/>
      <c r="C94" s="31"/>
      <c r="D94" s="31"/>
      <c r="E94" s="1401" t="s">
        <v>40</v>
      </c>
      <c r="F94" s="1401"/>
      <c r="G94" s="1401"/>
      <c r="H94" s="1401"/>
      <c r="I94" s="1401"/>
      <c r="J94" s="73">
        <f>SUM(J95:J97)</f>
        <v>0</v>
      </c>
      <c r="K94" s="73">
        <f t="shared" ref="K94:R94" si="49">SUM(K95:K97)</f>
        <v>0</v>
      </c>
      <c r="L94" s="73">
        <f t="shared" si="49"/>
        <v>0</v>
      </c>
      <c r="M94" s="73">
        <f t="shared" si="49"/>
        <v>0</v>
      </c>
      <c r="N94" s="73">
        <f t="shared" si="49"/>
        <v>0</v>
      </c>
      <c r="O94" s="73">
        <f t="shared" si="49"/>
        <v>0</v>
      </c>
      <c r="P94" s="73">
        <f t="shared" si="49"/>
        <v>0</v>
      </c>
      <c r="Q94" s="73">
        <f t="shared" si="49"/>
        <v>0</v>
      </c>
      <c r="R94" s="73">
        <f t="shared" si="49"/>
        <v>0</v>
      </c>
    </row>
    <row r="95" spans="2:18" ht="24.75" hidden="1" customHeight="1">
      <c r="B95" s="32"/>
      <c r="C95" s="33"/>
      <c r="D95" s="33"/>
      <c r="E95" s="34"/>
      <c r="F95" s="25">
        <v>51</v>
      </c>
      <c r="G95" s="14"/>
      <c r="H95" s="80"/>
      <c r="I95" s="117"/>
      <c r="J95" s="79"/>
      <c r="K95" s="79"/>
      <c r="L95" s="79"/>
      <c r="M95" s="79"/>
      <c r="N95" s="79"/>
      <c r="O95" s="79"/>
      <c r="P95" s="79"/>
      <c r="Q95" s="79"/>
      <c r="R95" s="79">
        <f t="shared" ref="R95:R96" si="50">SUM(J95:Q95)</f>
        <v>0</v>
      </c>
    </row>
    <row r="96" spans="2:18" ht="24.75" hidden="1" customHeight="1">
      <c r="B96" s="24"/>
      <c r="D96" s="21"/>
      <c r="E96" s="26"/>
      <c r="F96" s="25">
        <v>52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9">
        <f t="shared" si="50"/>
        <v>0</v>
      </c>
    </row>
    <row r="97" spans="2:18" ht="34.5" hidden="1" customHeight="1">
      <c r="B97" s="58"/>
      <c r="C97" s="59"/>
      <c r="D97" s="53"/>
      <c r="E97" s="19"/>
      <c r="F97" s="25">
        <v>53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9">
        <f>SUM(J97:Q97)</f>
        <v>0</v>
      </c>
    </row>
    <row r="98" spans="2:18" ht="31.5" customHeight="1">
      <c r="B98" s="29"/>
      <c r="C98" s="31"/>
      <c r="D98" s="1401" t="s">
        <v>41</v>
      </c>
      <c r="E98" s="1401"/>
      <c r="F98" s="1401"/>
      <c r="G98" s="1401"/>
      <c r="H98" s="1401"/>
      <c r="I98" s="1401"/>
      <c r="J98" s="73">
        <f>SUM(J99)</f>
        <v>0</v>
      </c>
      <c r="K98" s="73">
        <f t="shared" ref="K98:R98" si="51">SUM(K99)</f>
        <v>3600</v>
      </c>
      <c r="L98" s="73">
        <f t="shared" si="51"/>
        <v>10000</v>
      </c>
      <c r="M98" s="73">
        <f t="shared" si="51"/>
        <v>80000</v>
      </c>
      <c r="N98" s="73">
        <f t="shared" si="51"/>
        <v>0</v>
      </c>
      <c r="O98" s="73">
        <f t="shared" si="51"/>
        <v>0</v>
      </c>
      <c r="P98" s="73">
        <f t="shared" si="51"/>
        <v>0</v>
      </c>
      <c r="Q98" s="73">
        <f t="shared" si="51"/>
        <v>0</v>
      </c>
      <c r="R98" s="73">
        <f t="shared" si="51"/>
        <v>93600</v>
      </c>
    </row>
    <row r="99" spans="2:18" ht="34.5" customHeight="1">
      <c r="B99" s="29"/>
      <c r="C99" s="31"/>
      <c r="D99" s="31"/>
      <c r="E99" s="1401" t="s">
        <v>42</v>
      </c>
      <c r="F99" s="1401"/>
      <c r="G99" s="1401"/>
      <c r="H99" s="1401"/>
      <c r="I99" s="1401"/>
      <c r="J99" s="73">
        <f>SUM(J100:J100)</f>
        <v>0</v>
      </c>
      <c r="K99" s="73">
        <f t="shared" ref="K99:R99" si="52">SUM(K100:K100)</f>
        <v>3600</v>
      </c>
      <c r="L99" s="73">
        <f t="shared" si="52"/>
        <v>10000</v>
      </c>
      <c r="M99" s="73">
        <f t="shared" si="52"/>
        <v>80000</v>
      </c>
      <c r="N99" s="73">
        <f t="shared" si="52"/>
        <v>0</v>
      </c>
      <c r="O99" s="73">
        <f t="shared" si="52"/>
        <v>0</v>
      </c>
      <c r="P99" s="73">
        <f t="shared" si="52"/>
        <v>0</v>
      </c>
      <c r="Q99" s="73">
        <f t="shared" si="52"/>
        <v>0</v>
      </c>
      <c r="R99" s="73">
        <f t="shared" si="52"/>
        <v>93600</v>
      </c>
    </row>
    <row r="100" spans="2:18" ht="36" customHeight="1">
      <c r="B100" s="234"/>
      <c r="C100" s="235"/>
      <c r="D100" s="235"/>
      <c r="E100" s="236"/>
      <c r="F100" s="215">
        <v>1</v>
      </c>
      <c r="G100" s="192" t="s">
        <v>1553</v>
      </c>
      <c r="H100" s="199" t="s">
        <v>1551</v>
      </c>
      <c r="I100" s="16" t="s">
        <v>109</v>
      </c>
      <c r="J100" s="225"/>
      <c r="K100" s="225">
        <v>3600</v>
      </c>
      <c r="L100" s="225">
        <v>10000</v>
      </c>
      <c r="M100" s="225">
        <v>80000</v>
      </c>
      <c r="N100" s="225"/>
      <c r="O100" s="225"/>
      <c r="P100" s="225"/>
      <c r="Q100" s="225"/>
      <c r="R100" s="225">
        <f>SUM(J100:Q100)</f>
        <v>93600</v>
      </c>
    </row>
    <row r="101" spans="2:18" s="12" customFormat="1" ht="33" hidden="1" customHeight="1">
      <c r="B101" s="1402" t="s">
        <v>87</v>
      </c>
      <c r="C101" s="1403"/>
      <c r="D101" s="1403"/>
      <c r="E101" s="1403"/>
      <c r="F101" s="1403"/>
      <c r="G101" s="1403"/>
      <c r="H101" s="1403"/>
      <c r="I101" s="1403"/>
      <c r="J101" s="44">
        <f>SUM(J102)</f>
        <v>0</v>
      </c>
      <c r="K101" s="44">
        <f t="shared" ref="K101:Q102" si="53">SUM(K102)</f>
        <v>0</v>
      </c>
      <c r="L101" s="44">
        <f t="shared" si="53"/>
        <v>0</v>
      </c>
      <c r="M101" s="44">
        <f t="shared" si="53"/>
        <v>0</v>
      </c>
      <c r="N101" s="44">
        <f t="shared" si="53"/>
        <v>0</v>
      </c>
      <c r="O101" s="44">
        <f t="shared" si="53"/>
        <v>0</v>
      </c>
      <c r="P101" s="44">
        <f t="shared" si="53"/>
        <v>0</v>
      </c>
      <c r="Q101" s="44">
        <f t="shared" si="53"/>
        <v>0</v>
      </c>
      <c r="R101" s="44">
        <f>SUM(R102)</f>
        <v>0</v>
      </c>
    </row>
    <row r="102" spans="2:18" s="12" customFormat="1" ht="32.25" hidden="1" customHeight="1">
      <c r="B102" s="1422" t="s">
        <v>88</v>
      </c>
      <c r="C102" s="1423"/>
      <c r="D102" s="1423"/>
      <c r="E102" s="1423"/>
      <c r="F102" s="1423"/>
      <c r="G102" s="1423"/>
      <c r="H102" s="1423"/>
      <c r="I102" s="1423"/>
      <c r="J102" s="35">
        <f>SUM(J103)</f>
        <v>0</v>
      </c>
      <c r="K102" s="35">
        <f>SUM(K103)</f>
        <v>0</v>
      </c>
      <c r="L102" s="35">
        <f t="shared" si="53"/>
        <v>0</v>
      </c>
      <c r="M102" s="35">
        <f t="shared" si="53"/>
        <v>0</v>
      </c>
      <c r="N102" s="35">
        <f t="shared" si="53"/>
        <v>0</v>
      </c>
      <c r="O102" s="35">
        <f t="shared" si="53"/>
        <v>0</v>
      </c>
      <c r="P102" s="35">
        <f t="shared" si="53"/>
        <v>0</v>
      </c>
      <c r="Q102" s="35">
        <f t="shared" si="53"/>
        <v>0</v>
      </c>
      <c r="R102" s="35">
        <f>SUM(R103)</f>
        <v>0</v>
      </c>
    </row>
    <row r="103" spans="2:18" ht="48.75" hidden="1" customHeight="1">
      <c r="B103" s="29"/>
      <c r="C103" s="1401" t="s">
        <v>43</v>
      </c>
      <c r="D103" s="1401"/>
      <c r="E103" s="1401"/>
      <c r="F103" s="1401"/>
      <c r="G103" s="1401"/>
      <c r="H103" s="1401"/>
      <c r="I103" s="1401"/>
      <c r="J103" s="73">
        <f>SUM(J104+J113)</f>
        <v>0</v>
      </c>
      <c r="K103" s="73">
        <f t="shared" ref="K103:O103" si="54">SUM(K104+K113)</f>
        <v>0</v>
      </c>
      <c r="L103" s="73">
        <f>SUM(L104+L113)</f>
        <v>0</v>
      </c>
      <c r="M103" s="73">
        <f t="shared" si="54"/>
        <v>0</v>
      </c>
      <c r="N103" s="73">
        <f>SUM(N104+N113)</f>
        <v>0</v>
      </c>
      <c r="O103" s="73">
        <f t="shared" si="54"/>
        <v>0</v>
      </c>
      <c r="P103" s="73">
        <f>SUM(P104+P113)</f>
        <v>0</v>
      </c>
      <c r="Q103" s="73">
        <f>SUM(Q104+Q113)</f>
        <v>0</v>
      </c>
      <c r="R103" s="73">
        <f>SUM(R104+R113)</f>
        <v>0</v>
      </c>
    </row>
    <row r="104" spans="2:18" ht="32.25" hidden="1" customHeight="1">
      <c r="B104" s="29"/>
      <c r="C104" s="31"/>
      <c r="D104" s="1401" t="s">
        <v>44</v>
      </c>
      <c r="E104" s="1401"/>
      <c r="F104" s="1401"/>
      <c r="G104" s="1401"/>
      <c r="H104" s="1401"/>
      <c r="I104" s="1401"/>
      <c r="J104" s="73">
        <f>SUM(J105+J109)</f>
        <v>0</v>
      </c>
      <c r="K104" s="73">
        <f t="shared" ref="K104:Q104" si="55">SUM(K105+K109)</f>
        <v>0</v>
      </c>
      <c r="L104" s="73">
        <f t="shared" si="55"/>
        <v>0</v>
      </c>
      <c r="M104" s="73">
        <f t="shared" si="55"/>
        <v>0</v>
      </c>
      <c r="N104" s="73">
        <f t="shared" si="55"/>
        <v>0</v>
      </c>
      <c r="O104" s="73">
        <f t="shared" si="55"/>
        <v>0</v>
      </c>
      <c r="P104" s="73">
        <f t="shared" si="55"/>
        <v>0</v>
      </c>
      <c r="Q104" s="73">
        <f t="shared" si="55"/>
        <v>0</v>
      </c>
      <c r="R104" s="73">
        <f>SUM(R105+R109)</f>
        <v>0</v>
      </c>
    </row>
    <row r="105" spans="2:18" ht="35.25" hidden="1" customHeight="1">
      <c r="B105" s="29"/>
      <c r="C105" s="31"/>
      <c r="D105" s="31"/>
      <c r="E105" s="1401" t="s">
        <v>45</v>
      </c>
      <c r="F105" s="1401"/>
      <c r="G105" s="1401"/>
      <c r="H105" s="1401"/>
      <c r="I105" s="1401"/>
      <c r="J105" s="73">
        <f>SUM(J106:J108)</f>
        <v>0</v>
      </c>
      <c r="K105" s="73">
        <f t="shared" ref="K105:Q105" si="56">SUM(K106:K108)</f>
        <v>0</v>
      </c>
      <c r="L105" s="73">
        <f t="shared" si="56"/>
        <v>0</v>
      </c>
      <c r="M105" s="73">
        <f t="shared" si="56"/>
        <v>0</v>
      </c>
      <c r="N105" s="73">
        <f t="shared" si="56"/>
        <v>0</v>
      </c>
      <c r="O105" s="73">
        <f t="shared" si="56"/>
        <v>0</v>
      </c>
      <c r="P105" s="73">
        <f t="shared" si="56"/>
        <v>0</v>
      </c>
      <c r="Q105" s="73">
        <f t="shared" si="56"/>
        <v>0</v>
      </c>
      <c r="R105" s="73">
        <f>SUM(R106:R108)</f>
        <v>0</v>
      </c>
    </row>
    <row r="106" spans="2:18" ht="19.5" hidden="1" customHeight="1">
      <c r="B106" s="32"/>
      <c r="C106" s="33"/>
      <c r="D106" s="33"/>
      <c r="E106" s="34"/>
      <c r="F106" s="25">
        <v>57</v>
      </c>
      <c r="G106" s="14"/>
      <c r="H106" s="80"/>
      <c r="I106" s="117"/>
      <c r="J106" s="79"/>
      <c r="K106" s="79"/>
      <c r="L106" s="79"/>
      <c r="M106" s="79"/>
      <c r="N106" s="79"/>
      <c r="O106" s="79"/>
      <c r="P106" s="79"/>
      <c r="Q106" s="79"/>
      <c r="R106" s="79">
        <f t="shared" ref="R106:R107" si="57">SUM(J106:Q106)</f>
        <v>0</v>
      </c>
    </row>
    <row r="107" spans="2:18" ht="19.5" hidden="1" customHeight="1">
      <c r="B107" s="24"/>
      <c r="D107" s="21"/>
      <c r="E107" s="26"/>
      <c r="F107" s="25">
        <v>58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9">
        <f t="shared" si="57"/>
        <v>0</v>
      </c>
    </row>
    <row r="108" spans="2:18" ht="19.5" hidden="1" customHeight="1">
      <c r="B108" s="58"/>
      <c r="C108" s="59"/>
      <c r="D108" s="53"/>
      <c r="E108" s="19"/>
      <c r="F108" s="25">
        <v>59</v>
      </c>
      <c r="G108" s="14"/>
      <c r="H108" s="15"/>
      <c r="I108" s="16"/>
      <c r="J108" s="23"/>
      <c r="K108" s="23"/>
      <c r="L108" s="23"/>
      <c r="M108" s="23"/>
      <c r="N108" s="23"/>
      <c r="O108" s="23"/>
      <c r="P108" s="23"/>
      <c r="Q108" s="23"/>
      <c r="R108" s="79">
        <f>SUM(J108:Q108)</f>
        <v>0</v>
      </c>
    </row>
    <row r="109" spans="2:18" ht="34.5" hidden="1" customHeight="1">
      <c r="B109" s="29"/>
      <c r="C109" s="31"/>
      <c r="D109" s="31"/>
      <c r="E109" s="1401" t="s">
        <v>46</v>
      </c>
      <c r="F109" s="1401"/>
      <c r="G109" s="1401"/>
      <c r="H109" s="1401"/>
      <c r="I109" s="1401"/>
      <c r="J109" s="73">
        <f>SUM(J110:J112)</f>
        <v>0</v>
      </c>
      <c r="K109" s="73">
        <f t="shared" ref="K109:R109" si="58">SUM(K110:K112)</f>
        <v>0</v>
      </c>
      <c r="L109" s="73">
        <f t="shared" si="58"/>
        <v>0</v>
      </c>
      <c r="M109" s="73">
        <f t="shared" si="58"/>
        <v>0</v>
      </c>
      <c r="N109" s="73">
        <f t="shared" si="58"/>
        <v>0</v>
      </c>
      <c r="O109" s="73">
        <f t="shared" si="58"/>
        <v>0</v>
      </c>
      <c r="P109" s="73">
        <f t="shared" si="58"/>
        <v>0</v>
      </c>
      <c r="Q109" s="73">
        <f t="shared" si="58"/>
        <v>0</v>
      </c>
      <c r="R109" s="73">
        <f t="shared" si="58"/>
        <v>0</v>
      </c>
    </row>
    <row r="110" spans="2:18" ht="19.5" hidden="1" customHeight="1">
      <c r="B110" s="32"/>
      <c r="C110" s="33"/>
      <c r="D110" s="33"/>
      <c r="E110" s="34"/>
      <c r="F110" s="25">
        <v>60</v>
      </c>
      <c r="G110" s="14"/>
      <c r="H110" s="80"/>
      <c r="I110" s="117"/>
      <c r="J110" s="79"/>
      <c r="K110" s="79"/>
      <c r="L110" s="79"/>
      <c r="M110" s="79"/>
      <c r="N110" s="79"/>
      <c r="O110" s="79"/>
      <c r="P110" s="79"/>
      <c r="Q110" s="79"/>
      <c r="R110" s="79">
        <f t="shared" ref="R110:R111" si="59">SUM(J110:Q110)</f>
        <v>0</v>
      </c>
    </row>
    <row r="111" spans="2:18" ht="19.5" hidden="1" customHeight="1">
      <c r="B111" s="24"/>
      <c r="D111" s="21"/>
      <c r="E111" s="26"/>
      <c r="F111" s="25">
        <v>61</v>
      </c>
      <c r="G111" s="14"/>
      <c r="H111" s="15"/>
      <c r="I111" s="16"/>
      <c r="J111" s="23"/>
      <c r="K111" s="23"/>
      <c r="L111" s="23"/>
      <c r="M111" s="23"/>
      <c r="N111" s="23"/>
      <c r="O111" s="23"/>
      <c r="P111" s="23"/>
      <c r="Q111" s="23"/>
      <c r="R111" s="79">
        <f t="shared" si="59"/>
        <v>0</v>
      </c>
    </row>
    <row r="112" spans="2:18" ht="19.5" hidden="1" customHeight="1">
      <c r="B112" s="58"/>
      <c r="C112" s="59"/>
      <c r="D112" s="53"/>
      <c r="E112" s="19"/>
      <c r="F112" s="25">
        <v>62</v>
      </c>
      <c r="G112" s="14"/>
      <c r="H112" s="15"/>
      <c r="I112" s="16"/>
      <c r="J112" s="23"/>
      <c r="K112" s="23"/>
      <c r="L112" s="23"/>
      <c r="M112" s="23"/>
      <c r="N112" s="23"/>
      <c r="O112" s="23"/>
      <c r="P112" s="23"/>
      <c r="Q112" s="23"/>
      <c r="R112" s="79">
        <f>SUM(J112:Q112)</f>
        <v>0</v>
      </c>
    </row>
    <row r="113" spans="2:18" ht="34.5" hidden="1" customHeight="1">
      <c r="B113" s="29"/>
      <c r="C113" s="31"/>
      <c r="D113" s="1418" t="s">
        <v>47</v>
      </c>
      <c r="E113" s="1418"/>
      <c r="F113" s="1418"/>
      <c r="G113" s="1418"/>
      <c r="H113" s="1418"/>
      <c r="I113" s="1418"/>
      <c r="J113" s="73">
        <f>SUM(J114)</f>
        <v>0</v>
      </c>
      <c r="K113" s="73">
        <f t="shared" ref="K113:R113" si="60">SUM(K114)</f>
        <v>0</v>
      </c>
      <c r="L113" s="73">
        <f t="shared" si="60"/>
        <v>0</v>
      </c>
      <c r="M113" s="73">
        <f t="shared" si="60"/>
        <v>0</v>
      </c>
      <c r="N113" s="73">
        <f t="shared" si="60"/>
        <v>0</v>
      </c>
      <c r="O113" s="73">
        <f t="shared" si="60"/>
        <v>0</v>
      </c>
      <c r="P113" s="73">
        <f t="shared" si="60"/>
        <v>0</v>
      </c>
      <c r="Q113" s="73">
        <f t="shared" si="60"/>
        <v>0</v>
      </c>
      <c r="R113" s="73">
        <f t="shared" si="60"/>
        <v>0</v>
      </c>
    </row>
    <row r="114" spans="2:18" ht="49.5" hidden="1" customHeight="1">
      <c r="B114" s="29"/>
      <c r="C114" s="31"/>
      <c r="D114" s="31"/>
      <c r="E114" s="1401" t="s">
        <v>48</v>
      </c>
      <c r="F114" s="1401"/>
      <c r="G114" s="1401"/>
      <c r="H114" s="1401"/>
      <c r="I114" s="1401"/>
      <c r="J114" s="73">
        <f>SUM(J115:J117)</f>
        <v>0</v>
      </c>
      <c r="K114" s="73">
        <f t="shared" ref="K114:P114" si="61">SUM(K115:K117)</f>
        <v>0</v>
      </c>
      <c r="L114" s="73">
        <f t="shared" si="61"/>
        <v>0</v>
      </c>
      <c r="M114" s="73">
        <f t="shared" si="61"/>
        <v>0</v>
      </c>
      <c r="N114" s="73">
        <f t="shared" si="61"/>
        <v>0</v>
      </c>
      <c r="O114" s="73">
        <f t="shared" si="61"/>
        <v>0</v>
      </c>
      <c r="P114" s="73">
        <f t="shared" si="61"/>
        <v>0</v>
      </c>
      <c r="Q114" s="73">
        <f>SUM(Q115:Q117)</f>
        <v>0</v>
      </c>
      <c r="R114" s="73">
        <f>SUM(R115:R117)</f>
        <v>0</v>
      </c>
    </row>
    <row r="115" spans="2:18" ht="21.75" hidden="1" customHeight="1">
      <c r="B115" s="32"/>
      <c r="C115" s="33"/>
      <c r="D115" s="33"/>
      <c r="E115" s="34"/>
      <c r="F115" s="25">
        <v>63</v>
      </c>
      <c r="G115" s="14"/>
      <c r="H115" s="80"/>
      <c r="I115" s="117"/>
      <c r="J115" s="79"/>
      <c r="K115" s="79"/>
      <c r="L115" s="79"/>
      <c r="M115" s="79"/>
      <c r="N115" s="79"/>
      <c r="O115" s="79"/>
      <c r="P115" s="79"/>
      <c r="Q115" s="79"/>
      <c r="R115" s="79">
        <f t="shared" ref="R115:R116" si="62">SUM(J115:Q115)</f>
        <v>0</v>
      </c>
    </row>
    <row r="116" spans="2:18" ht="21.75" hidden="1" customHeight="1">
      <c r="B116" s="24"/>
      <c r="D116" s="21"/>
      <c r="E116" s="26"/>
      <c r="F116" s="25">
        <v>64</v>
      </c>
      <c r="G116" s="14"/>
      <c r="H116" s="15"/>
      <c r="I116" s="16"/>
      <c r="J116" s="23"/>
      <c r="K116" s="23"/>
      <c r="L116" s="23"/>
      <c r="M116" s="23"/>
      <c r="N116" s="23"/>
      <c r="O116" s="23"/>
      <c r="P116" s="23"/>
      <c r="Q116" s="23"/>
      <c r="R116" s="79">
        <f t="shared" si="62"/>
        <v>0</v>
      </c>
    </row>
    <row r="117" spans="2:18" ht="21.75" hidden="1" customHeight="1">
      <c r="B117" s="24"/>
      <c r="D117" s="21"/>
      <c r="E117" s="26"/>
      <c r="F117" s="25">
        <v>65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9">
        <f>SUM(J117:Q117)</f>
        <v>0</v>
      </c>
    </row>
    <row r="118" spans="2:18" s="12" customFormat="1" ht="34.5" hidden="1" customHeight="1">
      <c r="B118" s="1402" t="s">
        <v>90</v>
      </c>
      <c r="C118" s="1403"/>
      <c r="D118" s="1403"/>
      <c r="E118" s="1403"/>
      <c r="F118" s="1403"/>
      <c r="G118" s="1403"/>
      <c r="H118" s="1403"/>
      <c r="I118" s="1403"/>
      <c r="J118" s="44">
        <f>SUM(J119)</f>
        <v>0</v>
      </c>
      <c r="K118" s="44">
        <f t="shared" ref="K118:R119" si="63">SUM(K119)</f>
        <v>0</v>
      </c>
      <c r="L118" s="44">
        <f t="shared" si="63"/>
        <v>0</v>
      </c>
      <c r="M118" s="44">
        <f t="shared" si="63"/>
        <v>0</v>
      </c>
      <c r="N118" s="44">
        <f t="shared" si="63"/>
        <v>0</v>
      </c>
      <c r="O118" s="44">
        <f t="shared" si="63"/>
        <v>0</v>
      </c>
      <c r="P118" s="44">
        <f t="shared" si="63"/>
        <v>0</v>
      </c>
      <c r="Q118" s="44">
        <f t="shared" si="63"/>
        <v>0</v>
      </c>
      <c r="R118" s="44">
        <f t="shared" si="63"/>
        <v>0</v>
      </c>
    </row>
    <row r="119" spans="2:18" s="12" customFormat="1" ht="48" hidden="1" customHeight="1">
      <c r="B119" s="1404" t="s">
        <v>91</v>
      </c>
      <c r="C119" s="1405"/>
      <c r="D119" s="1405"/>
      <c r="E119" s="1405"/>
      <c r="F119" s="1405"/>
      <c r="G119" s="1405"/>
      <c r="H119" s="1405"/>
      <c r="I119" s="1405"/>
      <c r="J119" s="35">
        <f>SUM(J120)</f>
        <v>0</v>
      </c>
      <c r="K119" s="35">
        <f t="shared" si="63"/>
        <v>0</v>
      </c>
      <c r="L119" s="35">
        <f t="shared" si="63"/>
        <v>0</v>
      </c>
      <c r="M119" s="35">
        <f t="shared" si="63"/>
        <v>0</v>
      </c>
      <c r="N119" s="35">
        <f t="shared" si="63"/>
        <v>0</v>
      </c>
      <c r="O119" s="35">
        <f t="shared" si="63"/>
        <v>0</v>
      </c>
      <c r="P119" s="35">
        <f t="shared" si="63"/>
        <v>0</v>
      </c>
      <c r="Q119" s="35">
        <f t="shared" si="63"/>
        <v>0</v>
      </c>
      <c r="R119" s="35">
        <f>SUM(R120)</f>
        <v>0</v>
      </c>
    </row>
    <row r="120" spans="2:18" ht="49.5" hidden="1" customHeight="1">
      <c r="B120" s="29"/>
      <c r="C120" s="1401" t="s">
        <v>49</v>
      </c>
      <c r="D120" s="1401"/>
      <c r="E120" s="1401"/>
      <c r="F120" s="1401"/>
      <c r="G120" s="1401"/>
      <c r="H120" s="1401"/>
      <c r="I120" s="1401"/>
      <c r="J120" s="73">
        <f>SUM(J121+J126)</f>
        <v>0</v>
      </c>
      <c r="K120" s="73">
        <f t="shared" ref="K120:R120" si="64">SUM(K121+K126)</f>
        <v>0</v>
      </c>
      <c r="L120" s="73">
        <f t="shared" si="64"/>
        <v>0</v>
      </c>
      <c r="M120" s="73">
        <f t="shared" si="64"/>
        <v>0</v>
      </c>
      <c r="N120" s="73">
        <f t="shared" si="64"/>
        <v>0</v>
      </c>
      <c r="O120" s="73">
        <f t="shared" si="64"/>
        <v>0</v>
      </c>
      <c r="P120" s="73">
        <f t="shared" si="64"/>
        <v>0</v>
      </c>
      <c r="Q120" s="73">
        <f t="shared" si="64"/>
        <v>0</v>
      </c>
      <c r="R120" s="73">
        <f t="shared" si="64"/>
        <v>0</v>
      </c>
    </row>
    <row r="121" spans="2:18" ht="36" hidden="1" customHeight="1">
      <c r="B121" s="29"/>
      <c r="C121" s="31"/>
      <c r="D121" s="1418" t="s">
        <v>50</v>
      </c>
      <c r="E121" s="1418"/>
      <c r="F121" s="1418"/>
      <c r="G121" s="1418"/>
      <c r="H121" s="1418"/>
      <c r="I121" s="1418"/>
      <c r="J121" s="73">
        <f>SUM(J122)</f>
        <v>0</v>
      </c>
      <c r="K121" s="73">
        <f t="shared" ref="K121:R121" si="65">SUM(K122)</f>
        <v>0</v>
      </c>
      <c r="L121" s="73">
        <f t="shared" si="65"/>
        <v>0</v>
      </c>
      <c r="M121" s="73">
        <f t="shared" si="65"/>
        <v>0</v>
      </c>
      <c r="N121" s="73">
        <f t="shared" si="65"/>
        <v>0</v>
      </c>
      <c r="O121" s="73">
        <f t="shared" si="65"/>
        <v>0</v>
      </c>
      <c r="P121" s="73">
        <f t="shared" si="65"/>
        <v>0</v>
      </c>
      <c r="Q121" s="73">
        <f t="shared" si="65"/>
        <v>0</v>
      </c>
      <c r="R121" s="73">
        <f t="shared" si="65"/>
        <v>0</v>
      </c>
    </row>
    <row r="122" spans="2:18" ht="32.25" hidden="1" customHeight="1">
      <c r="B122" s="29"/>
      <c r="C122" s="31"/>
      <c r="D122" s="31"/>
      <c r="E122" s="1418" t="s">
        <v>51</v>
      </c>
      <c r="F122" s="1418"/>
      <c r="G122" s="1418"/>
      <c r="H122" s="1418"/>
      <c r="I122" s="1418"/>
      <c r="J122" s="73">
        <f>SUM(J123:J125)</f>
        <v>0</v>
      </c>
      <c r="K122" s="73">
        <f t="shared" ref="K122:R122" si="66">SUM(K123:K125)</f>
        <v>0</v>
      </c>
      <c r="L122" s="73">
        <f t="shared" si="66"/>
        <v>0</v>
      </c>
      <c r="M122" s="73">
        <f t="shared" si="66"/>
        <v>0</v>
      </c>
      <c r="N122" s="73">
        <f t="shared" si="66"/>
        <v>0</v>
      </c>
      <c r="O122" s="73">
        <f t="shared" si="66"/>
        <v>0</v>
      </c>
      <c r="P122" s="73">
        <f t="shared" si="66"/>
        <v>0</v>
      </c>
      <c r="Q122" s="73">
        <f t="shared" si="66"/>
        <v>0</v>
      </c>
      <c r="R122" s="73">
        <f t="shared" si="66"/>
        <v>0</v>
      </c>
    </row>
    <row r="123" spans="2:18" ht="22.5" hidden="1" customHeight="1">
      <c r="B123" s="32"/>
      <c r="C123" s="33"/>
      <c r="D123" s="33"/>
      <c r="E123" s="34"/>
      <c r="F123" s="25">
        <v>66</v>
      </c>
      <c r="G123" s="14"/>
      <c r="H123" s="80"/>
      <c r="I123" s="117"/>
      <c r="J123" s="79"/>
      <c r="K123" s="79"/>
      <c r="L123" s="79"/>
      <c r="M123" s="79"/>
      <c r="N123" s="79"/>
      <c r="O123" s="79"/>
      <c r="P123" s="79"/>
      <c r="Q123" s="79"/>
      <c r="R123" s="79">
        <f t="shared" ref="R123:R124" si="67">SUM(J123:Q123)</f>
        <v>0</v>
      </c>
    </row>
    <row r="124" spans="2:18" ht="22.5" hidden="1" customHeight="1">
      <c r="B124" s="24"/>
      <c r="D124" s="21"/>
      <c r="E124" s="26"/>
      <c r="F124" s="25">
        <v>67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9">
        <f t="shared" si="67"/>
        <v>0</v>
      </c>
    </row>
    <row r="125" spans="2:18" ht="33.75" hidden="1" customHeight="1">
      <c r="B125" s="58"/>
      <c r="C125" s="59"/>
      <c r="D125" s="53"/>
      <c r="E125" s="19"/>
      <c r="F125" s="25">
        <v>68</v>
      </c>
      <c r="G125" s="14"/>
      <c r="H125" s="15"/>
      <c r="I125" s="16"/>
      <c r="J125" s="23"/>
      <c r="K125" s="23"/>
      <c r="L125" s="23"/>
      <c r="M125" s="23"/>
      <c r="N125" s="23"/>
      <c r="O125" s="23"/>
      <c r="P125" s="23"/>
      <c r="Q125" s="23"/>
      <c r="R125" s="79">
        <f>SUM(J125:Q125)</f>
        <v>0</v>
      </c>
    </row>
    <row r="126" spans="2:18" ht="46.5" hidden="1" customHeight="1">
      <c r="B126" s="29"/>
      <c r="C126" s="31"/>
      <c r="D126" s="1418" t="s">
        <v>52</v>
      </c>
      <c r="E126" s="1418"/>
      <c r="F126" s="1418"/>
      <c r="G126" s="1418"/>
      <c r="H126" s="1418"/>
      <c r="I126" s="1418"/>
      <c r="J126" s="73">
        <f t="shared" ref="J126:R126" si="68">SUM(J127+J133+J139)</f>
        <v>0</v>
      </c>
      <c r="K126" s="73">
        <f t="shared" si="68"/>
        <v>0</v>
      </c>
      <c r="L126" s="73">
        <f t="shared" si="68"/>
        <v>0</v>
      </c>
      <c r="M126" s="73">
        <f t="shared" si="68"/>
        <v>0</v>
      </c>
      <c r="N126" s="73">
        <f t="shared" si="68"/>
        <v>0</v>
      </c>
      <c r="O126" s="73">
        <f t="shared" si="68"/>
        <v>0</v>
      </c>
      <c r="P126" s="73">
        <f t="shared" si="68"/>
        <v>0</v>
      </c>
      <c r="Q126" s="73">
        <f t="shared" si="68"/>
        <v>0</v>
      </c>
      <c r="R126" s="73">
        <f t="shared" si="68"/>
        <v>0</v>
      </c>
    </row>
    <row r="127" spans="2:18" hidden="1">
      <c r="B127" s="29"/>
      <c r="C127" s="31"/>
      <c r="D127" s="31"/>
      <c r="E127" s="30" t="s">
        <v>53</v>
      </c>
      <c r="F127" s="27"/>
      <c r="G127" s="27"/>
      <c r="H127" s="13"/>
      <c r="I127" s="47"/>
      <c r="J127" s="73">
        <f>SUM(J128:J132)</f>
        <v>0</v>
      </c>
      <c r="K127" s="73">
        <f>SUM(K128:K132)</f>
        <v>0</v>
      </c>
      <c r="L127" s="73">
        <f t="shared" ref="L127:Q127" si="69">SUM(L128:L132)</f>
        <v>0</v>
      </c>
      <c r="M127" s="73">
        <f t="shared" si="69"/>
        <v>0</v>
      </c>
      <c r="N127" s="73">
        <f t="shared" si="69"/>
        <v>0</v>
      </c>
      <c r="O127" s="73">
        <f t="shared" si="69"/>
        <v>0</v>
      </c>
      <c r="P127" s="73">
        <f t="shared" si="69"/>
        <v>0</v>
      </c>
      <c r="Q127" s="73">
        <f t="shared" si="69"/>
        <v>0</v>
      </c>
      <c r="R127" s="73">
        <f>SUM(R128:R132)</f>
        <v>0</v>
      </c>
    </row>
    <row r="128" spans="2:18" ht="19.5" hidden="1" customHeight="1">
      <c r="B128" s="32"/>
      <c r="C128" s="33"/>
      <c r="D128" s="33"/>
      <c r="E128" s="34"/>
      <c r="F128" s="25">
        <v>69</v>
      </c>
      <c r="G128" s="14"/>
      <c r="H128" s="80"/>
      <c r="I128" s="117"/>
      <c r="J128" s="79"/>
      <c r="K128" s="79"/>
      <c r="L128" s="79"/>
      <c r="M128" s="79"/>
      <c r="N128" s="79"/>
      <c r="O128" s="79"/>
      <c r="P128" s="79"/>
      <c r="Q128" s="79"/>
      <c r="R128" s="79">
        <f t="shared" ref="R128:R131" si="70">SUM(J128:Q128)</f>
        <v>0</v>
      </c>
    </row>
    <row r="129" spans="2:18" ht="19.5" hidden="1" customHeight="1">
      <c r="B129" s="24"/>
      <c r="D129" s="21"/>
      <c r="E129" s="26"/>
      <c r="F129" s="25">
        <v>70</v>
      </c>
      <c r="G129" s="14"/>
      <c r="H129" s="15"/>
      <c r="I129" s="16"/>
      <c r="J129" s="23"/>
      <c r="K129" s="23"/>
      <c r="L129" s="23"/>
      <c r="M129" s="23"/>
      <c r="N129" s="23"/>
      <c r="O129" s="23"/>
      <c r="P129" s="23"/>
      <c r="Q129" s="23"/>
      <c r="R129" s="79">
        <f t="shared" si="70"/>
        <v>0</v>
      </c>
    </row>
    <row r="130" spans="2:18" ht="19.5" hidden="1" customHeight="1">
      <c r="B130" s="24"/>
      <c r="D130" s="21"/>
      <c r="E130" s="26"/>
      <c r="F130" s="25">
        <v>71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9">
        <f t="shared" si="70"/>
        <v>0</v>
      </c>
    </row>
    <row r="131" spans="2:18" ht="22.5" hidden="1" customHeight="1">
      <c r="B131" s="48"/>
      <c r="C131" s="49"/>
      <c r="D131" s="49"/>
      <c r="E131" s="50"/>
      <c r="F131" s="25">
        <v>72</v>
      </c>
      <c r="G131" s="14"/>
      <c r="H131" s="80"/>
      <c r="I131" s="117"/>
      <c r="J131" s="79"/>
      <c r="K131" s="79"/>
      <c r="L131" s="79"/>
      <c r="M131" s="79"/>
      <c r="N131" s="79"/>
      <c r="O131" s="79"/>
      <c r="P131" s="79"/>
      <c r="Q131" s="79"/>
      <c r="R131" s="79">
        <f t="shared" si="70"/>
        <v>0</v>
      </c>
    </row>
    <row r="132" spans="2:18" ht="22.5" hidden="1" customHeight="1">
      <c r="B132" s="24"/>
      <c r="D132" s="21"/>
      <c r="E132" s="26"/>
      <c r="F132" s="25">
        <v>73</v>
      </c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9">
        <f>SUM(J132:Q132)</f>
        <v>0</v>
      </c>
    </row>
    <row r="133" spans="2:18" hidden="1">
      <c r="B133" s="29"/>
      <c r="C133" s="31"/>
      <c r="D133" s="31"/>
      <c r="E133" s="30" t="s">
        <v>54</v>
      </c>
      <c r="F133" s="27"/>
      <c r="G133" s="27"/>
      <c r="H133" s="13"/>
      <c r="I133" s="47"/>
      <c r="J133" s="73">
        <f>SUM(J134:J138)</f>
        <v>0</v>
      </c>
      <c r="K133" s="73">
        <f t="shared" ref="K133:R133" si="71">SUM(K134:K138)</f>
        <v>0</v>
      </c>
      <c r="L133" s="73">
        <f t="shared" si="71"/>
        <v>0</v>
      </c>
      <c r="M133" s="73">
        <f t="shared" si="71"/>
        <v>0</v>
      </c>
      <c r="N133" s="73">
        <f t="shared" si="71"/>
        <v>0</v>
      </c>
      <c r="O133" s="73">
        <f t="shared" si="71"/>
        <v>0</v>
      </c>
      <c r="P133" s="73">
        <f t="shared" si="71"/>
        <v>0</v>
      </c>
      <c r="Q133" s="73">
        <f t="shared" si="71"/>
        <v>0</v>
      </c>
      <c r="R133" s="73">
        <f t="shared" si="71"/>
        <v>0</v>
      </c>
    </row>
    <row r="134" spans="2:18" ht="22.5" hidden="1" customHeight="1">
      <c r="B134" s="32"/>
      <c r="C134" s="33"/>
      <c r="D134" s="33"/>
      <c r="E134" s="34"/>
      <c r="F134" s="25">
        <v>74</v>
      </c>
      <c r="G134" s="14"/>
      <c r="H134" s="80"/>
      <c r="I134" s="117"/>
      <c r="J134" s="79"/>
      <c r="K134" s="79"/>
      <c r="L134" s="79"/>
      <c r="M134" s="79"/>
      <c r="N134" s="79"/>
      <c r="O134" s="79"/>
      <c r="P134" s="79"/>
      <c r="Q134" s="79"/>
      <c r="R134" s="79">
        <f t="shared" ref="R134:R137" si="72">SUM(J134:Q134)</f>
        <v>0</v>
      </c>
    </row>
    <row r="135" spans="2:18" ht="22.5" hidden="1" customHeight="1">
      <c r="B135" s="24"/>
      <c r="D135" s="21"/>
      <c r="E135" s="26"/>
      <c r="F135" s="25">
        <v>75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9">
        <f t="shared" si="72"/>
        <v>0</v>
      </c>
    </row>
    <row r="136" spans="2:18" ht="22.5" hidden="1" customHeight="1">
      <c r="B136" s="24"/>
      <c r="D136" s="21"/>
      <c r="E136" s="26"/>
      <c r="F136" s="25">
        <v>76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9">
        <f t="shared" si="72"/>
        <v>0</v>
      </c>
    </row>
    <row r="137" spans="2:18" ht="22.5" hidden="1" customHeight="1">
      <c r="B137" s="48"/>
      <c r="C137" s="49"/>
      <c r="D137" s="49"/>
      <c r="E137" s="50"/>
      <c r="F137" s="25">
        <v>77</v>
      </c>
      <c r="G137" s="14"/>
      <c r="H137" s="80"/>
      <c r="I137" s="117"/>
      <c r="J137" s="79"/>
      <c r="K137" s="79"/>
      <c r="L137" s="79"/>
      <c r="M137" s="79"/>
      <c r="N137" s="79"/>
      <c r="O137" s="79"/>
      <c r="P137" s="79"/>
      <c r="Q137" s="79"/>
      <c r="R137" s="79">
        <f t="shared" si="72"/>
        <v>0</v>
      </c>
    </row>
    <row r="138" spans="2:18" ht="22.5" hidden="1" customHeight="1">
      <c r="B138" s="24"/>
      <c r="D138" s="21"/>
      <c r="E138" s="26"/>
      <c r="F138" s="25">
        <v>78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9">
        <f>SUM(J138:Q138)</f>
        <v>0</v>
      </c>
    </row>
    <row r="139" spans="2:18" ht="30.75" hidden="1" customHeight="1">
      <c r="B139" s="29"/>
      <c r="C139" s="31"/>
      <c r="D139" s="31"/>
      <c r="E139" s="1401" t="s">
        <v>89</v>
      </c>
      <c r="F139" s="1401"/>
      <c r="G139" s="1401"/>
      <c r="H139" s="1401"/>
      <c r="I139" s="1401"/>
      <c r="J139" s="73">
        <f t="shared" ref="J139:R139" si="73">SUM(J140:J144)</f>
        <v>0</v>
      </c>
      <c r="K139" s="73">
        <f t="shared" si="73"/>
        <v>0</v>
      </c>
      <c r="L139" s="73">
        <f t="shared" si="73"/>
        <v>0</v>
      </c>
      <c r="M139" s="73">
        <f t="shared" si="73"/>
        <v>0</v>
      </c>
      <c r="N139" s="73">
        <f t="shared" si="73"/>
        <v>0</v>
      </c>
      <c r="O139" s="73">
        <f t="shared" si="73"/>
        <v>0</v>
      </c>
      <c r="P139" s="73">
        <f t="shared" si="73"/>
        <v>0</v>
      </c>
      <c r="Q139" s="73">
        <f t="shared" si="73"/>
        <v>0</v>
      </c>
      <c r="R139" s="73">
        <f t="shared" si="73"/>
        <v>0</v>
      </c>
    </row>
    <row r="140" spans="2:18" ht="22.5" hidden="1" customHeight="1">
      <c r="B140" s="32"/>
      <c r="C140" s="33"/>
      <c r="D140" s="33"/>
      <c r="E140" s="34"/>
      <c r="F140" s="25">
        <v>79</v>
      </c>
      <c r="G140" s="14"/>
      <c r="H140" s="80"/>
      <c r="I140" s="117"/>
      <c r="J140" s="79"/>
      <c r="K140" s="79"/>
      <c r="L140" s="79"/>
      <c r="M140" s="79"/>
      <c r="N140" s="79"/>
      <c r="O140" s="79"/>
      <c r="P140" s="79"/>
      <c r="Q140" s="79"/>
      <c r="R140" s="79">
        <f t="shared" ref="R140:R143" si="74">SUM(J140:Q140)</f>
        <v>0</v>
      </c>
    </row>
    <row r="141" spans="2:18" ht="22.5" hidden="1" customHeight="1">
      <c r="B141" s="24"/>
      <c r="D141" s="21"/>
      <c r="E141" s="26"/>
      <c r="F141" s="25">
        <v>80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9">
        <f t="shared" si="74"/>
        <v>0</v>
      </c>
    </row>
    <row r="142" spans="2:18" ht="22.5" hidden="1" customHeight="1">
      <c r="B142" s="24"/>
      <c r="D142" s="21"/>
      <c r="E142" s="26"/>
      <c r="F142" s="25">
        <v>81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9">
        <f t="shared" si="74"/>
        <v>0</v>
      </c>
    </row>
    <row r="143" spans="2:18" ht="22.5" hidden="1" customHeight="1">
      <c r="B143" s="48"/>
      <c r="C143" s="49"/>
      <c r="D143" s="49"/>
      <c r="E143" s="50"/>
      <c r="F143" s="25">
        <v>82</v>
      </c>
      <c r="G143" s="14"/>
      <c r="H143" s="80"/>
      <c r="I143" s="117"/>
      <c r="J143" s="79"/>
      <c r="K143" s="79"/>
      <c r="L143" s="79"/>
      <c r="M143" s="79"/>
      <c r="N143" s="79"/>
      <c r="O143" s="79"/>
      <c r="P143" s="79"/>
      <c r="Q143" s="79"/>
      <c r="R143" s="79">
        <f t="shared" si="74"/>
        <v>0</v>
      </c>
    </row>
    <row r="144" spans="2:18" ht="22.5" hidden="1" customHeight="1">
      <c r="B144" s="58"/>
      <c r="C144" s="59"/>
      <c r="D144" s="53"/>
      <c r="E144" s="19"/>
      <c r="F144" s="25">
        <v>83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9">
        <f>SUM(J144:Q144)</f>
        <v>0</v>
      </c>
    </row>
    <row r="145" spans="2:18" s="12" customFormat="1" ht="33.75" customHeight="1">
      <c r="B145" s="1402" t="s">
        <v>92</v>
      </c>
      <c r="C145" s="1403"/>
      <c r="D145" s="1403"/>
      <c r="E145" s="1403"/>
      <c r="F145" s="1403"/>
      <c r="G145" s="1403"/>
      <c r="H145" s="1403"/>
      <c r="I145" s="1403"/>
      <c r="J145" s="44">
        <f>SUM(J146)</f>
        <v>0</v>
      </c>
      <c r="K145" s="44">
        <f t="shared" ref="K145:R146" si="75">SUM(K146)</f>
        <v>0</v>
      </c>
      <c r="L145" s="44">
        <f t="shared" si="75"/>
        <v>15000</v>
      </c>
      <c r="M145" s="44">
        <f t="shared" si="75"/>
        <v>40000</v>
      </c>
      <c r="N145" s="44">
        <f t="shared" si="75"/>
        <v>0</v>
      </c>
      <c r="O145" s="44">
        <f t="shared" si="75"/>
        <v>0</v>
      </c>
      <c r="P145" s="44">
        <f t="shared" si="75"/>
        <v>0</v>
      </c>
      <c r="Q145" s="44">
        <f t="shared" si="75"/>
        <v>0</v>
      </c>
      <c r="R145" s="44">
        <f t="shared" si="75"/>
        <v>55000</v>
      </c>
    </row>
    <row r="146" spans="2:18" s="12" customFormat="1" ht="48.75" customHeight="1">
      <c r="B146" s="1404" t="s">
        <v>93</v>
      </c>
      <c r="C146" s="1405"/>
      <c r="D146" s="1405"/>
      <c r="E146" s="1405"/>
      <c r="F146" s="1405"/>
      <c r="G146" s="1405"/>
      <c r="H146" s="1405"/>
      <c r="I146" s="1405"/>
      <c r="J146" s="35">
        <f>SUM(J147)</f>
        <v>0</v>
      </c>
      <c r="K146" s="35">
        <f t="shared" si="75"/>
        <v>0</v>
      </c>
      <c r="L146" s="35">
        <f t="shared" si="75"/>
        <v>15000</v>
      </c>
      <c r="M146" s="35">
        <f t="shared" si="75"/>
        <v>40000</v>
      </c>
      <c r="N146" s="35">
        <f t="shared" si="75"/>
        <v>0</v>
      </c>
      <c r="O146" s="35">
        <f t="shared" si="75"/>
        <v>0</v>
      </c>
      <c r="P146" s="35">
        <f t="shared" si="75"/>
        <v>0</v>
      </c>
      <c r="Q146" s="35">
        <f t="shared" si="75"/>
        <v>0</v>
      </c>
      <c r="R146" s="35">
        <f>SUM(R147)</f>
        <v>55000</v>
      </c>
    </row>
    <row r="147" spans="2:18" ht="32.25" customHeight="1">
      <c r="B147" s="29"/>
      <c r="C147" s="1401" t="s">
        <v>55</v>
      </c>
      <c r="D147" s="1401"/>
      <c r="E147" s="1401"/>
      <c r="F147" s="1401"/>
      <c r="G147" s="1401"/>
      <c r="H147" s="1401"/>
      <c r="I147" s="1401"/>
      <c r="J147" s="73">
        <f t="shared" ref="J147:R147" si="76">SUM(J148+J165)</f>
        <v>0</v>
      </c>
      <c r="K147" s="73">
        <f t="shared" si="76"/>
        <v>0</v>
      </c>
      <c r="L147" s="73">
        <f t="shared" si="76"/>
        <v>15000</v>
      </c>
      <c r="M147" s="73">
        <f t="shared" si="76"/>
        <v>40000</v>
      </c>
      <c r="N147" s="73">
        <f t="shared" si="76"/>
        <v>0</v>
      </c>
      <c r="O147" s="73">
        <f t="shared" si="76"/>
        <v>0</v>
      </c>
      <c r="P147" s="73">
        <f t="shared" si="76"/>
        <v>0</v>
      </c>
      <c r="Q147" s="73">
        <f t="shared" si="76"/>
        <v>0</v>
      </c>
      <c r="R147" s="73">
        <f t="shared" si="76"/>
        <v>55000</v>
      </c>
    </row>
    <row r="148" spans="2:18" ht="50.25" customHeight="1">
      <c r="B148" s="29"/>
      <c r="C148" s="31"/>
      <c r="D148" s="1401" t="s">
        <v>77</v>
      </c>
      <c r="E148" s="1401"/>
      <c r="F148" s="1401"/>
      <c r="G148" s="1401"/>
      <c r="H148" s="1401"/>
      <c r="I148" s="1401"/>
      <c r="J148" s="73">
        <f>SUM(J149+J153+J157+J161)</f>
        <v>0</v>
      </c>
      <c r="K148" s="73">
        <f t="shared" ref="K148:R148" si="77">SUM(K149+K153+K157+K161)</f>
        <v>0</v>
      </c>
      <c r="L148" s="73">
        <f t="shared" si="77"/>
        <v>15000</v>
      </c>
      <c r="M148" s="73">
        <f t="shared" si="77"/>
        <v>40000</v>
      </c>
      <c r="N148" s="73">
        <f t="shared" si="77"/>
        <v>0</v>
      </c>
      <c r="O148" s="73">
        <f t="shared" si="77"/>
        <v>0</v>
      </c>
      <c r="P148" s="73">
        <f t="shared" si="77"/>
        <v>0</v>
      </c>
      <c r="Q148" s="73">
        <f t="shared" si="77"/>
        <v>0</v>
      </c>
      <c r="R148" s="73">
        <f t="shared" si="77"/>
        <v>55000</v>
      </c>
    </row>
    <row r="149" spans="2:18" ht="32.25" hidden="1" customHeight="1">
      <c r="B149" s="29"/>
      <c r="C149" s="31"/>
      <c r="D149" s="31"/>
      <c r="E149" s="1401" t="s">
        <v>56</v>
      </c>
      <c r="F149" s="1401"/>
      <c r="G149" s="1401"/>
      <c r="H149" s="1401"/>
      <c r="I149" s="1401"/>
      <c r="J149" s="73">
        <f>SUM(J150:J152)</f>
        <v>0</v>
      </c>
      <c r="K149" s="73">
        <f t="shared" ref="K149:R149" si="78">SUM(K150:K152)</f>
        <v>0</v>
      </c>
      <c r="L149" s="73">
        <f t="shared" si="78"/>
        <v>0</v>
      </c>
      <c r="M149" s="73">
        <f t="shared" si="78"/>
        <v>0</v>
      </c>
      <c r="N149" s="73">
        <f t="shared" si="78"/>
        <v>0</v>
      </c>
      <c r="O149" s="73">
        <f t="shared" si="78"/>
        <v>0</v>
      </c>
      <c r="P149" s="73">
        <f t="shared" si="78"/>
        <v>0</v>
      </c>
      <c r="Q149" s="73">
        <f t="shared" si="78"/>
        <v>0</v>
      </c>
      <c r="R149" s="73">
        <f t="shared" si="78"/>
        <v>0</v>
      </c>
    </row>
    <row r="150" spans="2:18" ht="20.25" hidden="1" customHeight="1">
      <c r="B150" s="32"/>
      <c r="C150" s="33"/>
      <c r="D150" s="33"/>
      <c r="E150" s="34"/>
      <c r="F150" s="25">
        <v>84</v>
      </c>
      <c r="G150" s="14"/>
      <c r="H150" s="80"/>
      <c r="I150" s="117"/>
      <c r="J150" s="79"/>
      <c r="K150" s="79"/>
      <c r="L150" s="79"/>
      <c r="M150" s="79"/>
      <c r="N150" s="79"/>
      <c r="O150" s="79"/>
      <c r="P150" s="79"/>
      <c r="Q150" s="79"/>
      <c r="R150" s="79">
        <f t="shared" ref="R150:R151" si="79">SUM(J150:Q150)</f>
        <v>0</v>
      </c>
    </row>
    <row r="151" spans="2:18" ht="20.25" hidden="1" customHeight="1">
      <c r="B151" s="24"/>
      <c r="D151" s="21"/>
      <c r="E151" s="26"/>
      <c r="F151" s="25">
        <v>85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9">
        <f t="shared" si="79"/>
        <v>0</v>
      </c>
    </row>
    <row r="152" spans="2:18" ht="20.25" hidden="1" customHeight="1">
      <c r="B152" s="24"/>
      <c r="D152" s="21"/>
      <c r="E152" s="26"/>
      <c r="F152" s="25">
        <v>86</v>
      </c>
      <c r="G152" s="14"/>
      <c r="H152" s="15"/>
      <c r="I152" s="16"/>
      <c r="J152" s="23"/>
      <c r="K152" s="23"/>
      <c r="L152" s="23"/>
      <c r="M152" s="23"/>
      <c r="N152" s="23"/>
      <c r="O152" s="23"/>
      <c r="P152" s="23"/>
      <c r="Q152" s="23"/>
      <c r="R152" s="79">
        <f>SUM(J152:Q152)</f>
        <v>0</v>
      </c>
    </row>
    <row r="153" spans="2:18" ht="33.75" hidden="1" customHeight="1">
      <c r="B153" s="29"/>
      <c r="C153" s="31"/>
      <c r="D153" s="31"/>
      <c r="E153" s="1401" t="s">
        <v>57</v>
      </c>
      <c r="F153" s="1401"/>
      <c r="G153" s="1401"/>
      <c r="H153" s="1401"/>
      <c r="I153" s="1401"/>
      <c r="J153" s="73">
        <f>SUM(J154:J156)</f>
        <v>0</v>
      </c>
      <c r="K153" s="73">
        <f t="shared" ref="K153:R153" si="80">SUM(K154:K156)</f>
        <v>0</v>
      </c>
      <c r="L153" s="73">
        <f t="shared" si="80"/>
        <v>0</v>
      </c>
      <c r="M153" s="73">
        <f t="shared" si="80"/>
        <v>0</v>
      </c>
      <c r="N153" s="73">
        <f t="shared" si="80"/>
        <v>0</v>
      </c>
      <c r="O153" s="73">
        <f t="shared" si="80"/>
        <v>0</v>
      </c>
      <c r="P153" s="73">
        <f t="shared" si="80"/>
        <v>0</v>
      </c>
      <c r="Q153" s="73">
        <f t="shared" si="80"/>
        <v>0</v>
      </c>
      <c r="R153" s="73">
        <f t="shared" si="80"/>
        <v>0</v>
      </c>
    </row>
    <row r="154" spans="2:18" ht="21" hidden="1" customHeight="1">
      <c r="B154" s="32"/>
      <c r="C154" s="33"/>
      <c r="D154" s="33"/>
      <c r="E154" s="34"/>
      <c r="F154" s="25">
        <v>87</v>
      </c>
      <c r="G154" s="14"/>
      <c r="H154" s="80"/>
      <c r="I154" s="117"/>
      <c r="J154" s="79"/>
      <c r="K154" s="79"/>
      <c r="L154" s="79"/>
      <c r="M154" s="79"/>
      <c r="N154" s="79"/>
      <c r="O154" s="79"/>
      <c r="P154" s="79"/>
      <c r="Q154" s="79"/>
      <c r="R154" s="79">
        <f t="shared" ref="R154:R155" si="81">SUM(J154:Q154)</f>
        <v>0</v>
      </c>
    </row>
    <row r="155" spans="2:18" ht="21" hidden="1" customHeight="1">
      <c r="B155" s="24"/>
      <c r="D155" s="21"/>
      <c r="E155" s="26"/>
      <c r="F155" s="25">
        <v>88</v>
      </c>
      <c r="G155" s="14"/>
      <c r="H155" s="15"/>
      <c r="I155" s="16"/>
      <c r="J155" s="23"/>
      <c r="K155" s="23"/>
      <c r="L155" s="23"/>
      <c r="M155" s="23"/>
      <c r="N155" s="23"/>
      <c r="O155" s="23"/>
      <c r="P155" s="23"/>
      <c r="Q155" s="23"/>
      <c r="R155" s="79">
        <f t="shared" si="81"/>
        <v>0</v>
      </c>
    </row>
    <row r="156" spans="2:18" ht="21" hidden="1" customHeight="1">
      <c r="B156" s="24"/>
      <c r="D156" s="21"/>
      <c r="E156" s="26"/>
      <c r="F156" s="25">
        <v>89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9">
        <f>SUM(J156:Q156)</f>
        <v>0</v>
      </c>
    </row>
    <row r="157" spans="2:18" hidden="1">
      <c r="B157" s="29"/>
      <c r="C157" s="31"/>
      <c r="D157" s="31"/>
      <c r="E157" s="30" t="s">
        <v>58</v>
      </c>
      <c r="F157" s="27"/>
      <c r="G157" s="27"/>
      <c r="H157" s="13"/>
      <c r="I157" s="47"/>
      <c r="J157" s="73">
        <f>SUM(J158:J160)</f>
        <v>0</v>
      </c>
      <c r="K157" s="73">
        <f t="shared" ref="K157:R157" si="82">SUM(K158:K160)</f>
        <v>0</v>
      </c>
      <c r="L157" s="73">
        <f t="shared" si="82"/>
        <v>0</v>
      </c>
      <c r="M157" s="73">
        <f t="shared" si="82"/>
        <v>0</v>
      </c>
      <c r="N157" s="73">
        <f t="shared" si="82"/>
        <v>0</v>
      </c>
      <c r="O157" s="73">
        <f t="shared" si="82"/>
        <v>0</v>
      </c>
      <c r="P157" s="73">
        <f t="shared" si="82"/>
        <v>0</v>
      </c>
      <c r="Q157" s="73">
        <f t="shared" si="82"/>
        <v>0</v>
      </c>
      <c r="R157" s="73">
        <f t="shared" si="82"/>
        <v>0</v>
      </c>
    </row>
    <row r="158" spans="2:18" ht="24.75" hidden="1" customHeight="1">
      <c r="B158" s="32"/>
      <c r="C158" s="33"/>
      <c r="D158" s="33"/>
      <c r="E158" s="34"/>
      <c r="F158" s="25">
        <v>90</v>
      </c>
      <c r="G158" s="14"/>
      <c r="H158" s="80"/>
      <c r="I158" s="117"/>
      <c r="J158" s="79"/>
      <c r="K158" s="79"/>
      <c r="L158" s="79"/>
      <c r="M158" s="79"/>
      <c r="N158" s="79"/>
      <c r="O158" s="79"/>
      <c r="P158" s="79"/>
      <c r="Q158" s="79"/>
      <c r="R158" s="79">
        <f t="shared" ref="R158:R159" si="83">SUM(J158:Q158)</f>
        <v>0</v>
      </c>
    </row>
    <row r="159" spans="2:18" ht="24.75" hidden="1" customHeight="1">
      <c r="B159" s="24"/>
      <c r="D159" s="21"/>
      <c r="E159" s="26"/>
      <c r="F159" s="25">
        <v>91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9">
        <f t="shared" si="83"/>
        <v>0</v>
      </c>
    </row>
    <row r="160" spans="2:18" ht="24.75" hidden="1" customHeight="1">
      <c r="B160" s="58"/>
      <c r="C160" s="59"/>
      <c r="D160" s="53"/>
      <c r="E160" s="19"/>
      <c r="F160" s="25">
        <v>92</v>
      </c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9">
        <f>SUM(J160:Q160)</f>
        <v>0</v>
      </c>
    </row>
    <row r="161" spans="2:18" ht="30.75" customHeight="1">
      <c r="B161" s="29"/>
      <c r="C161" s="31"/>
      <c r="D161" s="31"/>
      <c r="E161" s="1418" t="s">
        <v>59</v>
      </c>
      <c r="F161" s="1418"/>
      <c r="G161" s="1418"/>
      <c r="H161" s="1418"/>
      <c r="I161" s="1418"/>
      <c r="J161" s="73">
        <f>SUM(J162:J164)</f>
        <v>0</v>
      </c>
      <c r="K161" s="73">
        <f t="shared" ref="K161:R161" si="84">SUM(K162:K164)</f>
        <v>0</v>
      </c>
      <c r="L161" s="73">
        <f t="shared" si="84"/>
        <v>15000</v>
      </c>
      <c r="M161" s="73">
        <f t="shared" si="84"/>
        <v>40000</v>
      </c>
      <c r="N161" s="73">
        <f t="shared" si="84"/>
        <v>0</v>
      </c>
      <c r="O161" s="73">
        <f t="shared" si="84"/>
        <v>0</v>
      </c>
      <c r="P161" s="73">
        <f t="shared" si="84"/>
        <v>0</v>
      </c>
      <c r="Q161" s="73">
        <f t="shared" si="84"/>
        <v>0</v>
      </c>
      <c r="R161" s="73">
        <f t="shared" si="84"/>
        <v>55000</v>
      </c>
    </row>
    <row r="162" spans="2:18" ht="31.5" customHeight="1">
      <c r="B162" s="234"/>
      <c r="C162" s="235"/>
      <c r="D162" s="235"/>
      <c r="E162" s="236"/>
      <c r="F162" s="215">
        <v>2</v>
      </c>
      <c r="G162" s="192" t="s">
        <v>1565</v>
      </c>
      <c r="H162" s="199" t="s">
        <v>1551</v>
      </c>
      <c r="I162" s="385" t="s">
        <v>1554</v>
      </c>
      <c r="J162" s="225"/>
      <c r="K162" s="225"/>
      <c r="L162" s="225">
        <v>15000</v>
      </c>
      <c r="M162" s="225">
        <v>40000</v>
      </c>
      <c r="N162" s="225"/>
      <c r="O162" s="225"/>
      <c r="P162" s="225"/>
      <c r="Q162" s="225"/>
      <c r="R162" s="225">
        <f>SUM(J162:Q162)</f>
        <v>55000</v>
      </c>
    </row>
    <row r="163" spans="2:18" ht="22.5" hidden="1" customHeight="1">
      <c r="B163" s="24"/>
      <c r="D163" s="21"/>
      <c r="E163" s="26"/>
      <c r="F163" s="25">
        <v>94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9">
        <f t="shared" ref="R163" si="85">SUM(J163:Q163)</f>
        <v>0</v>
      </c>
    </row>
    <row r="164" spans="2:18" ht="22.5" hidden="1" customHeight="1">
      <c r="B164" s="24"/>
      <c r="D164" s="21"/>
      <c r="E164" s="26"/>
      <c r="F164" s="25">
        <v>95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9">
        <f>SUM(J164:Q164)</f>
        <v>0</v>
      </c>
    </row>
    <row r="165" spans="2:18" ht="33.75" hidden="1" customHeight="1">
      <c r="B165" s="29"/>
      <c r="C165" s="31"/>
      <c r="D165" s="1401" t="s">
        <v>60</v>
      </c>
      <c r="E165" s="1401"/>
      <c r="F165" s="1401"/>
      <c r="G165" s="1401"/>
      <c r="H165" s="1401"/>
      <c r="I165" s="1401"/>
      <c r="J165" s="73">
        <f>SUM(J166)</f>
        <v>0</v>
      </c>
      <c r="K165" s="73">
        <f t="shared" ref="K165:R165" si="86">SUM(K166)</f>
        <v>0</v>
      </c>
      <c r="L165" s="73">
        <f t="shared" si="86"/>
        <v>0</v>
      </c>
      <c r="M165" s="73">
        <f t="shared" si="86"/>
        <v>0</v>
      </c>
      <c r="N165" s="73">
        <f t="shared" si="86"/>
        <v>0</v>
      </c>
      <c r="O165" s="73">
        <f t="shared" si="86"/>
        <v>0</v>
      </c>
      <c r="P165" s="73">
        <f t="shared" si="86"/>
        <v>0</v>
      </c>
      <c r="Q165" s="73">
        <f t="shared" si="86"/>
        <v>0</v>
      </c>
      <c r="R165" s="73">
        <f t="shared" si="86"/>
        <v>0</v>
      </c>
    </row>
    <row r="166" spans="2:18" hidden="1">
      <c r="B166" s="29"/>
      <c r="C166" s="31"/>
      <c r="D166" s="31"/>
      <c r="E166" s="30" t="s">
        <v>61</v>
      </c>
      <c r="F166" s="27"/>
      <c r="G166" s="27"/>
      <c r="H166" s="13"/>
      <c r="I166" s="47"/>
      <c r="J166" s="73">
        <f>SUM(J167:J169)</f>
        <v>0</v>
      </c>
      <c r="K166" s="73">
        <f t="shared" ref="K166:Q166" si="87">SUM(K167:K169)</f>
        <v>0</v>
      </c>
      <c r="L166" s="73">
        <f t="shared" si="87"/>
        <v>0</v>
      </c>
      <c r="M166" s="73">
        <f t="shared" si="87"/>
        <v>0</v>
      </c>
      <c r="N166" s="73">
        <f t="shared" si="87"/>
        <v>0</v>
      </c>
      <c r="O166" s="73">
        <f t="shared" si="87"/>
        <v>0</v>
      </c>
      <c r="P166" s="73">
        <f t="shared" si="87"/>
        <v>0</v>
      </c>
      <c r="Q166" s="73">
        <f t="shared" si="87"/>
        <v>0</v>
      </c>
      <c r="R166" s="73">
        <f>SUM(R167:R169)</f>
        <v>0</v>
      </c>
    </row>
    <row r="167" spans="2:18" ht="22.5" hidden="1" customHeight="1">
      <c r="B167" s="32"/>
      <c r="C167" s="33"/>
      <c r="D167" s="33"/>
      <c r="E167" s="34"/>
      <c r="F167" s="25">
        <v>96</v>
      </c>
      <c r="G167" s="14"/>
      <c r="H167" s="80"/>
      <c r="I167" s="117"/>
      <c r="J167" s="79"/>
      <c r="K167" s="79"/>
      <c r="L167" s="79"/>
      <c r="M167" s="79"/>
      <c r="N167" s="79"/>
      <c r="O167" s="79"/>
      <c r="P167" s="79"/>
      <c r="Q167" s="79"/>
      <c r="R167" s="79">
        <f>SUM(J167:Q167)</f>
        <v>0</v>
      </c>
    </row>
    <row r="168" spans="2:18" ht="22.5" hidden="1" customHeight="1">
      <c r="B168" s="24"/>
      <c r="D168" s="21"/>
      <c r="E168" s="26"/>
      <c r="F168" s="25">
        <v>97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9">
        <f>SUM(J168:Q168)</f>
        <v>0</v>
      </c>
    </row>
    <row r="169" spans="2:18" ht="21" hidden="1" customHeight="1">
      <c r="B169" s="24"/>
      <c r="D169" s="21"/>
      <c r="E169" s="26"/>
      <c r="F169" s="25">
        <v>98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9">
        <f>SUM(J169:Q169)</f>
        <v>0</v>
      </c>
    </row>
    <row r="170" spans="2:18" s="12" customFormat="1" ht="18.75" customHeight="1">
      <c r="B170" s="41" t="s">
        <v>94</v>
      </c>
      <c r="C170" s="42"/>
      <c r="D170" s="43"/>
      <c r="E170" s="43"/>
      <c r="F170" s="43"/>
      <c r="G170" s="43"/>
      <c r="H170" s="363"/>
      <c r="I170" s="363"/>
      <c r="J170" s="44">
        <f>SUM(J171)</f>
        <v>0</v>
      </c>
      <c r="K170" s="44">
        <f t="shared" ref="K170:R171" si="88">SUM(K171)</f>
        <v>0</v>
      </c>
      <c r="L170" s="44">
        <f t="shared" si="88"/>
        <v>105000</v>
      </c>
      <c r="M170" s="44">
        <f t="shared" si="88"/>
        <v>60000</v>
      </c>
      <c r="N170" s="44">
        <f t="shared" si="88"/>
        <v>0</v>
      </c>
      <c r="O170" s="44">
        <f t="shared" si="88"/>
        <v>0</v>
      </c>
      <c r="P170" s="44">
        <f t="shared" si="88"/>
        <v>0</v>
      </c>
      <c r="Q170" s="44">
        <f t="shared" si="88"/>
        <v>0</v>
      </c>
      <c r="R170" s="44">
        <f t="shared" si="88"/>
        <v>165000</v>
      </c>
    </row>
    <row r="171" spans="2:18" s="12" customFormat="1" ht="46.5" customHeight="1">
      <c r="B171" s="1404" t="s">
        <v>95</v>
      </c>
      <c r="C171" s="1405"/>
      <c r="D171" s="1405"/>
      <c r="E171" s="1405"/>
      <c r="F171" s="1405"/>
      <c r="G171" s="1405"/>
      <c r="H171" s="1405"/>
      <c r="I171" s="1405"/>
      <c r="J171" s="35">
        <f>SUM(J172)</f>
        <v>0</v>
      </c>
      <c r="K171" s="35">
        <f t="shared" si="88"/>
        <v>0</v>
      </c>
      <c r="L171" s="35">
        <f t="shared" si="88"/>
        <v>105000</v>
      </c>
      <c r="M171" s="35">
        <f t="shared" si="88"/>
        <v>60000</v>
      </c>
      <c r="N171" s="35">
        <f t="shared" si="88"/>
        <v>0</v>
      </c>
      <c r="O171" s="35">
        <f t="shared" si="88"/>
        <v>0</v>
      </c>
      <c r="P171" s="35">
        <f t="shared" si="88"/>
        <v>0</v>
      </c>
      <c r="Q171" s="35">
        <f t="shared" si="88"/>
        <v>0</v>
      </c>
      <c r="R171" s="35">
        <f t="shared" si="88"/>
        <v>165000</v>
      </c>
    </row>
    <row r="172" spans="2:18" ht="36" customHeight="1">
      <c r="B172" s="29"/>
      <c r="C172" s="1401" t="s">
        <v>62</v>
      </c>
      <c r="D172" s="1401"/>
      <c r="E172" s="1401"/>
      <c r="F172" s="1401"/>
      <c r="G172" s="1401"/>
      <c r="H172" s="1401"/>
      <c r="I172" s="1401"/>
      <c r="J172" s="73">
        <f>SUM(J173+J178)</f>
        <v>0</v>
      </c>
      <c r="K172" s="73">
        <f t="shared" ref="K172:R172" si="89">SUM(K173+K178)</f>
        <v>0</v>
      </c>
      <c r="L172" s="73">
        <f t="shared" si="89"/>
        <v>105000</v>
      </c>
      <c r="M172" s="73">
        <f t="shared" si="89"/>
        <v>60000</v>
      </c>
      <c r="N172" s="73">
        <f t="shared" si="89"/>
        <v>0</v>
      </c>
      <c r="O172" s="73">
        <f t="shared" si="89"/>
        <v>0</v>
      </c>
      <c r="P172" s="73">
        <f t="shared" si="89"/>
        <v>0</v>
      </c>
      <c r="Q172" s="73">
        <f t="shared" si="89"/>
        <v>0</v>
      </c>
      <c r="R172" s="73">
        <f t="shared" si="89"/>
        <v>165000</v>
      </c>
    </row>
    <row r="173" spans="2:18" hidden="1">
      <c r="B173" s="29"/>
      <c r="C173" s="31"/>
      <c r="D173" s="30" t="s">
        <v>63</v>
      </c>
      <c r="E173" s="28"/>
      <c r="F173" s="27"/>
      <c r="G173" s="27"/>
      <c r="H173" s="13"/>
      <c r="I173" s="47"/>
      <c r="J173" s="73">
        <f>SUM(J174)</f>
        <v>0</v>
      </c>
      <c r="K173" s="73">
        <f t="shared" ref="K173:R173" si="90">SUM(K174)</f>
        <v>0</v>
      </c>
      <c r="L173" s="73">
        <f t="shared" si="90"/>
        <v>0</v>
      </c>
      <c r="M173" s="73">
        <f t="shared" si="90"/>
        <v>0</v>
      </c>
      <c r="N173" s="73">
        <f t="shared" si="90"/>
        <v>0</v>
      </c>
      <c r="O173" s="73">
        <f t="shared" si="90"/>
        <v>0</v>
      </c>
      <c r="P173" s="73">
        <f t="shared" si="90"/>
        <v>0</v>
      </c>
      <c r="Q173" s="73">
        <f t="shared" si="90"/>
        <v>0</v>
      </c>
      <c r="R173" s="73">
        <f t="shared" si="90"/>
        <v>0</v>
      </c>
    </row>
    <row r="174" spans="2:18" ht="31.5" hidden="1" customHeight="1">
      <c r="B174" s="29"/>
      <c r="C174" s="31"/>
      <c r="D174" s="31"/>
      <c r="E174" s="1418" t="s">
        <v>64</v>
      </c>
      <c r="F174" s="1418"/>
      <c r="G174" s="1418"/>
      <c r="H174" s="1418"/>
      <c r="I174" s="1418"/>
      <c r="J174" s="73">
        <f>SUM(J175:J177)</f>
        <v>0</v>
      </c>
      <c r="K174" s="73">
        <f t="shared" ref="K174:R174" si="91">SUM(K175:K177)</f>
        <v>0</v>
      </c>
      <c r="L174" s="73">
        <f t="shared" si="91"/>
        <v>0</v>
      </c>
      <c r="M174" s="73">
        <f t="shared" si="91"/>
        <v>0</v>
      </c>
      <c r="N174" s="73">
        <f t="shared" si="91"/>
        <v>0</v>
      </c>
      <c r="O174" s="73">
        <f t="shared" si="91"/>
        <v>0</v>
      </c>
      <c r="P174" s="73">
        <f t="shared" si="91"/>
        <v>0</v>
      </c>
      <c r="Q174" s="73">
        <f t="shared" si="91"/>
        <v>0</v>
      </c>
      <c r="R174" s="73">
        <f t="shared" si="91"/>
        <v>0</v>
      </c>
    </row>
    <row r="175" spans="2:18" ht="23.25" hidden="1" customHeight="1">
      <c r="B175" s="32"/>
      <c r="C175" s="33"/>
      <c r="D175" s="33"/>
      <c r="E175" s="34"/>
      <c r="F175" s="25">
        <v>99</v>
      </c>
      <c r="G175" s="14"/>
      <c r="H175" s="80"/>
      <c r="I175" s="117"/>
      <c r="J175" s="79"/>
      <c r="K175" s="79"/>
      <c r="L175" s="79"/>
      <c r="M175" s="79"/>
      <c r="N175" s="79"/>
      <c r="O175" s="79"/>
      <c r="P175" s="79"/>
      <c r="Q175" s="79"/>
      <c r="R175" s="79">
        <f t="shared" ref="R175:R176" si="92">SUM(J175:Q175)</f>
        <v>0</v>
      </c>
    </row>
    <row r="176" spans="2:18" ht="23.25" hidden="1" customHeight="1">
      <c r="B176" s="24"/>
      <c r="D176" s="21"/>
      <c r="E176" s="26"/>
      <c r="F176" s="25">
        <v>100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9">
        <f t="shared" si="92"/>
        <v>0</v>
      </c>
    </row>
    <row r="177" spans="2:18" ht="23.25" hidden="1" customHeight="1">
      <c r="B177" s="58"/>
      <c r="C177" s="59"/>
      <c r="D177" s="53"/>
      <c r="E177" s="19"/>
      <c r="F177" s="25">
        <v>101</v>
      </c>
      <c r="G177" s="14"/>
      <c r="H177" s="15"/>
      <c r="I177" s="16"/>
      <c r="J177" s="23"/>
      <c r="K177" s="23"/>
      <c r="L177" s="23"/>
      <c r="M177" s="23"/>
      <c r="N177" s="23"/>
      <c r="O177" s="23"/>
      <c r="P177" s="23"/>
      <c r="Q177" s="23"/>
      <c r="R177" s="79">
        <f>SUM(J177:Q177)</f>
        <v>0</v>
      </c>
    </row>
    <row r="178" spans="2:18" ht="36" customHeight="1">
      <c r="B178" s="29"/>
      <c r="C178" s="31"/>
      <c r="D178" s="1401" t="s">
        <v>65</v>
      </c>
      <c r="E178" s="1401"/>
      <c r="F178" s="1401"/>
      <c r="G178" s="1401"/>
      <c r="H178" s="1401"/>
      <c r="I178" s="1401"/>
      <c r="J178" s="73">
        <f t="shared" ref="J178:R178" si="93">SUM(J179+J184)</f>
        <v>0</v>
      </c>
      <c r="K178" s="73">
        <f t="shared" si="93"/>
        <v>0</v>
      </c>
      <c r="L178" s="73">
        <f t="shared" si="93"/>
        <v>105000</v>
      </c>
      <c r="M178" s="73">
        <f t="shared" si="93"/>
        <v>60000</v>
      </c>
      <c r="N178" s="73">
        <f t="shared" si="93"/>
        <v>0</v>
      </c>
      <c r="O178" s="73">
        <f t="shared" si="93"/>
        <v>0</v>
      </c>
      <c r="P178" s="73">
        <f t="shared" si="93"/>
        <v>0</v>
      </c>
      <c r="Q178" s="73">
        <f t="shared" si="93"/>
        <v>0</v>
      </c>
      <c r="R178" s="73">
        <f t="shared" si="93"/>
        <v>165000</v>
      </c>
    </row>
    <row r="179" spans="2:18">
      <c r="B179" s="29"/>
      <c r="C179" s="31"/>
      <c r="D179" s="31"/>
      <c r="E179" s="30" t="s">
        <v>66</v>
      </c>
      <c r="F179" s="27"/>
      <c r="G179" s="27"/>
      <c r="H179" s="13"/>
      <c r="I179" s="47"/>
      <c r="J179" s="73">
        <f>SUM(J180:J183)</f>
        <v>0</v>
      </c>
      <c r="K179" s="73">
        <f t="shared" ref="K179:R179" si="94">SUM(K180:K183)</f>
        <v>0</v>
      </c>
      <c r="L179" s="73">
        <f t="shared" si="94"/>
        <v>105000</v>
      </c>
      <c r="M179" s="73">
        <f t="shared" si="94"/>
        <v>60000</v>
      </c>
      <c r="N179" s="73">
        <f t="shared" si="94"/>
        <v>0</v>
      </c>
      <c r="O179" s="73">
        <f t="shared" si="94"/>
        <v>0</v>
      </c>
      <c r="P179" s="73">
        <f t="shared" si="94"/>
        <v>0</v>
      </c>
      <c r="Q179" s="73">
        <f t="shared" si="94"/>
        <v>0</v>
      </c>
      <c r="R179" s="73">
        <f t="shared" si="94"/>
        <v>165000</v>
      </c>
    </row>
    <row r="180" spans="2:18" ht="54">
      <c r="B180" s="234"/>
      <c r="C180" s="235"/>
      <c r="D180" s="235"/>
      <c r="E180" s="236"/>
      <c r="F180" s="215">
        <v>3</v>
      </c>
      <c r="G180" s="192" t="s">
        <v>1557</v>
      </c>
      <c r="H180" s="199" t="s">
        <v>1551</v>
      </c>
      <c r="I180" s="385" t="s">
        <v>1566</v>
      </c>
      <c r="J180" s="225"/>
      <c r="K180" s="225"/>
      <c r="L180" s="225">
        <v>5000</v>
      </c>
      <c r="M180" s="225">
        <v>10000</v>
      </c>
      <c r="N180" s="225"/>
      <c r="O180" s="225"/>
      <c r="P180" s="225"/>
      <c r="Q180" s="225"/>
      <c r="R180" s="225">
        <f>SUM(J180:Q180)</f>
        <v>15000</v>
      </c>
    </row>
    <row r="181" spans="2:18" ht="36">
      <c r="B181" s="217"/>
      <c r="C181" s="218"/>
      <c r="D181" s="219"/>
      <c r="E181" s="220"/>
      <c r="F181" s="215">
        <v>4</v>
      </c>
      <c r="G181" s="192" t="s">
        <v>1556</v>
      </c>
      <c r="H181" s="199" t="s">
        <v>1551</v>
      </c>
      <c r="I181" s="196" t="s">
        <v>1555</v>
      </c>
      <c r="J181" s="141"/>
      <c r="K181" s="141"/>
      <c r="L181" s="141">
        <v>100000</v>
      </c>
      <c r="M181" s="141">
        <v>50000</v>
      </c>
      <c r="N181" s="141"/>
      <c r="O181" s="141"/>
      <c r="P181" s="141"/>
      <c r="Q181" s="141"/>
      <c r="R181" s="225">
        <f>SUM(J181:Q181)</f>
        <v>150000</v>
      </c>
    </row>
    <row r="182" spans="2:18" ht="21" hidden="1" customHeight="1">
      <c r="B182" s="24"/>
      <c r="D182" s="21"/>
      <c r="E182" s="26"/>
      <c r="F182" s="25">
        <v>103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9">
        <f t="shared" ref="R182" si="95">SUM(J182:Q182)</f>
        <v>0</v>
      </c>
    </row>
    <row r="183" spans="2:18" ht="21" hidden="1" customHeight="1">
      <c r="B183" s="24"/>
      <c r="D183" s="21"/>
      <c r="E183" s="26"/>
      <c r="F183" s="25">
        <v>104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9">
        <f>SUM(J183:Q183)</f>
        <v>0</v>
      </c>
    </row>
    <row r="184" spans="2:18" hidden="1">
      <c r="B184" s="29"/>
      <c r="C184" s="31"/>
      <c r="D184" s="31"/>
      <c r="E184" s="30" t="s">
        <v>67</v>
      </c>
      <c r="F184" s="27"/>
      <c r="G184" s="27"/>
      <c r="H184" s="13"/>
      <c r="I184" s="47"/>
      <c r="J184" s="73">
        <f>SUM(J185:J187)</f>
        <v>0</v>
      </c>
      <c r="K184" s="73">
        <f t="shared" ref="K184:Q184" si="96">SUM(K185:K187)</f>
        <v>0</v>
      </c>
      <c r="L184" s="73">
        <f t="shared" si="96"/>
        <v>0</v>
      </c>
      <c r="M184" s="73">
        <f t="shared" si="96"/>
        <v>0</v>
      </c>
      <c r="N184" s="73">
        <f t="shared" si="96"/>
        <v>0</v>
      </c>
      <c r="O184" s="73">
        <f t="shared" si="96"/>
        <v>0</v>
      </c>
      <c r="P184" s="73">
        <f t="shared" si="96"/>
        <v>0</v>
      </c>
      <c r="Q184" s="73">
        <f t="shared" si="96"/>
        <v>0</v>
      </c>
      <c r="R184" s="73">
        <f>SUM(R185:R187)</f>
        <v>0</v>
      </c>
    </row>
    <row r="185" spans="2:18" ht="21" hidden="1" customHeight="1">
      <c r="B185" s="32"/>
      <c r="C185" s="33"/>
      <c r="D185" s="33"/>
      <c r="E185" s="34"/>
      <c r="F185" s="25">
        <v>105</v>
      </c>
      <c r="G185" s="14"/>
      <c r="H185" s="80"/>
      <c r="I185" s="117"/>
      <c r="J185" s="79"/>
      <c r="K185" s="79"/>
      <c r="L185" s="79"/>
      <c r="M185" s="79"/>
      <c r="N185" s="79"/>
      <c r="O185" s="79"/>
      <c r="P185" s="79"/>
      <c r="Q185" s="79"/>
      <c r="R185" s="79">
        <f t="shared" ref="R185:R186" si="97">SUM(J185:Q185)</f>
        <v>0</v>
      </c>
    </row>
    <row r="186" spans="2:18" ht="21" hidden="1" customHeight="1">
      <c r="B186" s="24"/>
      <c r="D186" s="21"/>
      <c r="E186" s="26"/>
      <c r="F186" s="25">
        <v>106</v>
      </c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9">
        <f t="shared" si="97"/>
        <v>0</v>
      </c>
    </row>
    <row r="187" spans="2:18" ht="21" hidden="1" customHeight="1">
      <c r="B187" s="24"/>
      <c r="D187" s="21"/>
      <c r="E187" s="26"/>
      <c r="F187" s="25">
        <v>107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9">
        <f>SUM(J187:Q187)</f>
        <v>0</v>
      </c>
    </row>
    <row r="188" spans="2:18" s="12" customFormat="1" ht="18.75" customHeight="1">
      <c r="B188" s="41" t="s">
        <v>96</v>
      </c>
      <c r="C188" s="42"/>
      <c r="D188" s="43"/>
      <c r="E188" s="43"/>
      <c r="F188" s="43"/>
      <c r="G188" s="43"/>
      <c r="H188" s="363"/>
      <c r="I188" s="363"/>
      <c r="J188" s="44">
        <f>SUM(J189)</f>
        <v>0</v>
      </c>
      <c r="K188" s="44">
        <f t="shared" ref="K188:R189" si="98">SUM(K189)</f>
        <v>0</v>
      </c>
      <c r="L188" s="44">
        <f t="shared" si="98"/>
        <v>5000</v>
      </c>
      <c r="M188" s="44">
        <f t="shared" si="98"/>
        <v>3447900</v>
      </c>
      <c r="N188" s="44">
        <f t="shared" si="98"/>
        <v>0</v>
      </c>
      <c r="O188" s="44">
        <f t="shared" si="98"/>
        <v>0</v>
      </c>
      <c r="P188" s="44">
        <f t="shared" si="98"/>
        <v>2547600</v>
      </c>
      <c r="Q188" s="44">
        <f t="shared" si="98"/>
        <v>0</v>
      </c>
      <c r="R188" s="44">
        <f t="shared" si="98"/>
        <v>6000500</v>
      </c>
    </row>
    <row r="189" spans="2:18" s="12" customFormat="1" ht="48.75" customHeight="1">
      <c r="B189" s="1404" t="s">
        <v>97</v>
      </c>
      <c r="C189" s="1405"/>
      <c r="D189" s="1405"/>
      <c r="E189" s="1405"/>
      <c r="F189" s="1405"/>
      <c r="G189" s="1405"/>
      <c r="H189" s="1405"/>
      <c r="I189" s="1405"/>
      <c r="J189" s="35">
        <f>SUM(J190)</f>
        <v>0</v>
      </c>
      <c r="K189" s="35">
        <f t="shared" si="98"/>
        <v>0</v>
      </c>
      <c r="L189" s="35">
        <f t="shared" si="98"/>
        <v>5000</v>
      </c>
      <c r="M189" s="35">
        <f t="shared" si="98"/>
        <v>3447900</v>
      </c>
      <c r="N189" s="35">
        <f t="shared" si="98"/>
        <v>0</v>
      </c>
      <c r="O189" s="35">
        <f t="shared" si="98"/>
        <v>0</v>
      </c>
      <c r="P189" s="35">
        <f t="shared" si="98"/>
        <v>2547600</v>
      </c>
      <c r="Q189" s="35">
        <f t="shared" si="98"/>
        <v>0</v>
      </c>
      <c r="R189" s="35">
        <f t="shared" si="98"/>
        <v>6000500</v>
      </c>
    </row>
    <row r="190" spans="2:18" ht="33" customHeight="1">
      <c r="B190" s="29"/>
      <c r="C190" s="1401" t="s">
        <v>68</v>
      </c>
      <c r="D190" s="1401"/>
      <c r="E190" s="1401"/>
      <c r="F190" s="1401"/>
      <c r="G190" s="1401"/>
      <c r="H190" s="1401"/>
      <c r="I190" s="1401"/>
      <c r="J190" s="73">
        <f t="shared" ref="J190:R190" si="99">SUM(J191+J198+J215)</f>
        <v>0</v>
      </c>
      <c r="K190" s="73">
        <f t="shared" si="99"/>
        <v>0</v>
      </c>
      <c r="L190" s="73">
        <f t="shared" si="99"/>
        <v>5000</v>
      </c>
      <c r="M190" s="73">
        <f t="shared" si="99"/>
        <v>3447900</v>
      </c>
      <c r="N190" s="73">
        <f t="shared" si="99"/>
        <v>0</v>
      </c>
      <c r="O190" s="73">
        <f t="shared" si="99"/>
        <v>0</v>
      </c>
      <c r="P190" s="73">
        <f t="shared" si="99"/>
        <v>2547600</v>
      </c>
      <c r="Q190" s="73">
        <f t="shared" si="99"/>
        <v>0</v>
      </c>
      <c r="R190" s="73">
        <f t="shared" si="99"/>
        <v>6000500</v>
      </c>
    </row>
    <row r="191" spans="2:18">
      <c r="B191" s="29"/>
      <c r="C191" s="31"/>
      <c r="D191" s="30" t="s">
        <v>69</v>
      </c>
      <c r="E191" s="28"/>
      <c r="F191" s="27"/>
      <c r="G191" s="27"/>
      <c r="H191" s="13"/>
      <c r="I191" s="47"/>
      <c r="J191" s="73">
        <f>SUM(J192)</f>
        <v>0</v>
      </c>
      <c r="K191" s="73">
        <f t="shared" ref="K191:R191" si="100">SUM(K192)</f>
        <v>0</v>
      </c>
      <c r="L191" s="73">
        <f t="shared" si="100"/>
        <v>5000</v>
      </c>
      <c r="M191" s="73">
        <f t="shared" si="100"/>
        <v>35000</v>
      </c>
      <c r="N191" s="73">
        <f t="shared" si="100"/>
        <v>0</v>
      </c>
      <c r="O191" s="73">
        <f t="shared" si="100"/>
        <v>0</v>
      </c>
      <c r="P191" s="73">
        <f t="shared" si="100"/>
        <v>0</v>
      </c>
      <c r="Q191" s="73">
        <f t="shared" si="100"/>
        <v>0</v>
      </c>
      <c r="R191" s="73">
        <f t="shared" si="100"/>
        <v>40000</v>
      </c>
    </row>
    <row r="192" spans="2:18">
      <c r="B192" s="29"/>
      <c r="C192" s="31"/>
      <c r="D192" s="31"/>
      <c r="E192" s="30" t="s">
        <v>70</v>
      </c>
      <c r="F192" s="60"/>
      <c r="G192" s="55"/>
      <c r="H192" s="364"/>
      <c r="I192" s="364"/>
      <c r="J192" s="73">
        <f>SUM(J193:J197)</f>
        <v>0</v>
      </c>
      <c r="K192" s="73">
        <f t="shared" ref="K192:R192" si="101">SUM(K193:K197)</f>
        <v>0</v>
      </c>
      <c r="L192" s="73">
        <f t="shared" si="101"/>
        <v>5000</v>
      </c>
      <c r="M192" s="73">
        <f t="shared" si="101"/>
        <v>35000</v>
      </c>
      <c r="N192" s="73">
        <f t="shared" si="101"/>
        <v>0</v>
      </c>
      <c r="O192" s="73">
        <f t="shared" si="101"/>
        <v>0</v>
      </c>
      <c r="P192" s="73">
        <f t="shared" si="101"/>
        <v>0</v>
      </c>
      <c r="Q192" s="73">
        <f t="shared" si="101"/>
        <v>0</v>
      </c>
      <c r="R192" s="73">
        <f t="shared" si="101"/>
        <v>40000</v>
      </c>
    </row>
    <row r="193" spans="2:18" ht="39" customHeight="1">
      <c r="B193" s="234"/>
      <c r="C193" s="235"/>
      <c r="D193" s="235"/>
      <c r="E193" s="236"/>
      <c r="F193" s="215">
        <v>5</v>
      </c>
      <c r="G193" s="192" t="s">
        <v>1558</v>
      </c>
      <c r="H193" s="199" t="s">
        <v>1551</v>
      </c>
      <c r="I193" s="16" t="s">
        <v>109</v>
      </c>
      <c r="J193" s="225"/>
      <c r="K193" s="225"/>
      <c r="L193" s="225">
        <v>5000</v>
      </c>
      <c r="M193" s="225">
        <v>35000</v>
      </c>
      <c r="N193" s="225"/>
      <c r="O193" s="225"/>
      <c r="P193" s="225"/>
      <c r="Q193" s="225"/>
      <c r="R193" s="225">
        <f>SUM(J193:Q193)</f>
        <v>40000</v>
      </c>
    </row>
    <row r="194" spans="2:18" ht="24.75" hidden="1" customHeight="1">
      <c r="B194" s="24"/>
      <c r="D194" s="21"/>
      <c r="E194" s="26"/>
      <c r="F194" s="25">
        <v>109</v>
      </c>
      <c r="G194" s="14"/>
      <c r="H194" s="15"/>
      <c r="I194" s="16"/>
      <c r="J194" s="23"/>
      <c r="K194" s="23"/>
      <c r="L194" s="23"/>
      <c r="M194" s="23"/>
      <c r="N194" s="23"/>
      <c r="O194" s="23"/>
      <c r="P194" s="23"/>
      <c r="Q194" s="23"/>
      <c r="R194" s="79">
        <f t="shared" ref="R194:R196" si="102">SUM(J194:Q194)</f>
        <v>0</v>
      </c>
    </row>
    <row r="195" spans="2:18" ht="25.5" hidden="1" customHeight="1">
      <c r="B195" s="24"/>
      <c r="D195" s="21"/>
      <c r="E195" s="26"/>
      <c r="F195" s="25">
        <v>110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9">
        <f t="shared" si="102"/>
        <v>0</v>
      </c>
    </row>
    <row r="196" spans="2:18" ht="24.75" hidden="1" customHeight="1">
      <c r="B196" s="24"/>
      <c r="D196" s="21"/>
      <c r="E196" s="26"/>
      <c r="F196" s="25">
        <v>111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9">
        <f t="shared" si="102"/>
        <v>0</v>
      </c>
    </row>
    <row r="197" spans="2:18" ht="25.5" hidden="1" customHeight="1">
      <c r="B197" s="58"/>
      <c r="C197" s="59"/>
      <c r="D197" s="53"/>
      <c r="E197" s="19"/>
      <c r="F197" s="25">
        <v>112</v>
      </c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9">
        <f>SUM(J197:Q197)</f>
        <v>0</v>
      </c>
    </row>
    <row r="198" spans="2:18" ht="33" hidden="1" customHeight="1">
      <c r="B198" s="29"/>
      <c r="C198" s="31"/>
      <c r="D198" s="1401" t="s">
        <v>71</v>
      </c>
      <c r="E198" s="1401"/>
      <c r="F198" s="1401"/>
      <c r="G198" s="1401"/>
      <c r="H198" s="1401"/>
      <c r="I198" s="1401"/>
      <c r="J198" s="73">
        <f>SUM(J199+J203+J207+J211)</f>
        <v>0</v>
      </c>
      <c r="K198" s="73">
        <f t="shared" ref="K198:R198" si="103">SUM(K199+K203+K207+K211)</f>
        <v>0</v>
      </c>
      <c r="L198" s="73">
        <f t="shared" si="103"/>
        <v>0</v>
      </c>
      <c r="M198" s="73">
        <f t="shared" si="103"/>
        <v>0</v>
      </c>
      <c r="N198" s="73">
        <f t="shared" si="103"/>
        <v>0</v>
      </c>
      <c r="O198" s="73">
        <f t="shared" si="103"/>
        <v>0</v>
      </c>
      <c r="P198" s="73">
        <f t="shared" si="103"/>
        <v>0</v>
      </c>
      <c r="Q198" s="73">
        <f t="shared" si="103"/>
        <v>0</v>
      </c>
      <c r="R198" s="73">
        <f t="shared" si="103"/>
        <v>0</v>
      </c>
    </row>
    <row r="199" spans="2:18" ht="30.75" hidden="1" customHeight="1">
      <c r="B199" s="29"/>
      <c r="C199" s="31"/>
      <c r="D199" s="31"/>
      <c r="E199" s="1418" t="s">
        <v>72</v>
      </c>
      <c r="F199" s="1418"/>
      <c r="G199" s="1418"/>
      <c r="H199" s="1418"/>
      <c r="I199" s="1418"/>
      <c r="J199" s="73">
        <f>SUM(J200:J202)</f>
        <v>0</v>
      </c>
      <c r="K199" s="73">
        <f t="shared" ref="K199:R199" si="104">SUM(K200:K202)</f>
        <v>0</v>
      </c>
      <c r="L199" s="73">
        <f t="shared" si="104"/>
        <v>0</v>
      </c>
      <c r="M199" s="73">
        <f t="shared" si="104"/>
        <v>0</v>
      </c>
      <c r="N199" s="73">
        <f t="shared" si="104"/>
        <v>0</v>
      </c>
      <c r="O199" s="73">
        <f t="shared" si="104"/>
        <v>0</v>
      </c>
      <c r="P199" s="73">
        <f t="shared" si="104"/>
        <v>0</v>
      </c>
      <c r="Q199" s="73">
        <f t="shared" si="104"/>
        <v>0</v>
      </c>
      <c r="R199" s="73">
        <f t="shared" si="104"/>
        <v>0</v>
      </c>
    </row>
    <row r="200" spans="2:18" ht="24.75" hidden="1" customHeight="1">
      <c r="B200" s="32"/>
      <c r="C200" s="33"/>
      <c r="D200" s="33"/>
      <c r="E200" s="34"/>
      <c r="F200" s="25">
        <v>113</v>
      </c>
      <c r="G200" s="14"/>
      <c r="H200" s="80"/>
      <c r="I200" s="117"/>
      <c r="J200" s="79"/>
      <c r="K200" s="79"/>
      <c r="L200" s="79"/>
      <c r="M200" s="79"/>
      <c r="N200" s="79"/>
      <c r="O200" s="79"/>
      <c r="P200" s="79"/>
      <c r="Q200" s="79"/>
      <c r="R200" s="79">
        <f t="shared" ref="R200:R201" si="105">SUM(J200:Q200)</f>
        <v>0</v>
      </c>
    </row>
    <row r="201" spans="2:18" ht="24.75" hidden="1" customHeight="1">
      <c r="B201" s="24"/>
      <c r="D201" s="21"/>
      <c r="E201" s="26"/>
      <c r="F201" s="25">
        <v>114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9">
        <f t="shared" si="105"/>
        <v>0</v>
      </c>
    </row>
    <row r="202" spans="2:18" ht="24.75" hidden="1" customHeight="1">
      <c r="B202" s="24"/>
      <c r="D202" s="21"/>
      <c r="E202" s="26"/>
      <c r="F202" s="25">
        <v>115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9">
        <f>SUM(J202:Q202)</f>
        <v>0</v>
      </c>
    </row>
    <row r="203" spans="2:18" hidden="1">
      <c r="B203" s="29"/>
      <c r="C203" s="31"/>
      <c r="D203" s="31"/>
      <c r="E203" s="1419" t="s">
        <v>73</v>
      </c>
      <c r="F203" s="1419"/>
      <c r="G203" s="1419"/>
      <c r="H203" s="1419"/>
      <c r="I203" s="1419"/>
      <c r="J203" s="73">
        <f>SUM(J204:J206)</f>
        <v>0</v>
      </c>
      <c r="K203" s="73">
        <f t="shared" ref="K203:R203" si="106">SUM(K204:K206)</f>
        <v>0</v>
      </c>
      <c r="L203" s="73">
        <f t="shared" si="106"/>
        <v>0</v>
      </c>
      <c r="M203" s="73">
        <f t="shared" si="106"/>
        <v>0</v>
      </c>
      <c r="N203" s="73">
        <f t="shared" si="106"/>
        <v>0</v>
      </c>
      <c r="O203" s="73">
        <f t="shared" si="106"/>
        <v>0</v>
      </c>
      <c r="P203" s="73">
        <f t="shared" si="106"/>
        <v>0</v>
      </c>
      <c r="Q203" s="73">
        <f t="shared" si="106"/>
        <v>0</v>
      </c>
      <c r="R203" s="73">
        <f t="shared" si="106"/>
        <v>0</v>
      </c>
    </row>
    <row r="204" spans="2:18" ht="23.25" hidden="1" customHeight="1">
      <c r="B204" s="32"/>
      <c r="C204" s="33"/>
      <c r="D204" s="33"/>
      <c r="E204" s="34"/>
      <c r="F204" s="25">
        <v>116</v>
      </c>
      <c r="G204" s="14"/>
      <c r="H204" s="80"/>
      <c r="I204" s="117"/>
      <c r="J204" s="79"/>
      <c r="K204" s="79"/>
      <c r="L204" s="79"/>
      <c r="M204" s="79"/>
      <c r="N204" s="79"/>
      <c r="O204" s="79"/>
      <c r="P204" s="79"/>
      <c r="Q204" s="79"/>
      <c r="R204" s="79">
        <f t="shared" ref="R204:R205" si="107">SUM(J204:Q204)</f>
        <v>0</v>
      </c>
    </row>
    <row r="205" spans="2:18" ht="23.25" hidden="1" customHeight="1">
      <c r="B205" s="24"/>
      <c r="D205" s="21"/>
      <c r="E205" s="26"/>
      <c r="F205" s="25">
        <v>117</v>
      </c>
      <c r="G205" s="14"/>
      <c r="H205" s="15"/>
      <c r="I205" s="16"/>
      <c r="J205" s="23"/>
      <c r="K205" s="23"/>
      <c r="L205" s="23"/>
      <c r="M205" s="23"/>
      <c r="N205" s="23"/>
      <c r="O205" s="23"/>
      <c r="P205" s="23"/>
      <c r="Q205" s="23"/>
      <c r="R205" s="79">
        <f t="shared" si="107"/>
        <v>0</v>
      </c>
    </row>
    <row r="206" spans="2:18" ht="23.25" hidden="1" customHeight="1">
      <c r="B206" s="24"/>
      <c r="D206" s="21"/>
      <c r="E206" s="26"/>
      <c r="F206" s="25">
        <v>118</v>
      </c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9">
        <f>SUM(J206:Q206)</f>
        <v>0</v>
      </c>
    </row>
    <row r="207" spans="2:18" hidden="1">
      <c r="B207" s="29"/>
      <c r="C207" s="31"/>
      <c r="D207" s="31"/>
      <c r="E207" s="30" t="s">
        <v>74</v>
      </c>
      <c r="F207" s="27"/>
      <c r="G207" s="27"/>
      <c r="H207" s="13"/>
      <c r="I207" s="47"/>
      <c r="J207" s="73">
        <f>SUM(J208:J210)</f>
        <v>0</v>
      </c>
      <c r="K207" s="73">
        <f t="shared" ref="K207:Q207" si="108">SUM(K208:K210)</f>
        <v>0</v>
      </c>
      <c r="L207" s="73">
        <f t="shared" si="108"/>
        <v>0</v>
      </c>
      <c r="M207" s="73">
        <f t="shared" si="108"/>
        <v>0</v>
      </c>
      <c r="N207" s="73">
        <f t="shared" si="108"/>
        <v>0</v>
      </c>
      <c r="O207" s="73">
        <f t="shared" si="108"/>
        <v>0</v>
      </c>
      <c r="P207" s="73">
        <f t="shared" si="108"/>
        <v>0</v>
      </c>
      <c r="Q207" s="73">
        <f t="shared" si="108"/>
        <v>0</v>
      </c>
      <c r="R207" s="73"/>
    </row>
    <row r="208" spans="2:18" ht="23.25" hidden="1" customHeight="1">
      <c r="B208" s="32"/>
      <c r="C208" s="33"/>
      <c r="D208" s="33"/>
      <c r="E208" s="34"/>
      <c r="F208" s="25">
        <v>119</v>
      </c>
      <c r="G208" s="14"/>
      <c r="H208" s="80"/>
      <c r="I208" s="117"/>
      <c r="J208" s="79"/>
      <c r="K208" s="79"/>
      <c r="L208" s="79"/>
      <c r="M208" s="79"/>
      <c r="N208" s="79"/>
      <c r="O208" s="79"/>
      <c r="P208" s="79"/>
      <c r="Q208" s="79"/>
      <c r="R208" s="79">
        <f t="shared" ref="R208:R209" si="109">SUM(J208:Q208)</f>
        <v>0</v>
      </c>
    </row>
    <row r="209" spans="2:18" ht="23.25" hidden="1" customHeight="1">
      <c r="B209" s="24"/>
      <c r="D209" s="21"/>
      <c r="E209" s="26"/>
      <c r="F209" s="25">
        <v>120</v>
      </c>
      <c r="G209" s="14"/>
      <c r="H209" s="15"/>
      <c r="I209" s="16"/>
      <c r="J209" s="23"/>
      <c r="K209" s="23"/>
      <c r="L209" s="23"/>
      <c r="M209" s="23"/>
      <c r="N209" s="23"/>
      <c r="O209" s="23"/>
      <c r="P209" s="23"/>
      <c r="Q209" s="23"/>
      <c r="R209" s="79">
        <f t="shared" si="109"/>
        <v>0</v>
      </c>
    </row>
    <row r="210" spans="2:18" ht="23.25" hidden="1" customHeight="1">
      <c r="B210" s="24"/>
      <c r="D210" s="21"/>
      <c r="E210" s="26"/>
      <c r="F210" s="25">
        <v>121</v>
      </c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9">
        <f>SUM(J210:Q210)</f>
        <v>0</v>
      </c>
    </row>
    <row r="211" spans="2:18" hidden="1">
      <c r="B211" s="29"/>
      <c r="C211" s="31"/>
      <c r="D211" s="31"/>
      <c r="E211" s="30" t="s">
        <v>75</v>
      </c>
      <c r="F211" s="27"/>
      <c r="G211" s="27"/>
      <c r="H211" s="13"/>
      <c r="I211" s="47"/>
      <c r="J211" s="73">
        <f>SUM(J212:J214)</f>
        <v>0</v>
      </c>
      <c r="K211" s="73">
        <f t="shared" ref="K211:Q211" si="110">SUM(K212:K214)</f>
        <v>0</v>
      </c>
      <c r="L211" s="73">
        <f t="shared" si="110"/>
        <v>0</v>
      </c>
      <c r="M211" s="73">
        <f t="shared" si="110"/>
        <v>0</v>
      </c>
      <c r="N211" s="73">
        <f t="shared" si="110"/>
        <v>0</v>
      </c>
      <c r="O211" s="73">
        <f t="shared" si="110"/>
        <v>0</v>
      </c>
      <c r="P211" s="73">
        <f t="shared" si="110"/>
        <v>0</v>
      </c>
      <c r="Q211" s="73">
        <f t="shared" si="110"/>
        <v>0</v>
      </c>
      <c r="R211" s="73">
        <f>SUM(R212:R214)</f>
        <v>0</v>
      </c>
    </row>
    <row r="212" spans="2:18" ht="21.75" hidden="1" customHeight="1">
      <c r="B212" s="32"/>
      <c r="C212" s="33"/>
      <c r="D212" s="33"/>
      <c r="E212" s="34"/>
      <c r="F212" s="25">
        <v>122</v>
      </c>
      <c r="G212" s="14"/>
      <c r="H212" s="80"/>
      <c r="I212" s="117"/>
      <c r="J212" s="79"/>
      <c r="K212" s="79"/>
      <c r="L212" s="79"/>
      <c r="M212" s="79"/>
      <c r="N212" s="79"/>
      <c r="O212" s="79"/>
      <c r="P212" s="79"/>
      <c r="Q212" s="79"/>
      <c r="R212" s="79">
        <f t="shared" ref="R212:R213" si="111">SUM(J212:Q212)</f>
        <v>0</v>
      </c>
    </row>
    <row r="213" spans="2:18" ht="21.75" hidden="1" customHeight="1">
      <c r="B213" s="24"/>
      <c r="D213" s="21"/>
      <c r="E213" s="26"/>
      <c r="F213" s="25">
        <v>123</v>
      </c>
      <c r="G213" s="14"/>
      <c r="H213" s="15"/>
      <c r="I213" s="16"/>
      <c r="J213" s="23"/>
      <c r="K213" s="23"/>
      <c r="L213" s="23"/>
      <c r="M213" s="23"/>
      <c r="N213" s="23"/>
      <c r="O213" s="23"/>
      <c r="P213" s="23"/>
      <c r="Q213" s="23"/>
      <c r="R213" s="79">
        <f t="shared" si="111"/>
        <v>0</v>
      </c>
    </row>
    <row r="214" spans="2:18" ht="21.75" hidden="1" customHeight="1">
      <c r="B214" s="58"/>
      <c r="C214" s="59"/>
      <c r="D214" s="53"/>
      <c r="E214" s="19"/>
      <c r="F214" s="25">
        <v>124</v>
      </c>
      <c r="G214" s="14"/>
      <c r="H214" s="15"/>
      <c r="I214" s="16"/>
      <c r="J214" s="23"/>
      <c r="K214" s="23"/>
      <c r="L214" s="23"/>
      <c r="M214" s="23"/>
      <c r="N214" s="23"/>
      <c r="O214" s="23"/>
      <c r="P214" s="23"/>
      <c r="Q214" s="23"/>
      <c r="R214" s="79">
        <f>SUM(J214:Q214)</f>
        <v>0</v>
      </c>
    </row>
    <row r="215" spans="2:18" ht="16.5" customHeight="1">
      <c r="B215" s="29"/>
      <c r="C215" s="31"/>
      <c r="D215" s="31"/>
      <c r="E215" s="40" t="s">
        <v>103</v>
      </c>
      <c r="F215" s="60"/>
      <c r="G215" s="55"/>
      <c r="H215" s="364"/>
      <c r="I215" s="364"/>
      <c r="J215" s="73">
        <f>SUM(J216:J226)</f>
        <v>0</v>
      </c>
      <c r="K215" s="73">
        <f t="shared" ref="K215:R215" si="112">SUM(K216:K226)</f>
        <v>0</v>
      </c>
      <c r="L215" s="73">
        <f t="shared" si="112"/>
        <v>0</v>
      </c>
      <c r="M215" s="73">
        <f t="shared" si="112"/>
        <v>3412900</v>
      </c>
      <c r="N215" s="73">
        <f t="shared" si="112"/>
        <v>0</v>
      </c>
      <c r="O215" s="73">
        <f t="shared" si="112"/>
        <v>0</v>
      </c>
      <c r="P215" s="73">
        <f t="shared" si="112"/>
        <v>2547600</v>
      </c>
      <c r="Q215" s="73">
        <f t="shared" si="112"/>
        <v>0</v>
      </c>
      <c r="R215" s="73">
        <f t="shared" si="112"/>
        <v>5960500</v>
      </c>
    </row>
    <row r="216" spans="2:18" ht="54">
      <c r="B216" s="384"/>
      <c r="C216" s="375"/>
      <c r="D216" s="375"/>
      <c r="E216" s="247"/>
      <c r="F216" s="215">
        <v>6</v>
      </c>
      <c r="G216" s="192" t="s">
        <v>1564</v>
      </c>
      <c r="H216" s="199" t="s">
        <v>1551</v>
      </c>
      <c r="I216" s="385" t="s">
        <v>1563</v>
      </c>
      <c r="J216" s="225"/>
      <c r="K216" s="225"/>
      <c r="L216" s="225"/>
      <c r="M216" s="225">
        <v>3140000</v>
      </c>
      <c r="N216" s="225"/>
      <c r="O216" s="225"/>
      <c r="P216" s="225"/>
      <c r="Q216" s="225"/>
      <c r="R216" s="225">
        <f>SUM(J216:Q216)</f>
        <v>3140000</v>
      </c>
    </row>
    <row r="217" spans="2:18" ht="54">
      <c r="B217" s="217"/>
      <c r="C217" s="218"/>
      <c r="D217" s="219"/>
      <c r="E217" s="220"/>
      <c r="F217" s="215">
        <v>7</v>
      </c>
      <c r="G217" s="192" t="s">
        <v>1562</v>
      </c>
      <c r="H217" s="199" t="s">
        <v>1551</v>
      </c>
      <c r="I217" s="16" t="s">
        <v>109</v>
      </c>
      <c r="J217" s="141"/>
      <c r="K217" s="141"/>
      <c r="L217" s="141"/>
      <c r="M217" s="141">
        <v>102900</v>
      </c>
      <c r="N217" s="141"/>
      <c r="O217" s="141"/>
      <c r="P217" s="141"/>
      <c r="Q217" s="141"/>
      <c r="R217" s="225">
        <f>SUM(J217:Q217)</f>
        <v>102900</v>
      </c>
    </row>
    <row r="218" spans="2:18" ht="54">
      <c r="B218" s="217"/>
      <c r="C218" s="218"/>
      <c r="D218" s="219"/>
      <c r="E218" s="220"/>
      <c r="F218" s="215">
        <v>8</v>
      </c>
      <c r="G218" s="192" t="s">
        <v>1561</v>
      </c>
      <c r="H218" s="199" t="s">
        <v>1551</v>
      </c>
      <c r="I218" s="16" t="s">
        <v>109</v>
      </c>
      <c r="J218" s="141"/>
      <c r="K218" s="141"/>
      <c r="L218" s="141"/>
      <c r="M218" s="141">
        <v>100000</v>
      </c>
      <c r="N218" s="141"/>
      <c r="O218" s="141"/>
      <c r="P218" s="141"/>
      <c r="Q218" s="141"/>
      <c r="R218" s="225">
        <f>SUM(J218:Q218)</f>
        <v>100000</v>
      </c>
    </row>
    <row r="219" spans="2:18" ht="54">
      <c r="B219" s="217"/>
      <c r="C219" s="218"/>
      <c r="D219" s="219"/>
      <c r="E219" s="220"/>
      <c r="F219" s="215">
        <v>9</v>
      </c>
      <c r="G219" s="192" t="s">
        <v>1560</v>
      </c>
      <c r="H219" s="199" t="s">
        <v>1551</v>
      </c>
      <c r="I219" s="16" t="s">
        <v>109</v>
      </c>
      <c r="J219" s="141"/>
      <c r="K219" s="141"/>
      <c r="L219" s="141"/>
      <c r="M219" s="141">
        <v>60000</v>
      </c>
      <c r="N219" s="141"/>
      <c r="O219" s="141"/>
      <c r="P219" s="141"/>
      <c r="Q219" s="141"/>
      <c r="R219" s="225">
        <f>SUM(J219:Q219)</f>
        <v>60000</v>
      </c>
    </row>
    <row r="220" spans="2:18">
      <c r="B220" s="217"/>
      <c r="C220" s="218"/>
      <c r="D220" s="219"/>
      <c r="E220" s="220"/>
      <c r="F220" s="215">
        <v>10</v>
      </c>
      <c r="G220" s="192" t="s">
        <v>1559</v>
      </c>
      <c r="H220" s="199"/>
      <c r="I220" s="385"/>
      <c r="J220" s="141"/>
      <c r="K220" s="141"/>
      <c r="L220" s="141"/>
      <c r="M220" s="141"/>
      <c r="N220" s="141"/>
      <c r="O220" s="141"/>
      <c r="P220" s="141"/>
      <c r="Q220" s="141"/>
      <c r="R220" s="225"/>
    </row>
    <row r="221" spans="2:18" ht="54">
      <c r="B221" s="217"/>
      <c r="C221" s="218"/>
      <c r="D221" s="219"/>
      <c r="E221" s="220"/>
      <c r="F221" s="215"/>
      <c r="G221" s="192" t="s">
        <v>1567</v>
      </c>
      <c r="H221" s="199" t="s">
        <v>1551</v>
      </c>
      <c r="I221" s="16" t="s">
        <v>109</v>
      </c>
      <c r="J221" s="141"/>
      <c r="K221" s="141"/>
      <c r="L221" s="141"/>
      <c r="M221" s="141"/>
      <c r="N221" s="141"/>
      <c r="O221" s="141"/>
      <c r="P221" s="141">
        <v>269500</v>
      </c>
      <c r="Q221" s="141"/>
      <c r="R221" s="225">
        <f t="shared" ref="R221:R226" si="113">SUM(J221:Q221)</f>
        <v>269500</v>
      </c>
    </row>
    <row r="222" spans="2:18" ht="54">
      <c r="B222" s="217"/>
      <c r="C222" s="218"/>
      <c r="D222" s="219"/>
      <c r="E222" s="220"/>
      <c r="F222" s="215"/>
      <c r="G222" s="192" t="s">
        <v>1568</v>
      </c>
      <c r="H222" s="199" t="s">
        <v>1551</v>
      </c>
      <c r="I222" s="16" t="s">
        <v>109</v>
      </c>
      <c r="J222" s="141"/>
      <c r="K222" s="141"/>
      <c r="L222" s="141"/>
      <c r="M222" s="141"/>
      <c r="N222" s="141"/>
      <c r="O222" s="141"/>
      <c r="P222" s="141">
        <v>1303400</v>
      </c>
      <c r="Q222" s="141"/>
      <c r="R222" s="225">
        <f t="shared" si="113"/>
        <v>1303400</v>
      </c>
    </row>
    <row r="223" spans="2:18" ht="54">
      <c r="B223" s="217"/>
      <c r="C223" s="218"/>
      <c r="D223" s="219"/>
      <c r="E223" s="220"/>
      <c r="F223" s="215"/>
      <c r="G223" s="192" t="s">
        <v>1569</v>
      </c>
      <c r="H223" s="199" t="s">
        <v>1551</v>
      </c>
      <c r="I223" s="16" t="s">
        <v>109</v>
      </c>
      <c r="J223" s="141"/>
      <c r="K223" s="141"/>
      <c r="L223" s="141"/>
      <c r="M223" s="141"/>
      <c r="N223" s="141"/>
      <c r="O223" s="141"/>
      <c r="P223" s="141">
        <v>266100</v>
      </c>
      <c r="Q223" s="141"/>
      <c r="R223" s="225">
        <f t="shared" si="113"/>
        <v>266100</v>
      </c>
    </row>
    <row r="224" spans="2:18" ht="54">
      <c r="B224" s="217"/>
      <c r="C224" s="218"/>
      <c r="D224" s="219"/>
      <c r="E224" s="220"/>
      <c r="F224" s="215"/>
      <c r="G224" s="192" t="s">
        <v>1570</v>
      </c>
      <c r="H224" s="199" t="s">
        <v>1551</v>
      </c>
      <c r="I224" s="16" t="s">
        <v>109</v>
      </c>
      <c r="J224" s="141"/>
      <c r="K224" s="141"/>
      <c r="L224" s="141"/>
      <c r="M224" s="141"/>
      <c r="N224" s="141"/>
      <c r="O224" s="141"/>
      <c r="P224" s="141">
        <v>379600</v>
      </c>
      <c r="Q224" s="141"/>
      <c r="R224" s="225">
        <f t="shared" si="113"/>
        <v>379600</v>
      </c>
    </row>
    <row r="225" spans="2:18" ht="54">
      <c r="B225" s="217"/>
      <c r="C225" s="218"/>
      <c r="D225" s="219"/>
      <c r="E225" s="220"/>
      <c r="F225" s="215"/>
      <c r="G225" s="192" t="s">
        <v>1571</v>
      </c>
      <c r="H225" s="199" t="s">
        <v>1551</v>
      </c>
      <c r="I225" s="16" t="s">
        <v>109</v>
      </c>
      <c r="J225" s="141"/>
      <c r="K225" s="141"/>
      <c r="L225" s="141"/>
      <c r="M225" s="141"/>
      <c r="N225" s="141"/>
      <c r="O225" s="141"/>
      <c r="P225" s="141">
        <v>329000</v>
      </c>
      <c r="Q225" s="141"/>
      <c r="R225" s="225">
        <f t="shared" si="113"/>
        <v>329000</v>
      </c>
    </row>
    <row r="226" spans="2:18" ht="33" customHeight="1">
      <c r="B226" s="387"/>
      <c r="C226" s="388"/>
      <c r="D226" s="388"/>
      <c r="E226" s="389"/>
      <c r="F226" s="215">
        <v>11</v>
      </c>
      <c r="G226" s="192" t="s">
        <v>1552</v>
      </c>
      <c r="H226" s="199" t="s">
        <v>1551</v>
      </c>
      <c r="I226" s="386">
        <v>24197</v>
      </c>
      <c r="J226" s="225"/>
      <c r="K226" s="225"/>
      <c r="L226" s="225"/>
      <c r="M226" s="225">
        <v>10000</v>
      </c>
      <c r="N226" s="225"/>
      <c r="O226" s="225"/>
      <c r="P226" s="225"/>
      <c r="Q226" s="225"/>
      <c r="R226" s="225">
        <f t="shared" si="113"/>
        <v>10000</v>
      </c>
    </row>
  </sheetData>
  <mergeCells count="71">
    <mergeCell ref="B1:R1"/>
    <mergeCell ref="B5:I5"/>
    <mergeCell ref="D42:I42"/>
    <mergeCell ref="B6:I6"/>
    <mergeCell ref="C7:I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70:I70"/>
    <mergeCell ref="E43:I43"/>
    <mergeCell ref="C47:I47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B101:I101"/>
    <mergeCell ref="D77:I77"/>
    <mergeCell ref="E78:I78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E122:I122"/>
    <mergeCell ref="B102:I102"/>
    <mergeCell ref="C103:I103"/>
    <mergeCell ref="D104:I104"/>
    <mergeCell ref="E105:I105"/>
    <mergeCell ref="E109:I109"/>
    <mergeCell ref="D113:I113"/>
    <mergeCell ref="E114:I114"/>
    <mergeCell ref="B118:I118"/>
    <mergeCell ref="B119:I119"/>
    <mergeCell ref="C120:I120"/>
    <mergeCell ref="D121:I121"/>
    <mergeCell ref="E139:I139"/>
    <mergeCell ref="B145:I145"/>
    <mergeCell ref="B146:I146"/>
    <mergeCell ref="C147:I147"/>
    <mergeCell ref="D148:I148"/>
    <mergeCell ref="E203:I203"/>
    <mergeCell ref="B3:G3"/>
    <mergeCell ref="B4:G4"/>
    <mergeCell ref="E174:I174"/>
    <mergeCell ref="D178:I178"/>
    <mergeCell ref="B189:I189"/>
    <mergeCell ref="C190:I190"/>
    <mergeCell ref="D198:I198"/>
    <mergeCell ref="E199:I199"/>
    <mergeCell ref="E149:I149"/>
    <mergeCell ref="E153:I153"/>
    <mergeCell ref="E161:I161"/>
    <mergeCell ref="D165:I165"/>
    <mergeCell ref="B171:I171"/>
    <mergeCell ref="C172:I172"/>
    <mergeCell ref="D126:I126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9" tint="-0.499984740745262"/>
  </sheetPr>
  <dimension ref="B1:V233"/>
  <sheetViews>
    <sheetView zoomScaleNormal="100" workbookViewId="0">
      <pane ySplit="8" topLeftCell="A110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42578125" style="20" customWidth="1"/>
    <col min="3" max="3" width="1.28515625" style="20" customWidth="1"/>
    <col min="4" max="4" width="1.42578125" style="20" customWidth="1"/>
    <col min="5" max="5" width="3.85546875" style="20" customWidth="1"/>
    <col min="6" max="6" width="4.85546875" style="49" customWidth="1"/>
    <col min="7" max="7" width="28.7109375" style="21" customWidth="1"/>
    <col min="8" max="8" width="10.7109375" style="6" customWidth="1"/>
    <col min="9" max="9" width="9.140625" style="6" customWidth="1"/>
    <col min="10" max="10" width="9.140625" style="133" customWidth="1"/>
    <col min="11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20" s="1" customFormat="1" ht="24.75" thickBot="1">
      <c r="B1" s="1407" t="s">
        <v>2699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20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2395</v>
      </c>
      <c r="Q2" s="1514"/>
      <c r="R2" s="1515"/>
    </row>
    <row r="3" spans="2:20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20" s="465" customFormat="1" ht="16.5" customHeight="1">
      <c r="B4" s="462" t="s">
        <v>1755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20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20" ht="3.75" customHeight="1">
      <c r="B6" s="2"/>
      <c r="C6" s="2"/>
      <c r="D6" s="2"/>
      <c r="E6" s="2"/>
      <c r="F6" s="3"/>
      <c r="G6" s="4"/>
      <c r="H6" s="5"/>
      <c r="J6" s="127"/>
      <c r="K6" s="3"/>
      <c r="L6" s="3"/>
      <c r="M6" s="3"/>
      <c r="N6" s="3"/>
      <c r="O6" s="3"/>
      <c r="P6" s="3"/>
      <c r="Q6" s="3"/>
      <c r="R6" s="3"/>
    </row>
    <row r="7" spans="2:20" s="12" customFormat="1" ht="29.25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20" s="37" customFormat="1" ht="19.5" customHeight="1">
      <c r="B8" s="1491" t="s">
        <v>2492</v>
      </c>
      <c r="C8" s="1492"/>
      <c r="D8" s="1492"/>
      <c r="E8" s="1492"/>
      <c r="F8" s="1492"/>
      <c r="G8" s="1493"/>
      <c r="H8" s="89"/>
      <c r="I8" s="90"/>
      <c r="J8" s="44">
        <f t="shared" ref="J8:R8" si="0">SUM(J30:J219)</f>
        <v>0</v>
      </c>
      <c r="K8" s="44">
        <f t="shared" si="0"/>
        <v>0</v>
      </c>
      <c r="L8" s="44">
        <f t="shared" si="0"/>
        <v>71500</v>
      </c>
      <c r="M8" s="44">
        <f t="shared" si="0"/>
        <v>278500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3700000</v>
      </c>
      <c r="R8" s="44">
        <f t="shared" si="0"/>
        <v>4050000</v>
      </c>
      <c r="T8" s="529"/>
    </row>
    <row r="9" spans="2:20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 t="shared" ref="J9:R10" si="1">SUM(J10)</f>
        <v>0</v>
      </c>
      <c r="K9" s="35">
        <f t="shared" si="1"/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20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 t="shared" si="1"/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20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128">
        <f t="shared" ref="J11:R11" si="2">SUM(J12+J17)</f>
        <v>0</v>
      </c>
      <c r="K11" s="73">
        <f t="shared" si="2"/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20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128">
        <f t="shared" ref="J12:R12" si="3">SUM(J13)</f>
        <v>0</v>
      </c>
      <c r="K12" s="73">
        <f t="shared" si="3"/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20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129">
        <f t="shared" ref="J13:R13" si="4">SUM(J14:J16)</f>
        <v>0</v>
      </c>
      <c r="K13" s="70">
        <f t="shared" si="4"/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 t="shared" si="4"/>
        <v>0</v>
      </c>
    </row>
    <row r="14" spans="2:20" ht="18.75" hidden="1" customHeight="1">
      <c r="B14" s="32"/>
      <c r="C14" s="33"/>
      <c r="D14" s="33"/>
      <c r="E14" s="34"/>
      <c r="F14" s="25">
        <v>1</v>
      </c>
      <c r="G14" s="14"/>
      <c r="H14" s="80"/>
      <c r="I14" s="52"/>
      <c r="J14" s="130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20" ht="18.75" hidden="1" customHeight="1">
      <c r="B15" s="48"/>
      <c r="C15" s="49"/>
      <c r="D15" s="49"/>
      <c r="E15" s="50"/>
      <c r="F15" s="25">
        <v>2</v>
      </c>
      <c r="G15" s="14"/>
      <c r="H15" s="80"/>
      <c r="I15" s="52"/>
      <c r="J15" s="130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20" ht="18.75" hidden="1" customHeight="1">
      <c r="B16" s="24"/>
      <c r="D16" s="21"/>
      <c r="E16" s="26"/>
      <c r="F16" s="25">
        <v>3</v>
      </c>
      <c r="G16" s="14"/>
      <c r="H16" s="15"/>
      <c r="I16" s="16"/>
      <c r="J16" s="131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132">
        <f t="shared" ref="J17:R17" si="5">SUM(J18+J22)</f>
        <v>0</v>
      </c>
      <c r="K17" s="72">
        <f t="shared" si="5"/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128">
        <f t="shared" ref="J18:R18" si="6">SUM(J19:J21)</f>
        <v>0</v>
      </c>
      <c r="K18" s="73">
        <f t="shared" si="6"/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 t="shared" si="6"/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80"/>
      <c r="I19" s="52"/>
      <c r="J19" s="130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131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131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128">
        <f t="shared" ref="J22:R22" si="7">SUM(J23:J25)</f>
        <v>0</v>
      </c>
      <c r="K22" s="73">
        <f t="shared" si="7"/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80"/>
      <c r="I23" s="52"/>
      <c r="J23" s="130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80"/>
      <c r="I24" s="52"/>
      <c r="J24" s="130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131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128">
        <f t="shared" ref="J26:R26" si="8">SUM(J27:J29)</f>
        <v>0</v>
      </c>
      <c r="K26" s="73">
        <f t="shared" si="8"/>
        <v>0</v>
      </c>
      <c r="L26" s="73">
        <f t="shared" si="8"/>
        <v>0</v>
      </c>
      <c r="M26" s="73">
        <f t="shared" si="8"/>
        <v>0</v>
      </c>
      <c r="N26" s="73">
        <f t="shared" si="8"/>
        <v>0</v>
      </c>
      <c r="O26" s="73">
        <f t="shared" si="8"/>
        <v>0</v>
      </c>
      <c r="P26" s="73">
        <f t="shared" si="8"/>
        <v>0</v>
      </c>
      <c r="Q26" s="73">
        <f t="shared" si="8"/>
        <v>0</v>
      </c>
      <c r="R26" s="73">
        <f t="shared" si="8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80"/>
      <c r="I27" s="52"/>
      <c r="J27" s="130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80"/>
      <c r="I28" s="52"/>
      <c r="J28" s="130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131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18" customHeight="1">
      <c r="B30" s="397" t="s">
        <v>80</v>
      </c>
      <c r="C30" s="398"/>
      <c r="D30" s="398"/>
      <c r="E30" s="398"/>
      <c r="F30" s="398"/>
      <c r="G30" s="398"/>
      <c r="H30" s="550"/>
      <c r="I30" s="398"/>
      <c r="J30" s="450"/>
      <c r="K30" s="450"/>
      <c r="L30" s="450"/>
      <c r="M30" s="450"/>
      <c r="N30" s="450"/>
      <c r="O30" s="450"/>
      <c r="P30" s="450"/>
      <c r="Q30" s="450"/>
      <c r="R30" s="449"/>
    </row>
    <row r="31" spans="2:18" s="12" customFormat="1" ht="18" customHeight="1">
      <c r="B31" s="188" t="s">
        <v>111</v>
      </c>
      <c r="C31" s="189"/>
      <c r="D31" s="189"/>
      <c r="E31" s="189"/>
      <c r="F31" s="189"/>
      <c r="G31" s="189"/>
      <c r="H31" s="190"/>
      <c r="I31" s="189"/>
      <c r="J31" s="448"/>
      <c r="K31" s="448"/>
      <c r="L31" s="448"/>
      <c r="M31" s="448"/>
      <c r="N31" s="448"/>
      <c r="O31" s="448"/>
      <c r="P31" s="448"/>
      <c r="Q31" s="448"/>
      <c r="R31" s="445"/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544"/>
      <c r="K32" s="443"/>
      <c r="L32" s="443"/>
      <c r="M32" s="443"/>
      <c r="N32" s="443"/>
      <c r="O32" s="443"/>
      <c r="P32" s="443"/>
      <c r="Q32" s="443"/>
      <c r="R32" s="186"/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544"/>
      <c r="K33" s="443"/>
      <c r="L33" s="443"/>
      <c r="M33" s="443"/>
      <c r="N33" s="443"/>
      <c r="O33" s="443"/>
      <c r="P33" s="443"/>
      <c r="Q33" s="443"/>
      <c r="R33" s="186"/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544"/>
      <c r="K34" s="443"/>
      <c r="L34" s="443"/>
      <c r="M34" s="443"/>
      <c r="N34" s="443"/>
      <c r="O34" s="443"/>
      <c r="P34" s="443"/>
      <c r="Q34" s="443"/>
      <c r="R34" s="186"/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405"/>
      <c r="I35" s="95"/>
      <c r="J35" s="545"/>
      <c r="K35" s="203"/>
      <c r="L35" s="203"/>
      <c r="M35" s="203"/>
      <c r="N35" s="203"/>
      <c r="O35" s="203"/>
      <c r="P35" s="203"/>
      <c r="Q35" s="203"/>
      <c r="R35" s="522"/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546"/>
      <c r="K36" s="447"/>
      <c r="L36" s="447"/>
      <c r="M36" s="447"/>
      <c r="N36" s="447"/>
      <c r="O36" s="447"/>
      <c r="P36" s="447"/>
      <c r="Q36" s="447"/>
      <c r="R36" s="522"/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546"/>
      <c r="K37" s="447"/>
      <c r="L37" s="447"/>
      <c r="M37" s="447"/>
      <c r="N37" s="447"/>
      <c r="O37" s="447"/>
      <c r="P37" s="447"/>
      <c r="Q37" s="447"/>
      <c r="R37" s="522"/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544"/>
      <c r="K38" s="443"/>
      <c r="L38" s="443"/>
      <c r="M38" s="443"/>
      <c r="N38" s="443"/>
      <c r="O38" s="443"/>
      <c r="P38" s="443"/>
      <c r="Q38" s="443"/>
      <c r="R38" s="186"/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405"/>
      <c r="I39" s="95"/>
      <c r="J39" s="545"/>
      <c r="K39" s="203"/>
      <c r="L39" s="203"/>
      <c r="M39" s="203"/>
      <c r="N39" s="203"/>
      <c r="O39" s="203"/>
      <c r="P39" s="203"/>
      <c r="Q39" s="203"/>
      <c r="R39" s="522"/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546"/>
      <c r="K40" s="447"/>
      <c r="L40" s="447"/>
      <c r="M40" s="447"/>
      <c r="N40" s="447"/>
      <c r="O40" s="447"/>
      <c r="P40" s="447"/>
      <c r="Q40" s="447"/>
      <c r="R40" s="522"/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546"/>
      <c r="K41" s="447"/>
      <c r="L41" s="447"/>
      <c r="M41" s="447"/>
      <c r="N41" s="447"/>
      <c r="O41" s="447"/>
      <c r="P41" s="447"/>
      <c r="Q41" s="447"/>
      <c r="R41" s="522"/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544"/>
      <c r="K42" s="443"/>
      <c r="L42" s="443"/>
      <c r="M42" s="443"/>
      <c r="N42" s="443"/>
      <c r="O42" s="443"/>
      <c r="P42" s="443"/>
      <c r="Q42" s="443"/>
      <c r="R42" s="186"/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405"/>
      <c r="I43" s="95"/>
      <c r="J43" s="545"/>
      <c r="K43" s="203"/>
      <c r="L43" s="203"/>
      <c r="M43" s="203"/>
      <c r="N43" s="203"/>
      <c r="O43" s="203"/>
      <c r="P43" s="203"/>
      <c r="Q43" s="203"/>
      <c r="R43" s="522"/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546"/>
      <c r="K44" s="447"/>
      <c r="L44" s="447"/>
      <c r="M44" s="447"/>
      <c r="N44" s="447"/>
      <c r="O44" s="447"/>
      <c r="P44" s="447"/>
      <c r="Q44" s="447"/>
      <c r="R44" s="522"/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546"/>
      <c r="K45" s="447"/>
      <c r="L45" s="447"/>
      <c r="M45" s="447"/>
      <c r="N45" s="447"/>
      <c r="O45" s="447"/>
      <c r="P45" s="447"/>
      <c r="Q45" s="447"/>
      <c r="R45" s="522"/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547"/>
      <c r="K46" s="512"/>
      <c r="L46" s="512"/>
      <c r="M46" s="512"/>
      <c r="N46" s="512"/>
      <c r="O46" s="512"/>
      <c r="P46" s="512"/>
      <c r="Q46" s="512"/>
      <c r="R46" s="509"/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544"/>
      <c r="K47" s="443"/>
      <c r="L47" s="443"/>
      <c r="M47" s="443"/>
      <c r="N47" s="443"/>
      <c r="O47" s="443"/>
      <c r="P47" s="443"/>
      <c r="Q47" s="443"/>
      <c r="R47" s="186"/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405"/>
      <c r="I48" s="95"/>
      <c r="J48" s="545"/>
      <c r="K48" s="203"/>
      <c r="L48" s="203"/>
      <c r="M48" s="203"/>
      <c r="N48" s="203"/>
      <c r="O48" s="203"/>
      <c r="P48" s="203"/>
      <c r="Q48" s="203"/>
      <c r="R48" s="522"/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546"/>
      <c r="K49" s="447"/>
      <c r="L49" s="447"/>
      <c r="M49" s="447"/>
      <c r="N49" s="447"/>
      <c r="O49" s="447"/>
      <c r="P49" s="447"/>
      <c r="Q49" s="447"/>
      <c r="R49" s="522"/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546"/>
      <c r="K50" s="447"/>
      <c r="L50" s="447"/>
      <c r="M50" s="447"/>
      <c r="N50" s="447"/>
      <c r="O50" s="447"/>
      <c r="P50" s="447"/>
      <c r="Q50" s="447"/>
      <c r="R50" s="522"/>
    </row>
    <row r="51" spans="2:18" ht="16.5" customHeight="1">
      <c r="B51" s="29"/>
      <c r="C51" s="189" t="s">
        <v>24</v>
      </c>
      <c r="D51" s="189"/>
      <c r="E51" s="189"/>
      <c r="F51" s="189"/>
      <c r="G51" s="189"/>
      <c r="H51" s="190"/>
      <c r="I51" s="189"/>
      <c r="J51" s="544"/>
      <c r="K51" s="443"/>
      <c r="L51" s="443"/>
      <c r="M51" s="443"/>
      <c r="N51" s="443"/>
      <c r="O51" s="443"/>
      <c r="P51" s="443"/>
      <c r="Q51" s="443"/>
      <c r="R51" s="186"/>
    </row>
    <row r="52" spans="2:18" ht="16.5" customHeight="1">
      <c r="B52" s="29"/>
      <c r="C52" s="31"/>
      <c r="D52" s="189" t="s">
        <v>23</v>
      </c>
      <c r="E52" s="189"/>
      <c r="F52" s="189"/>
      <c r="G52" s="189"/>
      <c r="H52" s="190"/>
      <c r="I52" s="189"/>
      <c r="J52" s="544"/>
      <c r="K52" s="443"/>
      <c r="L52" s="443"/>
      <c r="M52" s="443"/>
      <c r="N52" s="443"/>
      <c r="O52" s="443"/>
      <c r="P52" s="443"/>
      <c r="Q52" s="443"/>
      <c r="R52" s="186"/>
    </row>
    <row r="53" spans="2:18" ht="16.5" customHeight="1">
      <c r="B53" s="29"/>
      <c r="C53" s="31"/>
      <c r="D53" s="31"/>
      <c r="E53" s="189" t="s">
        <v>22</v>
      </c>
      <c r="F53" s="189"/>
      <c r="G53" s="189"/>
      <c r="H53" s="190"/>
      <c r="I53" s="189"/>
      <c r="J53" s="544"/>
      <c r="K53" s="443"/>
      <c r="L53" s="443"/>
      <c r="M53" s="443"/>
      <c r="N53" s="443"/>
      <c r="O53" s="443"/>
      <c r="P53" s="443"/>
      <c r="Q53" s="443"/>
      <c r="R53" s="186"/>
    </row>
    <row r="54" spans="2:18" s="464" customFormat="1" ht="16.5" customHeight="1">
      <c r="B54" s="466"/>
      <c r="C54" s="463"/>
      <c r="D54" s="463"/>
      <c r="E54" s="467">
        <v>127</v>
      </c>
      <c r="F54" s="467" t="s">
        <v>1752</v>
      </c>
      <c r="G54" s="463"/>
      <c r="H54" s="536"/>
      <c r="I54" s="467"/>
      <c r="J54" s="458"/>
      <c r="K54" s="458"/>
      <c r="L54" s="458"/>
      <c r="M54" s="458"/>
      <c r="N54" s="458"/>
      <c r="O54" s="458"/>
      <c r="P54" s="458"/>
      <c r="Q54" s="458"/>
      <c r="R54" s="457"/>
    </row>
    <row r="55" spans="2:18" ht="47.25" customHeight="1">
      <c r="B55" s="771"/>
      <c r="C55" s="752"/>
      <c r="D55" s="752"/>
      <c r="E55" s="752"/>
      <c r="F55" s="752">
        <v>12701</v>
      </c>
      <c r="G55" s="14" t="s">
        <v>164</v>
      </c>
      <c r="H55" s="755" t="s">
        <v>163</v>
      </c>
      <c r="I55" s="853" t="s">
        <v>2161</v>
      </c>
      <c r="J55" s="864"/>
      <c r="K55" s="758"/>
      <c r="L55" s="758">
        <v>20000</v>
      </c>
      <c r="M55" s="758">
        <v>80000</v>
      </c>
      <c r="N55" s="757"/>
      <c r="O55" s="757"/>
      <c r="P55" s="757"/>
      <c r="Q55" s="757"/>
      <c r="R55" s="759">
        <f>SUM(J55:Q55)</f>
        <v>100000</v>
      </c>
    </row>
    <row r="56" spans="2:18" ht="48.75" hidden="1" customHeight="1">
      <c r="B56" s="29"/>
      <c r="C56" s="31"/>
      <c r="D56" s="1401" t="s">
        <v>26</v>
      </c>
      <c r="E56" s="1401"/>
      <c r="F56" s="1401"/>
      <c r="G56" s="1401"/>
      <c r="H56" s="1401"/>
      <c r="I56" s="1401"/>
      <c r="J56" s="128">
        <f>SUM(J57)</f>
        <v>0</v>
      </c>
      <c r="K56" s="73">
        <f t="shared" ref="K56:R56" si="9">SUM(K57)</f>
        <v>0</v>
      </c>
      <c r="L56" s="73">
        <f t="shared" si="9"/>
        <v>0</v>
      </c>
      <c r="M56" s="73">
        <f t="shared" si="9"/>
        <v>0</v>
      </c>
      <c r="N56" s="73">
        <f t="shared" si="9"/>
        <v>0</v>
      </c>
      <c r="O56" s="73">
        <f t="shared" si="9"/>
        <v>0</v>
      </c>
      <c r="P56" s="73">
        <f t="shared" si="9"/>
        <v>0</v>
      </c>
      <c r="Q56" s="73">
        <f t="shared" si="9"/>
        <v>0</v>
      </c>
      <c r="R56" s="73">
        <f t="shared" si="9"/>
        <v>0</v>
      </c>
    </row>
    <row r="57" spans="2:18" ht="32.25" hidden="1" customHeight="1">
      <c r="B57" s="29"/>
      <c r="C57" s="31"/>
      <c r="D57" s="31"/>
      <c r="E57" s="1401" t="s">
        <v>27</v>
      </c>
      <c r="F57" s="1401"/>
      <c r="G57" s="1401"/>
      <c r="H57" s="1401"/>
      <c r="I57" s="1401"/>
      <c r="J57" s="128">
        <f>SUM(J58:J60)</f>
        <v>0</v>
      </c>
      <c r="K57" s="73">
        <f t="shared" ref="K57:R57" si="10">SUM(K58:K60)</f>
        <v>0</v>
      </c>
      <c r="L57" s="73">
        <f t="shared" si="10"/>
        <v>0</v>
      </c>
      <c r="M57" s="73">
        <f t="shared" si="10"/>
        <v>0</v>
      </c>
      <c r="N57" s="73">
        <f t="shared" si="10"/>
        <v>0</v>
      </c>
      <c r="O57" s="73">
        <f t="shared" si="10"/>
        <v>0</v>
      </c>
      <c r="P57" s="73">
        <f t="shared" si="10"/>
        <v>0</v>
      </c>
      <c r="Q57" s="73">
        <f t="shared" si="10"/>
        <v>0</v>
      </c>
      <c r="R57" s="73">
        <f t="shared" si="10"/>
        <v>0</v>
      </c>
    </row>
    <row r="58" spans="2:18" ht="20.25" hidden="1" customHeight="1">
      <c r="B58" s="32"/>
      <c r="C58" s="33"/>
      <c r="D58" s="33"/>
      <c r="E58" s="34"/>
      <c r="F58" s="25">
        <v>28</v>
      </c>
      <c r="G58" s="14"/>
      <c r="H58" s="80"/>
      <c r="I58" s="52"/>
      <c r="J58" s="130"/>
      <c r="K58" s="15"/>
      <c r="L58" s="15"/>
      <c r="M58" s="15"/>
      <c r="N58" s="15"/>
      <c r="O58" s="15"/>
      <c r="P58" s="15"/>
      <c r="Q58" s="15"/>
      <c r="R58" s="71">
        <f t="shared" ref="R58:R59" si="11">SUM(J58:Q58)</f>
        <v>0</v>
      </c>
    </row>
    <row r="59" spans="2:18" ht="20.25" hidden="1" customHeight="1">
      <c r="B59" s="24"/>
      <c r="D59" s="21"/>
      <c r="E59" s="26"/>
      <c r="F59" s="25">
        <v>29</v>
      </c>
      <c r="G59" s="14"/>
      <c r="H59" s="15"/>
      <c r="I59" s="16"/>
      <c r="J59" s="131"/>
      <c r="K59" s="23"/>
      <c r="L59" s="23"/>
      <c r="M59" s="23"/>
      <c r="N59" s="23"/>
      <c r="O59" s="23"/>
      <c r="P59" s="23"/>
      <c r="Q59" s="23"/>
      <c r="R59" s="71">
        <f t="shared" si="11"/>
        <v>0</v>
      </c>
    </row>
    <row r="60" spans="2:18" ht="20.25" hidden="1" customHeight="1">
      <c r="B60" s="24"/>
      <c r="D60" s="21"/>
      <c r="E60" s="26"/>
      <c r="F60" s="25">
        <v>30</v>
      </c>
      <c r="G60" s="14"/>
      <c r="H60" s="15"/>
      <c r="I60" s="16"/>
      <c r="J60" s="131"/>
      <c r="K60" s="23"/>
      <c r="L60" s="23"/>
      <c r="M60" s="23"/>
      <c r="N60" s="23"/>
      <c r="O60" s="23"/>
      <c r="P60" s="23"/>
      <c r="Q60" s="23"/>
      <c r="R60" s="71">
        <f>SUM(J60:Q60)</f>
        <v>0</v>
      </c>
    </row>
    <row r="61" spans="2:18" ht="17.25" customHeight="1">
      <c r="B61" s="29"/>
      <c r="C61" s="31"/>
      <c r="D61" s="189" t="s">
        <v>28</v>
      </c>
      <c r="E61" s="189"/>
      <c r="F61" s="189"/>
      <c r="G61" s="189"/>
      <c r="H61" s="189"/>
      <c r="I61" s="191"/>
      <c r="J61" s="1111"/>
      <c r="K61" s="443"/>
      <c r="L61" s="443"/>
      <c r="M61" s="443"/>
      <c r="N61" s="443"/>
      <c r="O61" s="443"/>
      <c r="P61" s="443"/>
      <c r="Q61" s="443"/>
      <c r="R61" s="186"/>
    </row>
    <row r="62" spans="2:18" ht="17.25" customHeight="1">
      <c r="B62" s="29"/>
      <c r="C62" s="31"/>
      <c r="D62" s="31"/>
      <c r="E62" s="189" t="s">
        <v>29</v>
      </c>
      <c r="F62" s="189"/>
      <c r="G62" s="189"/>
      <c r="H62" s="189"/>
      <c r="I62" s="189"/>
      <c r="J62" s="1111"/>
      <c r="K62" s="443"/>
      <c r="L62" s="443"/>
      <c r="M62" s="443"/>
      <c r="N62" s="443"/>
      <c r="O62" s="443"/>
      <c r="P62" s="443"/>
      <c r="Q62" s="443"/>
      <c r="R62" s="186"/>
    </row>
    <row r="63" spans="2:18" ht="17.25" customHeight="1">
      <c r="B63" s="188"/>
      <c r="C63" s="189"/>
      <c r="D63" s="189"/>
      <c r="E63" s="1112" t="s">
        <v>2148</v>
      </c>
      <c r="F63" s="1521" t="s">
        <v>2679</v>
      </c>
      <c r="G63" s="1521"/>
      <c r="H63" s="1521"/>
      <c r="I63" s="1521"/>
      <c r="J63" s="545"/>
      <c r="K63" s="203"/>
      <c r="L63" s="203"/>
      <c r="M63" s="203"/>
      <c r="N63" s="203"/>
      <c r="O63" s="203"/>
      <c r="P63" s="203"/>
      <c r="Q63" s="203"/>
      <c r="R63" s="522"/>
    </row>
    <row r="64" spans="2:18" ht="46.5" customHeight="1">
      <c r="B64" s="24"/>
      <c r="D64" s="21"/>
      <c r="E64" s="21"/>
      <c r="F64" s="1379" t="s">
        <v>2678</v>
      </c>
      <c r="G64" s="14" t="s">
        <v>2686</v>
      </c>
      <c r="H64" s="15" t="s">
        <v>163</v>
      </c>
      <c r="I64" s="16" t="s">
        <v>2161</v>
      </c>
      <c r="J64" s="131"/>
      <c r="K64" s="23"/>
      <c r="L64" s="23"/>
      <c r="M64" s="23"/>
      <c r="N64" s="23"/>
      <c r="O64" s="23"/>
      <c r="P64" s="23"/>
      <c r="Q64" s="23">
        <v>1000000</v>
      </c>
      <c r="R64" s="71">
        <f>SUM(Q64)</f>
        <v>1000000</v>
      </c>
    </row>
    <row r="65" spans="2:18" ht="17.25" hidden="1" customHeight="1">
      <c r="B65" s="188"/>
      <c r="C65" s="189"/>
      <c r="D65" s="189"/>
      <c r="E65" s="1112" t="s">
        <v>2503</v>
      </c>
      <c r="F65" s="1521" t="s">
        <v>2414</v>
      </c>
      <c r="G65" s="1521"/>
      <c r="H65" s="1521"/>
      <c r="I65" s="1521"/>
      <c r="J65" s="545"/>
      <c r="K65" s="203"/>
      <c r="L65" s="203"/>
      <c r="M65" s="203"/>
      <c r="N65" s="203"/>
      <c r="O65" s="203"/>
      <c r="P65" s="203"/>
      <c r="Q65" s="203"/>
      <c r="R65" s="522"/>
    </row>
    <row r="66" spans="2:18" ht="46.5" hidden="1" customHeight="1">
      <c r="B66" s="24"/>
      <c r="D66" s="21"/>
      <c r="E66" s="21"/>
      <c r="F66" s="752">
        <v>20401</v>
      </c>
      <c r="G66" s="14" t="s">
        <v>2504</v>
      </c>
      <c r="H66" s="15" t="s">
        <v>2505</v>
      </c>
      <c r="I66" s="16" t="s">
        <v>2161</v>
      </c>
      <c r="J66" s="131"/>
      <c r="K66" s="23"/>
      <c r="L66" s="23"/>
      <c r="M66" s="23"/>
      <c r="N66" s="23"/>
      <c r="O66" s="23"/>
      <c r="P66" s="23"/>
      <c r="Q66" s="23"/>
      <c r="R66" s="71">
        <f>SUM(Q66)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128">
        <f t="shared" ref="J67:R67" si="12">SUM(J68:J70)</f>
        <v>0</v>
      </c>
      <c r="K67" s="73">
        <f t="shared" si="12"/>
        <v>0</v>
      </c>
      <c r="L67" s="73">
        <f t="shared" si="12"/>
        <v>0</v>
      </c>
      <c r="M67" s="73">
        <f t="shared" si="12"/>
        <v>0</v>
      </c>
      <c r="N67" s="73">
        <f t="shared" si="12"/>
        <v>0</v>
      </c>
      <c r="O67" s="73">
        <f t="shared" si="12"/>
        <v>0</v>
      </c>
      <c r="P67" s="73">
        <f t="shared" si="12"/>
        <v>0</v>
      </c>
      <c r="Q67" s="73">
        <f t="shared" si="12"/>
        <v>0</v>
      </c>
      <c r="R67" s="73">
        <f t="shared" si="12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80"/>
      <c r="I68" s="52"/>
      <c r="J68" s="131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80"/>
      <c r="I69" s="52"/>
      <c r="J69" s="130"/>
      <c r="K69" s="15"/>
      <c r="L69" s="15"/>
      <c r="M69" s="15"/>
      <c r="N69" s="15"/>
      <c r="O69" s="15"/>
      <c r="P69" s="15"/>
      <c r="Q69" s="15"/>
      <c r="R69" s="71">
        <f t="shared" ref="R69:R70" si="13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80"/>
      <c r="I70" s="52"/>
      <c r="J70" s="130"/>
      <c r="K70" s="15"/>
      <c r="L70" s="15"/>
      <c r="M70" s="15"/>
      <c r="N70" s="15"/>
      <c r="O70" s="15"/>
      <c r="P70" s="15"/>
      <c r="Q70" s="15"/>
      <c r="R70" s="71">
        <f t="shared" si="13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406"/>
      <c r="I71" s="115"/>
      <c r="J71" s="35">
        <f>SUM(J72)</f>
        <v>0</v>
      </c>
      <c r="K71" s="35">
        <f t="shared" ref="K71:R72" si="14">SUM(K72)</f>
        <v>0</v>
      </c>
      <c r="L71" s="35">
        <f t="shared" si="14"/>
        <v>0</v>
      </c>
      <c r="M71" s="35">
        <f t="shared" si="14"/>
        <v>0</v>
      </c>
      <c r="N71" s="35">
        <f t="shared" si="14"/>
        <v>0</v>
      </c>
      <c r="O71" s="35">
        <f t="shared" si="14"/>
        <v>0</v>
      </c>
      <c r="P71" s="35">
        <f t="shared" si="14"/>
        <v>0</v>
      </c>
      <c r="Q71" s="35">
        <f t="shared" si="14"/>
        <v>0</v>
      </c>
      <c r="R71" s="35">
        <f t="shared" si="14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14"/>
        <v>0</v>
      </c>
      <c r="L72" s="22">
        <f t="shared" si="14"/>
        <v>0</v>
      </c>
      <c r="M72" s="22">
        <f t="shared" si="14"/>
        <v>0</v>
      </c>
      <c r="N72" s="22">
        <f t="shared" si="14"/>
        <v>0</v>
      </c>
      <c r="O72" s="22">
        <f t="shared" si="14"/>
        <v>0</v>
      </c>
      <c r="P72" s="22">
        <f t="shared" si="14"/>
        <v>0</v>
      </c>
      <c r="Q72" s="22">
        <f t="shared" si="14"/>
        <v>0</v>
      </c>
      <c r="R72" s="22">
        <f t="shared" si="14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128">
        <f t="shared" ref="J73:R73" si="15">SUM(J74+J81)</f>
        <v>0</v>
      </c>
      <c r="K73" s="73">
        <f t="shared" si="15"/>
        <v>0</v>
      </c>
      <c r="L73" s="73">
        <f t="shared" si="15"/>
        <v>0</v>
      </c>
      <c r="M73" s="73">
        <f t="shared" si="15"/>
        <v>0</v>
      </c>
      <c r="N73" s="73">
        <f t="shared" si="15"/>
        <v>0</v>
      </c>
      <c r="O73" s="73">
        <f t="shared" si="15"/>
        <v>0</v>
      </c>
      <c r="P73" s="73">
        <f t="shared" si="15"/>
        <v>0</v>
      </c>
      <c r="Q73" s="73">
        <f t="shared" si="15"/>
        <v>0</v>
      </c>
      <c r="R73" s="73">
        <f t="shared" si="15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128">
        <f>SUM(J75)</f>
        <v>0</v>
      </c>
      <c r="K74" s="73">
        <f t="shared" ref="K74:R74" si="16">SUM(K75)</f>
        <v>0</v>
      </c>
      <c r="L74" s="73">
        <f t="shared" si="16"/>
        <v>0</v>
      </c>
      <c r="M74" s="73">
        <f t="shared" si="16"/>
        <v>0</v>
      </c>
      <c r="N74" s="73">
        <f t="shared" si="16"/>
        <v>0</v>
      </c>
      <c r="O74" s="73">
        <f t="shared" si="16"/>
        <v>0</v>
      </c>
      <c r="P74" s="73">
        <f t="shared" si="16"/>
        <v>0</v>
      </c>
      <c r="Q74" s="73">
        <f t="shared" si="16"/>
        <v>0</v>
      </c>
      <c r="R74" s="73">
        <f t="shared" si="16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128">
        <f>SUM(J76:J80)</f>
        <v>0</v>
      </c>
      <c r="K75" s="73">
        <f t="shared" ref="K75:R75" si="17">SUM(K76:K80)</f>
        <v>0</v>
      </c>
      <c r="L75" s="73">
        <f t="shared" si="17"/>
        <v>0</v>
      </c>
      <c r="M75" s="73">
        <f t="shared" si="17"/>
        <v>0</v>
      </c>
      <c r="N75" s="73">
        <f t="shared" si="17"/>
        <v>0</v>
      </c>
      <c r="O75" s="73">
        <f t="shared" si="17"/>
        <v>0</v>
      </c>
      <c r="P75" s="73">
        <f t="shared" si="17"/>
        <v>0</v>
      </c>
      <c r="Q75" s="73">
        <f t="shared" si="17"/>
        <v>0</v>
      </c>
      <c r="R75" s="73">
        <f t="shared" si="17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80"/>
      <c r="I76" s="52"/>
      <c r="J76" s="130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131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30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80"/>
      <c r="I79" s="52"/>
      <c r="J79" s="130"/>
      <c r="K79" s="15"/>
      <c r="L79" s="15"/>
      <c r="M79" s="15"/>
      <c r="N79" s="15"/>
      <c r="O79" s="15"/>
      <c r="P79" s="15"/>
      <c r="Q79" s="15"/>
      <c r="R79" s="71">
        <f t="shared" ref="R79" si="18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80"/>
      <c r="I80" s="52"/>
      <c r="J80" s="130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128">
        <f>SUM(J82)</f>
        <v>0</v>
      </c>
      <c r="K81" s="73">
        <f t="shared" ref="K81:Q81" si="19">SUM(K82)</f>
        <v>0</v>
      </c>
      <c r="L81" s="73">
        <f t="shared" si="19"/>
        <v>0</v>
      </c>
      <c r="M81" s="73">
        <f t="shared" si="19"/>
        <v>0</v>
      </c>
      <c r="N81" s="73">
        <f t="shared" si="19"/>
        <v>0</v>
      </c>
      <c r="O81" s="73">
        <f t="shared" si="19"/>
        <v>0</v>
      </c>
      <c r="P81" s="73">
        <f t="shared" si="19"/>
        <v>0</v>
      </c>
      <c r="Q81" s="73">
        <f t="shared" si="19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128">
        <f>SUM(J83:J88)</f>
        <v>0</v>
      </c>
      <c r="K82" s="73">
        <f t="shared" ref="K82:R82" si="20">SUM(K83:K88)</f>
        <v>0</v>
      </c>
      <c r="L82" s="73">
        <f t="shared" si="20"/>
        <v>0</v>
      </c>
      <c r="M82" s="73">
        <f t="shared" si="20"/>
        <v>0</v>
      </c>
      <c r="N82" s="73">
        <f t="shared" si="20"/>
        <v>0</v>
      </c>
      <c r="O82" s="73">
        <f t="shared" si="20"/>
        <v>0</v>
      </c>
      <c r="P82" s="73">
        <f t="shared" si="20"/>
        <v>0</v>
      </c>
      <c r="Q82" s="73">
        <f t="shared" si="20"/>
        <v>0</v>
      </c>
      <c r="R82" s="73">
        <f t="shared" si="20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80"/>
      <c r="I83" s="52"/>
      <c r="J83" s="130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80"/>
      <c r="I84" s="52"/>
      <c r="J84" s="130"/>
      <c r="K84" s="15"/>
      <c r="L84" s="15"/>
      <c r="M84" s="15"/>
      <c r="N84" s="15"/>
      <c r="O84" s="15"/>
      <c r="P84" s="15"/>
      <c r="Q84" s="15"/>
      <c r="R84" s="71">
        <f t="shared" ref="R84:R88" si="21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80"/>
      <c r="I85" s="52"/>
      <c r="J85" s="130"/>
      <c r="K85" s="15"/>
      <c r="L85" s="15"/>
      <c r="M85" s="15"/>
      <c r="N85" s="15"/>
      <c r="O85" s="15"/>
      <c r="P85" s="15"/>
      <c r="Q85" s="15"/>
      <c r="R85" s="71">
        <f t="shared" si="21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80"/>
      <c r="I86" s="52"/>
      <c r="J86" s="130"/>
      <c r="K86" s="15"/>
      <c r="L86" s="15"/>
      <c r="M86" s="15"/>
      <c r="N86" s="15"/>
      <c r="O86" s="15"/>
      <c r="P86" s="15"/>
      <c r="Q86" s="15"/>
      <c r="R86" s="71">
        <f t="shared" si="21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80"/>
      <c r="I87" s="52"/>
      <c r="J87" s="130"/>
      <c r="K87" s="15"/>
      <c r="L87" s="15"/>
      <c r="M87" s="15"/>
      <c r="N87" s="15"/>
      <c r="O87" s="15"/>
      <c r="P87" s="15"/>
      <c r="Q87" s="15"/>
      <c r="R87" s="71">
        <f t="shared" si="21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80"/>
      <c r="I88" s="52"/>
      <c r="J88" s="130"/>
      <c r="K88" s="15"/>
      <c r="L88" s="15"/>
      <c r="M88" s="15"/>
      <c r="N88" s="15"/>
      <c r="O88" s="15"/>
      <c r="P88" s="15"/>
      <c r="Q88" s="15"/>
      <c r="R88" s="71">
        <f t="shared" si="21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22">SUM(K90)</f>
        <v>0</v>
      </c>
      <c r="L89" s="35">
        <f t="shared" si="22"/>
        <v>0</v>
      </c>
      <c r="M89" s="35">
        <f t="shared" si="22"/>
        <v>0</v>
      </c>
      <c r="N89" s="35">
        <f t="shared" si="22"/>
        <v>0</v>
      </c>
      <c r="O89" s="35">
        <f t="shared" si="22"/>
        <v>0</v>
      </c>
      <c r="P89" s="35">
        <f t="shared" si="22"/>
        <v>0</v>
      </c>
      <c r="Q89" s="35">
        <f t="shared" si="22"/>
        <v>0</v>
      </c>
      <c r="R89" s="35">
        <f t="shared" si="22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22"/>
        <v>0</v>
      </c>
      <c r="L90" s="22">
        <f t="shared" si="22"/>
        <v>0</v>
      </c>
      <c r="M90" s="22">
        <f t="shared" si="22"/>
        <v>0</v>
      </c>
      <c r="N90" s="22">
        <f t="shared" si="22"/>
        <v>0</v>
      </c>
      <c r="O90" s="22">
        <f t="shared" si="22"/>
        <v>0</v>
      </c>
      <c r="P90" s="22">
        <f t="shared" si="22"/>
        <v>0</v>
      </c>
      <c r="Q90" s="22">
        <f t="shared" si="22"/>
        <v>0</v>
      </c>
      <c r="R90" s="22">
        <f t="shared" si="22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128">
        <f>SUM(J92+J97+J102)</f>
        <v>0</v>
      </c>
      <c r="K91" s="73">
        <f t="shared" ref="K91:R91" si="23">SUM(K92+K97+K102)</f>
        <v>0</v>
      </c>
      <c r="L91" s="73">
        <f t="shared" si="23"/>
        <v>0</v>
      </c>
      <c r="M91" s="73">
        <f t="shared" si="23"/>
        <v>0</v>
      </c>
      <c r="N91" s="73">
        <f t="shared" si="23"/>
        <v>0</v>
      </c>
      <c r="O91" s="73">
        <f t="shared" si="23"/>
        <v>0</v>
      </c>
      <c r="P91" s="73">
        <f t="shared" si="23"/>
        <v>0</v>
      </c>
      <c r="Q91" s="73">
        <f t="shared" si="23"/>
        <v>0</v>
      </c>
      <c r="R91" s="73">
        <f t="shared" si="23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128">
        <f>SUM(J93)</f>
        <v>0</v>
      </c>
      <c r="K92" s="73">
        <f t="shared" ref="K92:R92" si="24">SUM(K93)</f>
        <v>0</v>
      </c>
      <c r="L92" s="73">
        <f t="shared" si="24"/>
        <v>0</v>
      </c>
      <c r="M92" s="73">
        <f t="shared" si="24"/>
        <v>0</v>
      </c>
      <c r="N92" s="73">
        <f t="shared" si="24"/>
        <v>0</v>
      </c>
      <c r="O92" s="73">
        <f t="shared" si="24"/>
        <v>0</v>
      </c>
      <c r="P92" s="73">
        <f t="shared" si="24"/>
        <v>0</v>
      </c>
      <c r="Q92" s="73">
        <f t="shared" si="24"/>
        <v>0</v>
      </c>
      <c r="R92" s="73">
        <f t="shared" si="24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128">
        <f>SUM(J94:J96)</f>
        <v>0</v>
      </c>
      <c r="K93" s="73">
        <f t="shared" ref="K93:R93" si="25">SUM(K94:K96)</f>
        <v>0</v>
      </c>
      <c r="L93" s="73">
        <f t="shared" si="25"/>
        <v>0</v>
      </c>
      <c r="M93" s="73">
        <f t="shared" si="25"/>
        <v>0</v>
      </c>
      <c r="N93" s="73">
        <f t="shared" si="25"/>
        <v>0</v>
      </c>
      <c r="O93" s="73">
        <f t="shared" si="25"/>
        <v>0</v>
      </c>
      <c r="P93" s="73">
        <f t="shared" si="25"/>
        <v>0</v>
      </c>
      <c r="Q93" s="73">
        <f t="shared" si="25"/>
        <v>0</v>
      </c>
      <c r="R93" s="73">
        <f t="shared" si="25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80"/>
      <c r="I94" s="52"/>
      <c r="J94" s="130"/>
      <c r="K94" s="15"/>
      <c r="L94" s="15"/>
      <c r="M94" s="15"/>
      <c r="N94" s="15"/>
      <c r="O94" s="15"/>
      <c r="P94" s="15"/>
      <c r="Q94" s="15"/>
      <c r="R94" s="71">
        <f t="shared" ref="R94" si="26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131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131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128">
        <f>SUM(J98)</f>
        <v>0</v>
      </c>
      <c r="K97" s="73">
        <f t="shared" ref="K97:R97" si="27">SUM(K98)</f>
        <v>0</v>
      </c>
      <c r="L97" s="73">
        <f t="shared" si="27"/>
        <v>0</v>
      </c>
      <c r="M97" s="73">
        <f t="shared" si="27"/>
        <v>0</v>
      </c>
      <c r="N97" s="73">
        <f t="shared" si="27"/>
        <v>0</v>
      </c>
      <c r="O97" s="73">
        <f t="shared" si="27"/>
        <v>0</v>
      </c>
      <c r="P97" s="73">
        <f t="shared" si="27"/>
        <v>0</v>
      </c>
      <c r="Q97" s="73">
        <f t="shared" si="27"/>
        <v>0</v>
      </c>
      <c r="R97" s="73">
        <f t="shared" si="27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128">
        <f>SUM(J99:J101)</f>
        <v>0</v>
      </c>
      <c r="K98" s="73">
        <f t="shared" ref="K98:R98" si="28">SUM(K99:K101)</f>
        <v>0</v>
      </c>
      <c r="L98" s="73">
        <f t="shared" si="28"/>
        <v>0</v>
      </c>
      <c r="M98" s="73">
        <f t="shared" si="28"/>
        <v>0</v>
      </c>
      <c r="N98" s="73">
        <f t="shared" si="28"/>
        <v>0</v>
      </c>
      <c r="O98" s="73">
        <f t="shared" si="28"/>
        <v>0</v>
      </c>
      <c r="P98" s="73">
        <f t="shared" si="28"/>
        <v>0</v>
      </c>
      <c r="Q98" s="73">
        <f t="shared" si="28"/>
        <v>0</v>
      </c>
      <c r="R98" s="73">
        <f t="shared" si="28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80"/>
      <c r="I99" s="52"/>
      <c r="J99" s="130"/>
      <c r="K99" s="15"/>
      <c r="L99" s="15"/>
      <c r="M99" s="15"/>
      <c r="N99" s="15"/>
      <c r="O99" s="15"/>
      <c r="P99" s="15"/>
      <c r="Q99" s="15"/>
      <c r="R99" s="71">
        <f t="shared" ref="R99:R100" si="29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131"/>
      <c r="K100" s="23"/>
      <c r="L100" s="23"/>
      <c r="M100" s="23"/>
      <c r="N100" s="23"/>
      <c r="O100" s="23"/>
      <c r="P100" s="23"/>
      <c r="Q100" s="23"/>
      <c r="R100" s="71">
        <f t="shared" si="29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131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128">
        <f>SUM(J103)</f>
        <v>0</v>
      </c>
      <c r="K102" s="73">
        <f t="shared" ref="K102:R102" si="30">SUM(K103)</f>
        <v>0</v>
      </c>
      <c r="L102" s="73">
        <f t="shared" si="30"/>
        <v>0</v>
      </c>
      <c r="M102" s="73">
        <f t="shared" si="30"/>
        <v>0</v>
      </c>
      <c r="N102" s="73">
        <f t="shared" si="30"/>
        <v>0</v>
      </c>
      <c r="O102" s="73">
        <f t="shared" si="30"/>
        <v>0</v>
      </c>
      <c r="P102" s="73">
        <f t="shared" si="30"/>
        <v>0</v>
      </c>
      <c r="Q102" s="73">
        <f t="shared" si="30"/>
        <v>0</v>
      </c>
      <c r="R102" s="73">
        <f t="shared" si="30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128">
        <f>SUM(J104:J106)</f>
        <v>0</v>
      </c>
      <c r="K103" s="73">
        <f t="shared" ref="K103:R103" si="31">SUM(K104:K106)</f>
        <v>0</v>
      </c>
      <c r="L103" s="73">
        <f t="shared" si="31"/>
        <v>0</v>
      </c>
      <c r="M103" s="73">
        <f t="shared" si="31"/>
        <v>0</v>
      </c>
      <c r="N103" s="73">
        <f t="shared" si="31"/>
        <v>0</v>
      </c>
      <c r="O103" s="73">
        <f t="shared" si="31"/>
        <v>0</v>
      </c>
      <c r="P103" s="73">
        <f t="shared" si="31"/>
        <v>0</v>
      </c>
      <c r="Q103" s="73">
        <f t="shared" si="31"/>
        <v>0</v>
      </c>
      <c r="R103" s="73">
        <f t="shared" si="31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80"/>
      <c r="I104" s="52"/>
      <c r="J104" s="130"/>
      <c r="K104" s="15"/>
      <c r="L104" s="15"/>
      <c r="M104" s="15"/>
      <c r="N104" s="15"/>
      <c r="O104" s="15"/>
      <c r="P104" s="15"/>
      <c r="Q104" s="15"/>
      <c r="R104" s="71">
        <f t="shared" ref="R104:R105" si="32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131"/>
      <c r="K105" s="23"/>
      <c r="L105" s="23"/>
      <c r="M105" s="23"/>
      <c r="N105" s="23"/>
      <c r="O105" s="23"/>
      <c r="P105" s="23"/>
      <c r="Q105" s="23"/>
      <c r="R105" s="71">
        <f t="shared" si="32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1106"/>
      <c r="K106" s="497"/>
      <c r="L106" s="497"/>
      <c r="M106" s="497"/>
      <c r="N106" s="497"/>
      <c r="O106" s="497"/>
      <c r="P106" s="497"/>
      <c r="Q106" s="497"/>
      <c r="R106" s="71">
        <f>SUM(J106:Q106)</f>
        <v>0</v>
      </c>
    </row>
    <row r="107" spans="2:18" s="12" customFormat="1" ht="16.5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21"/>
      <c r="J107" s="1107"/>
      <c r="K107" s="1107"/>
      <c r="L107" s="1107"/>
      <c r="M107" s="1107"/>
      <c r="N107" s="1107"/>
      <c r="O107" s="1107"/>
      <c r="P107" s="1107"/>
      <c r="Q107" s="1107"/>
      <c r="R107" s="1108"/>
    </row>
    <row r="108" spans="2:18" s="12" customFormat="1" ht="16.5" customHeight="1">
      <c r="B108" s="440" t="s">
        <v>114</v>
      </c>
      <c r="C108" s="441"/>
      <c r="D108" s="441"/>
      <c r="E108" s="441"/>
      <c r="F108" s="441"/>
      <c r="G108" s="441"/>
      <c r="H108" s="441"/>
      <c r="I108" s="441"/>
      <c r="J108" s="448"/>
      <c r="K108" s="448"/>
      <c r="L108" s="448"/>
      <c r="M108" s="448"/>
      <c r="N108" s="448"/>
      <c r="O108" s="448"/>
      <c r="P108" s="448"/>
      <c r="Q108" s="448"/>
      <c r="R108" s="445"/>
    </row>
    <row r="109" spans="2:18" ht="16.5" customHeight="1">
      <c r="B109" s="29"/>
      <c r="C109" s="189" t="s">
        <v>43</v>
      </c>
      <c r="D109" s="189"/>
      <c r="E109" s="189"/>
      <c r="F109" s="189"/>
      <c r="G109" s="189"/>
      <c r="H109" s="189"/>
      <c r="I109" s="480"/>
      <c r="J109" s="544"/>
      <c r="K109" s="443"/>
      <c r="L109" s="443"/>
      <c r="M109" s="443"/>
      <c r="N109" s="443"/>
      <c r="O109" s="443"/>
      <c r="P109" s="443"/>
      <c r="Q109" s="443"/>
      <c r="R109" s="186"/>
    </row>
    <row r="110" spans="2:18" ht="16.5" customHeight="1">
      <c r="B110" s="29"/>
      <c r="C110" s="31"/>
      <c r="D110" s="189" t="s">
        <v>44</v>
      </c>
      <c r="E110" s="189"/>
      <c r="F110" s="189"/>
      <c r="G110" s="189"/>
      <c r="H110" s="189"/>
      <c r="I110" s="189"/>
      <c r="J110" s="544"/>
      <c r="K110" s="443"/>
      <c r="L110" s="443"/>
      <c r="M110" s="443"/>
      <c r="N110" s="443"/>
      <c r="O110" s="443"/>
      <c r="P110" s="443"/>
      <c r="Q110" s="443"/>
      <c r="R110" s="186"/>
    </row>
    <row r="111" spans="2:18" ht="16.5" customHeight="1">
      <c r="B111" s="29"/>
      <c r="C111" s="31"/>
      <c r="D111" s="31"/>
      <c r="E111" s="189" t="s">
        <v>45</v>
      </c>
      <c r="F111" s="189"/>
      <c r="G111" s="189"/>
      <c r="H111" s="189"/>
      <c r="I111" s="189"/>
      <c r="J111" s="544"/>
      <c r="K111" s="443"/>
      <c r="L111" s="443"/>
      <c r="M111" s="443"/>
      <c r="N111" s="443"/>
      <c r="O111" s="443"/>
      <c r="P111" s="443"/>
      <c r="Q111" s="443"/>
      <c r="R111" s="186"/>
    </row>
    <row r="112" spans="2:18" ht="16.5" customHeight="1">
      <c r="B112" s="29"/>
      <c r="C112" s="31"/>
      <c r="D112" s="31"/>
      <c r="E112" s="441">
        <v>151</v>
      </c>
      <c r="F112" s="441" t="s">
        <v>1706</v>
      </c>
      <c r="G112" s="1110"/>
      <c r="H112" s="1110"/>
      <c r="I112" s="1110"/>
      <c r="J112" s="1109"/>
      <c r="K112" s="498"/>
      <c r="L112" s="498"/>
      <c r="M112" s="498"/>
      <c r="N112" s="498"/>
      <c r="O112" s="498"/>
      <c r="P112" s="498"/>
      <c r="Q112" s="498"/>
      <c r="R112" s="504"/>
    </row>
    <row r="113" spans="2:18" ht="47.25" customHeight="1">
      <c r="B113" s="76"/>
      <c r="C113" s="77"/>
      <c r="D113" s="77"/>
      <c r="E113" s="77"/>
      <c r="F113" s="77">
        <v>15101</v>
      </c>
      <c r="G113" s="14" t="s">
        <v>1775</v>
      </c>
      <c r="H113" s="80" t="s">
        <v>163</v>
      </c>
      <c r="I113" s="117" t="s">
        <v>2161</v>
      </c>
      <c r="J113" s="130"/>
      <c r="K113" s="79"/>
      <c r="L113" s="79"/>
      <c r="M113" s="79"/>
      <c r="N113" s="15"/>
      <c r="O113" s="15"/>
      <c r="P113" s="79"/>
      <c r="Q113" s="79">
        <v>2700000</v>
      </c>
      <c r="R113" s="71">
        <f>SUM(J113:Q113)</f>
        <v>2700000</v>
      </c>
    </row>
    <row r="114" spans="2:18" ht="34.5" hidden="1" customHeight="1">
      <c r="B114" s="29"/>
      <c r="C114" s="31"/>
      <c r="D114" s="31"/>
      <c r="E114" s="1401" t="s">
        <v>46</v>
      </c>
      <c r="F114" s="1401"/>
      <c r="G114" s="1401"/>
      <c r="H114" s="1401"/>
      <c r="I114" s="1401"/>
      <c r="J114" s="128"/>
      <c r="K114" s="73"/>
      <c r="L114" s="73"/>
      <c r="M114" s="73"/>
      <c r="N114" s="73"/>
      <c r="O114" s="73"/>
      <c r="P114" s="73"/>
      <c r="Q114" s="73"/>
      <c r="R114" s="73"/>
    </row>
    <row r="115" spans="2:18" ht="19.5" hidden="1" customHeight="1">
      <c r="B115" s="32"/>
      <c r="C115" s="33"/>
      <c r="D115" s="33"/>
      <c r="E115" s="34"/>
      <c r="F115" s="25">
        <v>60</v>
      </c>
      <c r="G115" s="14"/>
      <c r="H115" s="80"/>
      <c r="I115" s="52"/>
      <c r="J115" s="130"/>
      <c r="K115" s="15"/>
      <c r="L115" s="15"/>
      <c r="M115" s="15"/>
      <c r="N115" s="15"/>
      <c r="O115" s="15"/>
      <c r="P115" s="15"/>
      <c r="Q115" s="15"/>
      <c r="R115" s="71"/>
    </row>
    <row r="116" spans="2:18" ht="19.5" hidden="1" customHeight="1">
      <c r="B116" s="24"/>
      <c r="D116" s="21"/>
      <c r="E116" s="26"/>
      <c r="F116" s="25">
        <v>61</v>
      </c>
      <c r="G116" s="14"/>
      <c r="H116" s="15"/>
      <c r="I116" s="16"/>
      <c r="J116" s="131"/>
      <c r="K116" s="23"/>
      <c r="L116" s="23"/>
      <c r="M116" s="23"/>
      <c r="N116" s="23"/>
      <c r="O116" s="23"/>
      <c r="P116" s="23"/>
      <c r="Q116" s="23"/>
      <c r="R116" s="71"/>
    </row>
    <row r="117" spans="2:18" ht="19.5" hidden="1" customHeight="1">
      <c r="B117" s="58"/>
      <c r="C117" s="59"/>
      <c r="D117" s="53"/>
      <c r="E117" s="19"/>
      <c r="F117" s="25">
        <v>62</v>
      </c>
      <c r="G117" s="14"/>
      <c r="H117" s="15"/>
      <c r="I117" s="16"/>
      <c r="J117" s="131"/>
      <c r="K117" s="23"/>
      <c r="L117" s="23"/>
      <c r="M117" s="23"/>
      <c r="N117" s="23"/>
      <c r="O117" s="23"/>
      <c r="P117" s="23"/>
      <c r="Q117" s="23"/>
      <c r="R117" s="71"/>
    </row>
    <row r="118" spans="2:18" ht="34.5" hidden="1" customHeight="1">
      <c r="B118" s="29"/>
      <c r="C118" s="31"/>
      <c r="D118" s="1418" t="s">
        <v>47</v>
      </c>
      <c r="E118" s="1418"/>
      <c r="F118" s="1418"/>
      <c r="G118" s="1418"/>
      <c r="H118" s="1418"/>
      <c r="I118" s="1418"/>
      <c r="J118" s="128"/>
      <c r="K118" s="73"/>
      <c r="L118" s="73"/>
      <c r="M118" s="73"/>
      <c r="N118" s="73"/>
      <c r="O118" s="73"/>
      <c r="P118" s="73"/>
      <c r="Q118" s="73"/>
      <c r="R118" s="73"/>
    </row>
    <row r="119" spans="2:18" ht="49.5" hidden="1" customHeight="1">
      <c r="B119" s="29"/>
      <c r="C119" s="31"/>
      <c r="D119" s="31"/>
      <c r="E119" s="1401" t="s">
        <v>48</v>
      </c>
      <c r="F119" s="1401"/>
      <c r="G119" s="1401"/>
      <c r="H119" s="1401"/>
      <c r="I119" s="1401"/>
      <c r="J119" s="128"/>
      <c r="K119" s="73"/>
      <c r="L119" s="73"/>
      <c r="M119" s="73"/>
      <c r="N119" s="73"/>
      <c r="O119" s="73"/>
      <c r="P119" s="73"/>
      <c r="Q119" s="73"/>
      <c r="R119" s="73"/>
    </row>
    <row r="120" spans="2:18" ht="21.75" hidden="1" customHeight="1">
      <c r="B120" s="24"/>
      <c r="D120" s="21"/>
      <c r="E120" s="26"/>
      <c r="F120" s="25">
        <v>64</v>
      </c>
      <c r="G120" s="14"/>
      <c r="H120" s="15"/>
      <c r="I120" s="16"/>
      <c r="J120" s="131"/>
      <c r="K120" s="23"/>
      <c r="L120" s="23"/>
      <c r="M120" s="23"/>
      <c r="N120" s="23"/>
      <c r="O120" s="23"/>
      <c r="P120" s="23"/>
      <c r="Q120" s="23"/>
      <c r="R120" s="71">
        <f t="shared" ref="R120" si="33">SUM(J120:Q120)</f>
        <v>0</v>
      </c>
    </row>
    <row r="121" spans="2:18" ht="21.75" hidden="1" customHeight="1">
      <c r="B121" s="24"/>
      <c r="D121" s="21"/>
      <c r="E121" s="26"/>
      <c r="F121" s="25">
        <v>65</v>
      </c>
      <c r="G121" s="14"/>
      <c r="H121" s="15"/>
      <c r="I121" s="16"/>
      <c r="J121" s="131"/>
      <c r="K121" s="23"/>
      <c r="L121" s="23"/>
      <c r="M121" s="23"/>
      <c r="N121" s="23"/>
      <c r="O121" s="23"/>
      <c r="P121" s="23"/>
      <c r="Q121" s="23"/>
      <c r="R121" s="71">
        <f>SUM(J121:Q121)</f>
        <v>0</v>
      </c>
    </row>
    <row r="122" spans="2:18" s="12" customFormat="1" ht="34.5" hidden="1" customHeight="1">
      <c r="B122" s="1404" t="s">
        <v>90</v>
      </c>
      <c r="C122" s="1405"/>
      <c r="D122" s="1405"/>
      <c r="E122" s="1405"/>
      <c r="F122" s="1405"/>
      <c r="G122" s="1405"/>
      <c r="H122" s="1405"/>
      <c r="I122" s="1405"/>
      <c r="J122" s="35">
        <f>SUM(J123)</f>
        <v>0</v>
      </c>
      <c r="K122" s="35">
        <f t="shared" ref="K122:R123" si="34">SUM(K123)</f>
        <v>0</v>
      </c>
      <c r="L122" s="35">
        <f t="shared" si="34"/>
        <v>0</v>
      </c>
      <c r="M122" s="35">
        <f t="shared" si="34"/>
        <v>0</v>
      </c>
      <c r="N122" s="35">
        <f t="shared" si="34"/>
        <v>0</v>
      </c>
      <c r="O122" s="35">
        <f t="shared" si="34"/>
        <v>0</v>
      </c>
      <c r="P122" s="35">
        <f t="shared" si="34"/>
        <v>0</v>
      </c>
      <c r="Q122" s="35">
        <f t="shared" si="34"/>
        <v>0</v>
      </c>
      <c r="R122" s="35">
        <f t="shared" si="34"/>
        <v>0</v>
      </c>
    </row>
    <row r="123" spans="2:18" s="12" customFormat="1" ht="48" hidden="1" customHeight="1">
      <c r="B123" s="1520" t="s">
        <v>115</v>
      </c>
      <c r="C123" s="1521"/>
      <c r="D123" s="1521"/>
      <c r="E123" s="1521"/>
      <c r="F123" s="1521"/>
      <c r="G123" s="1521"/>
      <c r="H123" s="1521"/>
      <c r="I123" s="1521"/>
      <c r="J123" s="22">
        <f>SUM(J124)</f>
        <v>0</v>
      </c>
      <c r="K123" s="22">
        <f t="shared" si="34"/>
        <v>0</v>
      </c>
      <c r="L123" s="22">
        <f t="shared" si="34"/>
        <v>0</v>
      </c>
      <c r="M123" s="22">
        <f t="shared" si="34"/>
        <v>0</v>
      </c>
      <c r="N123" s="22">
        <f t="shared" si="34"/>
        <v>0</v>
      </c>
      <c r="O123" s="22">
        <f t="shared" si="34"/>
        <v>0</v>
      </c>
      <c r="P123" s="22">
        <f t="shared" si="34"/>
        <v>0</v>
      </c>
      <c r="Q123" s="22">
        <f t="shared" si="34"/>
        <v>0</v>
      </c>
      <c r="R123" s="22">
        <f>SUM(R124)</f>
        <v>0</v>
      </c>
    </row>
    <row r="124" spans="2:18" ht="49.5" hidden="1" customHeight="1">
      <c r="B124" s="29"/>
      <c r="C124" s="1401" t="s">
        <v>49</v>
      </c>
      <c r="D124" s="1401"/>
      <c r="E124" s="1401"/>
      <c r="F124" s="1401"/>
      <c r="G124" s="1401"/>
      <c r="H124" s="1401"/>
      <c r="I124" s="1401"/>
      <c r="J124" s="128">
        <f>SUM(J125+J130)</f>
        <v>0</v>
      </c>
      <c r="K124" s="73">
        <f t="shared" ref="K124:R124" si="35">SUM(K125+K130)</f>
        <v>0</v>
      </c>
      <c r="L124" s="73">
        <f t="shared" si="35"/>
        <v>0</v>
      </c>
      <c r="M124" s="73">
        <f t="shared" si="35"/>
        <v>0</v>
      </c>
      <c r="N124" s="73">
        <f t="shared" si="35"/>
        <v>0</v>
      </c>
      <c r="O124" s="73">
        <f t="shared" si="35"/>
        <v>0</v>
      </c>
      <c r="P124" s="73">
        <f t="shared" si="35"/>
        <v>0</v>
      </c>
      <c r="Q124" s="73">
        <f t="shared" si="35"/>
        <v>0</v>
      </c>
      <c r="R124" s="73">
        <f t="shared" si="35"/>
        <v>0</v>
      </c>
    </row>
    <row r="125" spans="2:18" ht="36" hidden="1" customHeight="1">
      <c r="B125" s="29"/>
      <c r="C125" s="31"/>
      <c r="D125" s="1418" t="s">
        <v>50</v>
      </c>
      <c r="E125" s="1418"/>
      <c r="F125" s="1418"/>
      <c r="G125" s="1418"/>
      <c r="H125" s="1418"/>
      <c r="I125" s="1418"/>
      <c r="J125" s="128">
        <f>SUM(J126)</f>
        <v>0</v>
      </c>
      <c r="K125" s="73">
        <f t="shared" ref="K125:R125" si="36">SUM(K126)</f>
        <v>0</v>
      </c>
      <c r="L125" s="73">
        <f t="shared" si="36"/>
        <v>0</v>
      </c>
      <c r="M125" s="73">
        <f t="shared" si="36"/>
        <v>0</v>
      </c>
      <c r="N125" s="73">
        <f t="shared" si="36"/>
        <v>0</v>
      </c>
      <c r="O125" s="73">
        <f t="shared" si="36"/>
        <v>0</v>
      </c>
      <c r="P125" s="73">
        <f t="shared" si="36"/>
        <v>0</v>
      </c>
      <c r="Q125" s="73">
        <f t="shared" si="36"/>
        <v>0</v>
      </c>
      <c r="R125" s="73">
        <f t="shared" si="36"/>
        <v>0</v>
      </c>
    </row>
    <row r="126" spans="2:18" ht="32.25" hidden="1" customHeight="1">
      <c r="B126" s="29"/>
      <c r="C126" s="31"/>
      <c r="D126" s="31"/>
      <c r="E126" s="1418" t="s">
        <v>51</v>
      </c>
      <c r="F126" s="1418"/>
      <c r="G126" s="1418"/>
      <c r="H126" s="1418"/>
      <c r="I126" s="1418"/>
      <c r="J126" s="128">
        <f>SUM(J127:J129)</f>
        <v>0</v>
      </c>
      <c r="K126" s="73">
        <f t="shared" ref="K126:R126" si="37">SUM(K127:K129)</f>
        <v>0</v>
      </c>
      <c r="L126" s="73">
        <f t="shared" si="37"/>
        <v>0</v>
      </c>
      <c r="M126" s="73">
        <f t="shared" si="37"/>
        <v>0</v>
      </c>
      <c r="N126" s="73">
        <f t="shared" si="37"/>
        <v>0</v>
      </c>
      <c r="O126" s="73">
        <f t="shared" si="37"/>
        <v>0</v>
      </c>
      <c r="P126" s="73">
        <f t="shared" si="37"/>
        <v>0</v>
      </c>
      <c r="Q126" s="73">
        <f t="shared" si="37"/>
        <v>0</v>
      </c>
      <c r="R126" s="73">
        <f t="shared" si="37"/>
        <v>0</v>
      </c>
    </row>
    <row r="127" spans="2:18" ht="22.5" hidden="1" customHeight="1">
      <c r="B127" s="32"/>
      <c r="C127" s="33"/>
      <c r="D127" s="33"/>
      <c r="E127" s="34"/>
      <c r="F127" s="25">
        <v>66</v>
      </c>
      <c r="G127" s="14"/>
      <c r="H127" s="80"/>
      <c r="I127" s="52"/>
      <c r="J127" s="130"/>
      <c r="K127" s="15"/>
      <c r="L127" s="15"/>
      <c r="M127" s="15"/>
      <c r="N127" s="15"/>
      <c r="O127" s="15"/>
      <c r="P127" s="15"/>
      <c r="Q127" s="15"/>
      <c r="R127" s="71">
        <f t="shared" ref="R127:R128" si="38">SUM(J127:Q127)</f>
        <v>0</v>
      </c>
    </row>
    <row r="128" spans="2:18" ht="22.5" hidden="1" customHeight="1">
      <c r="B128" s="24"/>
      <c r="D128" s="21"/>
      <c r="E128" s="26"/>
      <c r="F128" s="25">
        <v>67</v>
      </c>
      <c r="G128" s="14"/>
      <c r="H128" s="15"/>
      <c r="I128" s="16"/>
      <c r="J128" s="131"/>
      <c r="K128" s="23"/>
      <c r="L128" s="23"/>
      <c r="M128" s="23"/>
      <c r="N128" s="23"/>
      <c r="O128" s="23"/>
      <c r="P128" s="23"/>
      <c r="Q128" s="23"/>
      <c r="R128" s="71">
        <f t="shared" si="38"/>
        <v>0</v>
      </c>
    </row>
    <row r="129" spans="2:18" ht="33.75" hidden="1" customHeight="1">
      <c r="B129" s="58"/>
      <c r="C129" s="59"/>
      <c r="D129" s="53"/>
      <c r="E129" s="19"/>
      <c r="F129" s="25">
        <v>68</v>
      </c>
      <c r="G129" s="14"/>
      <c r="H129" s="15"/>
      <c r="I129" s="16"/>
      <c r="J129" s="131"/>
      <c r="K129" s="23"/>
      <c r="L129" s="23"/>
      <c r="M129" s="23"/>
      <c r="N129" s="23"/>
      <c r="O129" s="23"/>
      <c r="P129" s="23"/>
      <c r="Q129" s="23"/>
      <c r="R129" s="71">
        <f>SUM(J129:Q129)</f>
        <v>0</v>
      </c>
    </row>
    <row r="130" spans="2:18" ht="46.5" hidden="1" customHeight="1">
      <c r="B130" s="29"/>
      <c r="C130" s="31"/>
      <c r="D130" s="1418" t="s">
        <v>52</v>
      </c>
      <c r="E130" s="1418"/>
      <c r="F130" s="1418"/>
      <c r="G130" s="1418"/>
      <c r="H130" s="1418"/>
      <c r="I130" s="1418"/>
      <c r="J130" s="128">
        <f t="shared" ref="J130:R130" si="39">SUM(J131+J137+J143)</f>
        <v>0</v>
      </c>
      <c r="K130" s="73">
        <f t="shared" si="39"/>
        <v>0</v>
      </c>
      <c r="L130" s="73">
        <f t="shared" si="39"/>
        <v>0</v>
      </c>
      <c r="M130" s="73">
        <f t="shared" si="39"/>
        <v>0</v>
      </c>
      <c r="N130" s="73">
        <f t="shared" si="39"/>
        <v>0</v>
      </c>
      <c r="O130" s="73">
        <f t="shared" si="39"/>
        <v>0</v>
      </c>
      <c r="P130" s="73">
        <f t="shared" si="39"/>
        <v>0</v>
      </c>
      <c r="Q130" s="73">
        <f t="shared" si="39"/>
        <v>0</v>
      </c>
      <c r="R130" s="73">
        <f t="shared" si="39"/>
        <v>0</v>
      </c>
    </row>
    <row r="131" spans="2:18" hidden="1">
      <c r="B131" s="29"/>
      <c r="C131" s="31"/>
      <c r="D131" s="31"/>
      <c r="E131" s="30" t="s">
        <v>53</v>
      </c>
      <c r="F131" s="27"/>
      <c r="G131" s="27"/>
      <c r="H131" s="13"/>
      <c r="I131" s="47"/>
      <c r="J131" s="128">
        <f>SUM(J132:J136)</f>
        <v>0</v>
      </c>
      <c r="K131" s="73">
        <f>SUM(K132:K136)</f>
        <v>0</v>
      </c>
      <c r="L131" s="73">
        <f t="shared" ref="L131:Q131" si="40">SUM(L132:L136)</f>
        <v>0</v>
      </c>
      <c r="M131" s="73">
        <f t="shared" si="40"/>
        <v>0</v>
      </c>
      <c r="N131" s="73">
        <f t="shared" si="40"/>
        <v>0</v>
      </c>
      <c r="O131" s="73">
        <f t="shared" si="40"/>
        <v>0</v>
      </c>
      <c r="P131" s="73">
        <f t="shared" si="40"/>
        <v>0</v>
      </c>
      <c r="Q131" s="73">
        <f t="shared" si="40"/>
        <v>0</v>
      </c>
      <c r="R131" s="73">
        <f>SUM(R132:R136)</f>
        <v>0</v>
      </c>
    </row>
    <row r="132" spans="2:18" ht="19.5" hidden="1" customHeight="1">
      <c r="B132" s="32"/>
      <c r="C132" s="33"/>
      <c r="D132" s="33"/>
      <c r="E132" s="34"/>
      <c r="F132" s="25">
        <v>69</v>
      </c>
      <c r="G132" s="14"/>
      <c r="H132" s="80"/>
      <c r="I132" s="52"/>
      <c r="J132" s="130"/>
      <c r="K132" s="15"/>
      <c r="L132" s="15"/>
      <c r="M132" s="15"/>
      <c r="N132" s="15"/>
      <c r="O132" s="15"/>
      <c r="P132" s="15"/>
      <c r="Q132" s="15"/>
      <c r="R132" s="71">
        <f t="shared" ref="R132:R135" si="41">SUM(J132:Q132)</f>
        <v>0</v>
      </c>
    </row>
    <row r="133" spans="2:18" ht="19.5" hidden="1" customHeight="1">
      <c r="B133" s="24"/>
      <c r="D133" s="21"/>
      <c r="E133" s="26"/>
      <c r="F133" s="25">
        <v>70</v>
      </c>
      <c r="G133" s="14"/>
      <c r="H133" s="15"/>
      <c r="I133" s="16"/>
      <c r="J133" s="131"/>
      <c r="K133" s="23"/>
      <c r="L133" s="23"/>
      <c r="M133" s="23"/>
      <c r="N133" s="23"/>
      <c r="O133" s="23"/>
      <c r="P133" s="23"/>
      <c r="Q133" s="23"/>
      <c r="R133" s="71">
        <f t="shared" si="41"/>
        <v>0</v>
      </c>
    </row>
    <row r="134" spans="2:18" ht="19.5" hidden="1" customHeight="1">
      <c r="B134" s="24"/>
      <c r="D134" s="21"/>
      <c r="E134" s="26"/>
      <c r="F134" s="25">
        <v>71</v>
      </c>
      <c r="G134" s="14"/>
      <c r="H134" s="15"/>
      <c r="I134" s="16"/>
      <c r="J134" s="131"/>
      <c r="K134" s="23"/>
      <c r="L134" s="23"/>
      <c r="M134" s="23"/>
      <c r="N134" s="23"/>
      <c r="O134" s="23"/>
      <c r="P134" s="23"/>
      <c r="Q134" s="23"/>
      <c r="R134" s="71">
        <f t="shared" si="41"/>
        <v>0</v>
      </c>
    </row>
    <row r="135" spans="2:18" ht="22.5" hidden="1" customHeight="1">
      <c r="B135" s="48"/>
      <c r="C135" s="49"/>
      <c r="D135" s="49"/>
      <c r="E135" s="50"/>
      <c r="F135" s="25">
        <v>72</v>
      </c>
      <c r="G135" s="14"/>
      <c r="H135" s="80"/>
      <c r="I135" s="52"/>
      <c r="J135" s="130"/>
      <c r="K135" s="15"/>
      <c r="L135" s="15"/>
      <c r="M135" s="15"/>
      <c r="N135" s="15"/>
      <c r="O135" s="15"/>
      <c r="P135" s="15"/>
      <c r="Q135" s="15"/>
      <c r="R135" s="71">
        <f t="shared" si="41"/>
        <v>0</v>
      </c>
    </row>
    <row r="136" spans="2:18" ht="22.5" hidden="1" customHeight="1">
      <c r="B136" s="24"/>
      <c r="D136" s="21"/>
      <c r="E136" s="26"/>
      <c r="F136" s="25">
        <v>73</v>
      </c>
      <c r="G136" s="14"/>
      <c r="H136" s="15"/>
      <c r="I136" s="16"/>
      <c r="J136" s="131"/>
      <c r="K136" s="23"/>
      <c r="L136" s="23"/>
      <c r="M136" s="23"/>
      <c r="N136" s="23"/>
      <c r="O136" s="23"/>
      <c r="P136" s="23"/>
      <c r="Q136" s="23"/>
      <c r="R136" s="71">
        <f>SUM(J136:Q136)</f>
        <v>0</v>
      </c>
    </row>
    <row r="137" spans="2:18" hidden="1">
      <c r="B137" s="29"/>
      <c r="C137" s="31"/>
      <c r="D137" s="31"/>
      <c r="E137" s="30" t="s">
        <v>54</v>
      </c>
      <c r="F137" s="27"/>
      <c r="G137" s="27"/>
      <c r="H137" s="13"/>
      <c r="I137" s="47"/>
      <c r="J137" s="128">
        <f>SUM(J138:J142)</f>
        <v>0</v>
      </c>
      <c r="K137" s="73">
        <f t="shared" ref="K137:R137" si="42">SUM(K138:K142)</f>
        <v>0</v>
      </c>
      <c r="L137" s="73">
        <f t="shared" si="42"/>
        <v>0</v>
      </c>
      <c r="M137" s="73">
        <f t="shared" si="42"/>
        <v>0</v>
      </c>
      <c r="N137" s="73">
        <f t="shared" si="42"/>
        <v>0</v>
      </c>
      <c r="O137" s="73">
        <f t="shared" si="42"/>
        <v>0</v>
      </c>
      <c r="P137" s="73">
        <f t="shared" si="42"/>
        <v>0</v>
      </c>
      <c r="Q137" s="73">
        <f t="shared" si="42"/>
        <v>0</v>
      </c>
      <c r="R137" s="73">
        <f t="shared" si="42"/>
        <v>0</v>
      </c>
    </row>
    <row r="138" spans="2:18" ht="22.5" hidden="1" customHeight="1">
      <c r="B138" s="32"/>
      <c r="C138" s="33"/>
      <c r="D138" s="33"/>
      <c r="E138" s="34"/>
      <c r="F138" s="25">
        <v>74</v>
      </c>
      <c r="G138" s="14"/>
      <c r="H138" s="80"/>
      <c r="I138" s="52"/>
      <c r="J138" s="130"/>
      <c r="K138" s="15"/>
      <c r="L138" s="15"/>
      <c r="M138" s="15"/>
      <c r="N138" s="15"/>
      <c r="O138" s="15"/>
      <c r="P138" s="15"/>
      <c r="Q138" s="15"/>
      <c r="R138" s="71">
        <f t="shared" ref="R138:R141" si="43">SUM(J138:Q138)</f>
        <v>0</v>
      </c>
    </row>
    <row r="139" spans="2:18" ht="22.5" hidden="1" customHeight="1">
      <c r="B139" s="24"/>
      <c r="D139" s="21"/>
      <c r="E139" s="26"/>
      <c r="F139" s="25">
        <v>75</v>
      </c>
      <c r="G139" s="14"/>
      <c r="H139" s="15"/>
      <c r="I139" s="16"/>
      <c r="J139" s="131"/>
      <c r="K139" s="23"/>
      <c r="L139" s="23"/>
      <c r="M139" s="23"/>
      <c r="N139" s="23"/>
      <c r="O139" s="23"/>
      <c r="P139" s="23"/>
      <c r="Q139" s="23"/>
      <c r="R139" s="71">
        <f t="shared" si="43"/>
        <v>0</v>
      </c>
    </row>
    <row r="140" spans="2:18" ht="22.5" hidden="1" customHeight="1">
      <c r="B140" s="24"/>
      <c r="D140" s="21"/>
      <c r="E140" s="26"/>
      <c r="F140" s="25">
        <v>76</v>
      </c>
      <c r="G140" s="14"/>
      <c r="H140" s="15"/>
      <c r="I140" s="16"/>
      <c r="J140" s="131"/>
      <c r="K140" s="23"/>
      <c r="L140" s="23"/>
      <c r="M140" s="23"/>
      <c r="N140" s="23"/>
      <c r="O140" s="23"/>
      <c r="P140" s="23"/>
      <c r="Q140" s="23"/>
      <c r="R140" s="71">
        <f t="shared" si="43"/>
        <v>0</v>
      </c>
    </row>
    <row r="141" spans="2:18" ht="22.5" hidden="1" customHeight="1">
      <c r="B141" s="48"/>
      <c r="C141" s="49"/>
      <c r="D141" s="49"/>
      <c r="E141" s="50"/>
      <c r="F141" s="25">
        <v>77</v>
      </c>
      <c r="G141" s="14"/>
      <c r="H141" s="80"/>
      <c r="I141" s="52"/>
      <c r="J141" s="130"/>
      <c r="K141" s="15"/>
      <c r="L141" s="15"/>
      <c r="M141" s="15"/>
      <c r="N141" s="15"/>
      <c r="O141" s="15"/>
      <c r="P141" s="15"/>
      <c r="Q141" s="15"/>
      <c r="R141" s="71">
        <f t="shared" si="43"/>
        <v>0</v>
      </c>
    </row>
    <row r="142" spans="2:18" ht="22.5" hidden="1" customHeight="1">
      <c r="B142" s="24"/>
      <c r="D142" s="21"/>
      <c r="E142" s="26"/>
      <c r="F142" s="25">
        <v>78</v>
      </c>
      <c r="G142" s="14"/>
      <c r="H142" s="15"/>
      <c r="I142" s="16"/>
      <c r="J142" s="131"/>
      <c r="K142" s="23"/>
      <c r="L142" s="23"/>
      <c r="M142" s="23"/>
      <c r="N142" s="23"/>
      <c r="O142" s="23"/>
      <c r="P142" s="23"/>
      <c r="Q142" s="23"/>
      <c r="R142" s="71">
        <f>SUM(J142:Q142)</f>
        <v>0</v>
      </c>
    </row>
    <row r="143" spans="2:18" ht="30.75" hidden="1" customHeight="1">
      <c r="B143" s="29"/>
      <c r="C143" s="31"/>
      <c r="D143" s="31"/>
      <c r="E143" s="1401" t="s">
        <v>89</v>
      </c>
      <c r="F143" s="1401"/>
      <c r="G143" s="1401"/>
      <c r="H143" s="1401"/>
      <c r="I143" s="1401"/>
      <c r="J143" s="128">
        <f t="shared" ref="J143:R143" si="44">SUM(J144:J148)</f>
        <v>0</v>
      </c>
      <c r="K143" s="73">
        <f t="shared" si="44"/>
        <v>0</v>
      </c>
      <c r="L143" s="73">
        <f t="shared" si="44"/>
        <v>0</v>
      </c>
      <c r="M143" s="73">
        <f t="shared" si="44"/>
        <v>0</v>
      </c>
      <c r="N143" s="73">
        <f t="shared" si="44"/>
        <v>0</v>
      </c>
      <c r="O143" s="73">
        <f t="shared" si="44"/>
        <v>0</v>
      </c>
      <c r="P143" s="73">
        <f t="shared" si="44"/>
        <v>0</v>
      </c>
      <c r="Q143" s="73">
        <f t="shared" si="44"/>
        <v>0</v>
      </c>
      <c r="R143" s="73">
        <f t="shared" si="44"/>
        <v>0</v>
      </c>
    </row>
    <row r="144" spans="2:18" ht="22.5" hidden="1" customHeight="1">
      <c r="B144" s="32"/>
      <c r="C144" s="33"/>
      <c r="D144" s="33"/>
      <c r="E144" s="34"/>
      <c r="F144" s="25">
        <v>79</v>
      </c>
      <c r="G144" s="14"/>
      <c r="H144" s="80"/>
      <c r="I144" s="52"/>
      <c r="J144" s="130"/>
      <c r="K144" s="15"/>
      <c r="L144" s="15"/>
      <c r="M144" s="15"/>
      <c r="N144" s="15"/>
      <c r="O144" s="15"/>
      <c r="P144" s="15"/>
      <c r="Q144" s="15"/>
      <c r="R144" s="71">
        <f t="shared" ref="R144:R147" si="45">SUM(J144:Q144)</f>
        <v>0</v>
      </c>
    </row>
    <row r="145" spans="2:18" ht="22.5" hidden="1" customHeight="1">
      <c r="B145" s="24"/>
      <c r="D145" s="21"/>
      <c r="E145" s="26"/>
      <c r="F145" s="25">
        <v>80</v>
      </c>
      <c r="G145" s="14"/>
      <c r="H145" s="15"/>
      <c r="I145" s="16"/>
      <c r="J145" s="131"/>
      <c r="K145" s="23"/>
      <c r="L145" s="23"/>
      <c r="M145" s="23"/>
      <c r="N145" s="23"/>
      <c r="O145" s="23"/>
      <c r="P145" s="23"/>
      <c r="Q145" s="23"/>
      <c r="R145" s="71">
        <f t="shared" si="45"/>
        <v>0</v>
      </c>
    </row>
    <row r="146" spans="2:18" ht="22.5" hidden="1" customHeight="1">
      <c r="B146" s="24"/>
      <c r="D146" s="21"/>
      <c r="E146" s="26"/>
      <c r="F146" s="25">
        <v>81</v>
      </c>
      <c r="G146" s="14"/>
      <c r="H146" s="15"/>
      <c r="I146" s="16"/>
      <c r="J146" s="131"/>
      <c r="K146" s="23"/>
      <c r="L146" s="23"/>
      <c r="M146" s="23"/>
      <c r="N146" s="23"/>
      <c r="O146" s="23"/>
      <c r="P146" s="23"/>
      <c r="Q146" s="23"/>
      <c r="R146" s="71">
        <f t="shared" si="45"/>
        <v>0</v>
      </c>
    </row>
    <row r="147" spans="2:18" ht="22.5" hidden="1" customHeight="1">
      <c r="B147" s="48"/>
      <c r="C147" s="49"/>
      <c r="D147" s="49"/>
      <c r="E147" s="50"/>
      <c r="F147" s="25">
        <v>82</v>
      </c>
      <c r="G147" s="14"/>
      <c r="H147" s="80"/>
      <c r="I147" s="52"/>
      <c r="J147" s="130"/>
      <c r="K147" s="15"/>
      <c r="L147" s="15"/>
      <c r="M147" s="15"/>
      <c r="N147" s="15"/>
      <c r="O147" s="15"/>
      <c r="P147" s="15"/>
      <c r="Q147" s="15"/>
      <c r="R147" s="71">
        <f t="shared" si="45"/>
        <v>0</v>
      </c>
    </row>
    <row r="148" spans="2:18" ht="22.5" hidden="1" customHeight="1">
      <c r="B148" s="58"/>
      <c r="C148" s="59"/>
      <c r="D148" s="53"/>
      <c r="E148" s="19"/>
      <c r="F148" s="25">
        <v>83</v>
      </c>
      <c r="G148" s="14"/>
      <c r="H148" s="15"/>
      <c r="I148" s="16"/>
      <c r="J148" s="131"/>
      <c r="K148" s="23"/>
      <c r="L148" s="23"/>
      <c r="M148" s="23"/>
      <c r="N148" s="23"/>
      <c r="O148" s="23"/>
      <c r="P148" s="23"/>
      <c r="Q148" s="23"/>
      <c r="R148" s="71">
        <f>SUM(J148:Q148)</f>
        <v>0</v>
      </c>
    </row>
    <row r="149" spans="2:18" s="12" customFormat="1" ht="33.75" hidden="1" customHeight="1">
      <c r="B149" s="1404" t="s">
        <v>92</v>
      </c>
      <c r="C149" s="1405"/>
      <c r="D149" s="1405"/>
      <c r="E149" s="1405"/>
      <c r="F149" s="1405"/>
      <c r="G149" s="1405"/>
      <c r="H149" s="1405"/>
      <c r="I149" s="1405"/>
      <c r="J149" s="35">
        <f>SUM(J150)</f>
        <v>0</v>
      </c>
      <c r="K149" s="35">
        <f t="shared" ref="K149:R150" si="46">SUM(K150)</f>
        <v>0</v>
      </c>
      <c r="L149" s="35">
        <f t="shared" si="46"/>
        <v>0</v>
      </c>
      <c r="M149" s="35">
        <f t="shared" si="46"/>
        <v>0</v>
      </c>
      <c r="N149" s="35">
        <f t="shared" si="46"/>
        <v>0</v>
      </c>
      <c r="O149" s="35">
        <f t="shared" si="46"/>
        <v>0</v>
      </c>
      <c r="P149" s="35">
        <f t="shared" si="46"/>
        <v>0</v>
      </c>
      <c r="Q149" s="35">
        <f t="shared" si="46"/>
        <v>0</v>
      </c>
      <c r="R149" s="35">
        <f t="shared" si="46"/>
        <v>0</v>
      </c>
    </row>
    <row r="150" spans="2:18" s="12" customFormat="1" ht="48.75" hidden="1" customHeight="1">
      <c r="B150" s="1520" t="s">
        <v>116</v>
      </c>
      <c r="C150" s="1521"/>
      <c r="D150" s="1521"/>
      <c r="E150" s="1521"/>
      <c r="F150" s="1521"/>
      <c r="G150" s="1521"/>
      <c r="H150" s="1521"/>
      <c r="I150" s="1521"/>
      <c r="J150" s="22">
        <f>SUM(J151)</f>
        <v>0</v>
      </c>
      <c r="K150" s="22">
        <f t="shared" si="46"/>
        <v>0</v>
      </c>
      <c r="L150" s="22">
        <f t="shared" si="46"/>
        <v>0</v>
      </c>
      <c r="M150" s="22">
        <f t="shared" si="46"/>
        <v>0</v>
      </c>
      <c r="N150" s="22">
        <f t="shared" si="46"/>
        <v>0</v>
      </c>
      <c r="O150" s="22">
        <f t="shared" si="46"/>
        <v>0</v>
      </c>
      <c r="P150" s="22">
        <f t="shared" si="46"/>
        <v>0</v>
      </c>
      <c r="Q150" s="22">
        <f t="shared" si="46"/>
        <v>0</v>
      </c>
      <c r="R150" s="22">
        <f>SUM(R151)</f>
        <v>0</v>
      </c>
    </row>
    <row r="151" spans="2:18" ht="32.25" hidden="1" customHeight="1">
      <c r="B151" s="29"/>
      <c r="C151" s="1401" t="s">
        <v>55</v>
      </c>
      <c r="D151" s="1401"/>
      <c r="E151" s="1401"/>
      <c r="F151" s="1401"/>
      <c r="G151" s="1401"/>
      <c r="H151" s="1401"/>
      <c r="I151" s="1401"/>
      <c r="J151" s="128">
        <f>SUM(J152+J169)</f>
        <v>0</v>
      </c>
      <c r="K151" s="73">
        <f t="shared" ref="K151:Q151" si="47">SUM(K152+K169)</f>
        <v>0</v>
      </c>
      <c r="L151" s="73">
        <f t="shared" si="47"/>
        <v>0</v>
      </c>
      <c r="M151" s="73">
        <f t="shared" si="47"/>
        <v>0</v>
      </c>
      <c r="N151" s="73">
        <f t="shared" si="47"/>
        <v>0</v>
      </c>
      <c r="O151" s="73">
        <f t="shared" si="47"/>
        <v>0</v>
      </c>
      <c r="P151" s="73">
        <f t="shared" si="47"/>
        <v>0</v>
      </c>
      <c r="Q151" s="73">
        <f t="shared" si="47"/>
        <v>0</v>
      </c>
      <c r="R151" s="73">
        <f>SUM(R152+R169)</f>
        <v>0</v>
      </c>
    </row>
    <row r="152" spans="2:18" ht="50.25" hidden="1" customHeight="1">
      <c r="B152" s="29"/>
      <c r="C152" s="31"/>
      <c r="D152" s="1401" t="s">
        <v>77</v>
      </c>
      <c r="E152" s="1401"/>
      <c r="F152" s="1401"/>
      <c r="G152" s="1401"/>
      <c r="H152" s="1401"/>
      <c r="I152" s="1401"/>
      <c r="J152" s="128">
        <f>SUM(J153+J157+J161+J165)</f>
        <v>0</v>
      </c>
      <c r="K152" s="73">
        <f t="shared" ref="K152:R152" si="48">SUM(K153+K157+K161+K165)</f>
        <v>0</v>
      </c>
      <c r="L152" s="73">
        <f t="shared" si="48"/>
        <v>0</v>
      </c>
      <c r="M152" s="73">
        <f t="shared" si="48"/>
        <v>0</v>
      </c>
      <c r="N152" s="73">
        <f t="shared" si="48"/>
        <v>0</v>
      </c>
      <c r="O152" s="73">
        <f t="shared" si="48"/>
        <v>0</v>
      </c>
      <c r="P152" s="73">
        <f t="shared" si="48"/>
        <v>0</v>
      </c>
      <c r="Q152" s="73">
        <f t="shared" si="48"/>
        <v>0</v>
      </c>
      <c r="R152" s="73">
        <f t="shared" si="48"/>
        <v>0</v>
      </c>
    </row>
    <row r="153" spans="2:18" ht="32.25" hidden="1" customHeight="1">
      <c r="B153" s="29"/>
      <c r="C153" s="31"/>
      <c r="D153" s="31"/>
      <c r="E153" s="1401" t="s">
        <v>56</v>
      </c>
      <c r="F153" s="1401"/>
      <c r="G153" s="1401"/>
      <c r="H153" s="1401"/>
      <c r="I153" s="1401"/>
      <c r="J153" s="128">
        <f>SUM(J154:J156)</f>
        <v>0</v>
      </c>
      <c r="K153" s="73">
        <f t="shared" ref="K153:R153" si="49">SUM(K154:K156)</f>
        <v>0</v>
      </c>
      <c r="L153" s="73">
        <f t="shared" si="49"/>
        <v>0</v>
      </c>
      <c r="M153" s="73">
        <f t="shared" si="49"/>
        <v>0</v>
      </c>
      <c r="N153" s="73">
        <f t="shared" si="49"/>
        <v>0</v>
      </c>
      <c r="O153" s="73">
        <f t="shared" si="49"/>
        <v>0</v>
      </c>
      <c r="P153" s="73">
        <f t="shared" si="49"/>
        <v>0</v>
      </c>
      <c r="Q153" s="73">
        <f t="shared" si="49"/>
        <v>0</v>
      </c>
      <c r="R153" s="73">
        <f t="shared" si="49"/>
        <v>0</v>
      </c>
    </row>
    <row r="154" spans="2:18" ht="20.25" hidden="1" customHeight="1">
      <c r="B154" s="32"/>
      <c r="C154" s="33"/>
      <c r="D154" s="33"/>
      <c r="E154" s="34"/>
      <c r="F154" s="25">
        <v>84</v>
      </c>
      <c r="G154" s="14"/>
      <c r="H154" s="80"/>
      <c r="I154" s="52"/>
      <c r="J154" s="130"/>
      <c r="K154" s="15"/>
      <c r="L154" s="15"/>
      <c r="M154" s="15"/>
      <c r="N154" s="15"/>
      <c r="O154" s="15"/>
      <c r="P154" s="15"/>
      <c r="Q154" s="15"/>
      <c r="R154" s="71">
        <f t="shared" ref="R154:R155" si="50">SUM(J154:Q154)</f>
        <v>0</v>
      </c>
    </row>
    <row r="155" spans="2:18" ht="20.25" hidden="1" customHeight="1">
      <c r="B155" s="24"/>
      <c r="D155" s="21"/>
      <c r="E155" s="26"/>
      <c r="F155" s="25">
        <v>85</v>
      </c>
      <c r="G155" s="14"/>
      <c r="H155" s="15"/>
      <c r="I155" s="16"/>
      <c r="J155" s="131"/>
      <c r="K155" s="23"/>
      <c r="L155" s="23"/>
      <c r="M155" s="23"/>
      <c r="N155" s="23"/>
      <c r="O155" s="23"/>
      <c r="P155" s="23"/>
      <c r="Q155" s="23"/>
      <c r="R155" s="71">
        <f t="shared" si="50"/>
        <v>0</v>
      </c>
    </row>
    <row r="156" spans="2:18" ht="20.25" hidden="1" customHeight="1">
      <c r="B156" s="24"/>
      <c r="D156" s="21"/>
      <c r="E156" s="26"/>
      <c r="F156" s="25">
        <v>86</v>
      </c>
      <c r="G156" s="14"/>
      <c r="H156" s="15"/>
      <c r="I156" s="16"/>
      <c r="J156" s="131"/>
      <c r="K156" s="23"/>
      <c r="L156" s="23"/>
      <c r="M156" s="23"/>
      <c r="N156" s="23"/>
      <c r="O156" s="23"/>
      <c r="P156" s="23"/>
      <c r="Q156" s="23"/>
      <c r="R156" s="71">
        <f>SUM(J156:Q156)</f>
        <v>0</v>
      </c>
    </row>
    <row r="157" spans="2:18" ht="33.75" hidden="1" customHeight="1">
      <c r="B157" s="29"/>
      <c r="C157" s="31"/>
      <c r="D157" s="31"/>
      <c r="E157" s="1401" t="s">
        <v>57</v>
      </c>
      <c r="F157" s="1401"/>
      <c r="G157" s="1401"/>
      <c r="H157" s="1401"/>
      <c r="I157" s="1401"/>
      <c r="J157" s="128">
        <f>SUM(J158:J160)</f>
        <v>0</v>
      </c>
      <c r="K157" s="73">
        <f t="shared" ref="K157:R157" si="51">SUM(K158:K160)</f>
        <v>0</v>
      </c>
      <c r="L157" s="73">
        <f t="shared" si="51"/>
        <v>0</v>
      </c>
      <c r="M157" s="73">
        <f t="shared" si="51"/>
        <v>0</v>
      </c>
      <c r="N157" s="73">
        <f t="shared" si="51"/>
        <v>0</v>
      </c>
      <c r="O157" s="73">
        <f t="shared" si="51"/>
        <v>0</v>
      </c>
      <c r="P157" s="73">
        <f t="shared" si="51"/>
        <v>0</v>
      </c>
      <c r="Q157" s="73">
        <f t="shared" si="51"/>
        <v>0</v>
      </c>
      <c r="R157" s="73">
        <f t="shared" si="51"/>
        <v>0</v>
      </c>
    </row>
    <row r="158" spans="2:18" ht="21" hidden="1" customHeight="1">
      <c r="B158" s="32"/>
      <c r="C158" s="33"/>
      <c r="D158" s="33"/>
      <c r="E158" s="34"/>
      <c r="F158" s="25">
        <v>87</v>
      </c>
      <c r="G158" s="14"/>
      <c r="H158" s="80"/>
      <c r="I158" s="52"/>
      <c r="J158" s="130"/>
      <c r="K158" s="15"/>
      <c r="L158" s="15"/>
      <c r="M158" s="15"/>
      <c r="N158" s="15"/>
      <c r="O158" s="15"/>
      <c r="P158" s="15"/>
      <c r="Q158" s="15"/>
      <c r="R158" s="71">
        <f t="shared" ref="R158:R159" si="52">SUM(J158:Q158)</f>
        <v>0</v>
      </c>
    </row>
    <row r="159" spans="2:18" ht="21" hidden="1" customHeight="1">
      <c r="B159" s="24"/>
      <c r="D159" s="21"/>
      <c r="E159" s="26"/>
      <c r="F159" s="25">
        <v>88</v>
      </c>
      <c r="G159" s="14"/>
      <c r="H159" s="15"/>
      <c r="I159" s="16"/>
      <c r="J159" s="131"/>
      <c r="K159" s="23"/>
      <c r="L159" s="23"/>
      <c r="M159" s="23"/>
      <c r="N159" s="23"/>
      <c r="O159" s="23"/>
      <c r="P159" s="23"/>
      <c r="Q159" s="23"/>
      <c r="R159" s="71">
        <f t="shared" si="52"/>
        <v>0</v>
      </c>
    </row>
    <row r="160" spans="2:18" ht="21" hidden="1" customHeight="1">
      <c r="B160" s="24"/>
      <c r="D160" s="21"/>
      <c r="E160" s="26"/>
      <c r="F160" s="25">
        <v>89</v>
      </c>
      <c r="G160" s="14"/>
      <c r="H160" s="15"/>
      <c r="I160" s="16"/>
      <c r="J160" s="131"/>
      <c r="K160" s="23"/>
      <c r="L160" s="23"/>
      <c r="M160" s="23"/>
      <c r="N160" s="23"/>
      <c r="O160" s="23"/>
      <c r="P160" s="23"/>
      <c r="Q160" s="23"/>
      <c r="R160" s="71">
        <f>SUM(J160:Q160)</f>
        <v>0</v>
      </c>
    </row>
    <row r="161" spans="2:18" hidden="1">
      <c r="B161" s="29"/>
      <c r="C161" s="31"/>
      <c r="D161" s="31"/>
      <c r="E161" s="30" t="s">
        <v>58</v>
      </c>
      <c r="F161" s="27"/>
      <c r="G161" s="27"/>
      <c r="H161" s="13"/>
      <c r="I161" s="47"/>
      <c r="J161" s="128">
        <f>SUM(J162:J164)</f>
        <v>0</v>
      </c>
      <c r="K161" s="73">
        <f t="shared" ref="K161:R161" si="53">SUM(K162:K164)</f>
        <v>0</v>
      </c>
      <c r="L161" s="73">
        <f t="shared" si="53"/>
        <v>0</v>
      </c>
      <c r="M161" s="73">
        <f t="shared" si="53"/>
        <v>0</v>
      </c>
      <c r="N161" s="73">
        <f t="shared" si="53"/>
        <v>0</v>
      </c>
      <c r="O161" s="73">
        <f t="shared" si="53"/>
        <v>0</v>
      </c>
      <c r="P161" s="73">
        <f t="shared" si="53"/>
        <v>0</v>
      </c>
      <c r="Q161" s="73">
        <f t="shared" si="53"/>
        <v>0</v>
      </c>
      <c r="R161" s="73">
        <f t="shared" si="53"/>
        <v>0</v>
      </c>
    </row>
    <row r="162" spans="2:18" ht="24.75" hidden="1" customHeight="1">
      <c r="B162" s="32"/>
      <c r="C162" s="33"/>
      <c r="D162" s="33"/>
      <c r="E162" s="34"/>
      <c r="F162" s="25">
        <v>90</v>
      </c>
      <c r="G162" s="14"/>
      <c r="H162" s="80"/>
      <c r="I162" s="52"/>
      <c r="J162" s="130"/>
      <c r="K162" s="15"/>
      <c r="L162" s="15"/>
      <c r="M162" s="15"/>
      <c r="N162" s="15"/>
      <c r="O162" s="15"/>
      <c r="P162" s="15"/>
      <c r="Q162" s="15"/>
      <c r="R162" s="71">
        <f t="shared" ref="R162:R163" si="54">SUM(J162:Q162)</f>
        <v>0</v>
      </c>
    </row>
    <row r="163" spans="2:18" ht="24.75" hidden="1" customHeight="1">
      <c r="B163" s="24"/>
      <c r="D163" s="21"/>
      <c r="E163" s="26"/>
      <c r="F163" s="25">
        <v>91</v>
      </c>
      <c r="G163" s="14"/>
      <c r="H163" s="15"/>
      <c r="I163" s="16"/>
      <c r="J163" s="131"/>
      <c r="K163" s="23"/>
      <c r="L163" s="23"/>
      <c r="M163" s="23"/>
      <c r="N163" s="23"/>
      <c r="O163" s="23"/>
      <c r="P163" s="23"/>
      <c r="Q163" s="23"/>
      <c r="R163" s="71">
        <f t="shared" si="54"/>
        <v>0</v>
      </c>
    </row>
    <row r="164" spans="2:18" ht="24.75" hidden="1" customHeight="1">
      <c r="B164" s="58"/>
      <c r="C164" s="59"/>
      <c r="D164" s="53"/>
      <c r="E164" s="19"/>
      <c r="F164" s="25">
        <v>92</v>
      </c>
      <c r="G164" s="14"/>
      <c r="H164" s="15"/>
      <c r="I164" s="16"/>
      <c r="J164" s="131"/>
      <c r="K164" s="23"/>
      <c r="L164" s="23"/>
      <c r="M164" s="23"/>
      <c r="N164" s="23"/>
      <c r="O164" s="23"/>
      <c r="P164" s="23"/>
      <c r="Q164" s="23"/>
      <c r="R164" s="71">
        <f>SUM(J164:Q164)</f>
        <v>0</v>
      </c>
    </row>
    <row r="165" spans="2:18" ht="30.75" hidden="1" customHeight="1">
      <c r="B165" s="29"/>
      <c r="C165" s="31"/>
      <c r="D165" s="31"/>
      <c r="E165" s="1418" t="s">
        <v>59</v>
      </c>
      <c r="F165" s="1418"/>
      <c r="G165" s="1418"/>
      <c r="H165" s="1418"/>
      <c r="I165" s="1418"/>
      <c r="J165" s="128">
        <f>SUM(J166:J168)</f>
        <v>0</v>
      </c>
      <c r="K165" s="73">
        <f t="shared" ref="K165:R165" si="55">SUM(K166:K168)</f>
        <v>0</v>
      </c>
      <c r="L165" s="73">
        <f t="shared" si="55"/>
        <v>0</v>
      </c>
      <c r="M165" s="73">
        <f t="shared" si="55"/>
        <v>0</v>
      </c>
      <c r="N165" s="73">
        <f t="shared" si="55"/>
        <v>0</v>
      </c>
      <c r="O165" s="73">
        <f t="shared" si="55"/>
        <v>0</v>
      </c>
      <c r="P165" s="73">
        <f t="shared" si="55"/>
        <v>0</v>
      </c>
      <c r="Q165" s="73">
        <f t="shared" si="55"/>
        <v>0</v>
      </c>
      <c r="R165" s="73">
        <f t="shared" si="55"/>
        <v>0</v>
      </c>
    </row>
    <row r="166" spans="2:18" ht="22.5" hidden="1" customHeight="1">
      <c r="B166" s="32"/>
      <c r="C166" s="33"/>
      <c r="D166" s="33"/>
      <c r="E166" s="34"/>
      <c r="F166" s="25">
        <v>93</v>
      </c>
      <c r="G166" s="14"/>
      <c r="H166" s="80"/>
      <c r="I166" s="52"/>
      <c r="J166" s="130"/>
      <c r="K166" s="15"/>
      <c r="L166" s="15"/>
      <c r="M166" s="15"/>
      <c r="N166" s="15"/>
      <c r="O166" s="15"/>
      <c r="P166" s="15"/>
      <c r="Q166" s="15"/>
      <c r="R166" s="71">
        <f t="shared" ref="R166:R167" si="56">SUM(J166:Q166)</f>
        <v>0</v>
      </c>
    </row>
    <row r="167" spans="2:18" ht="22.5" hidden="1" customHeight="1">
      <c r="B167" s="24"/>
      <c r="D167" s="21"/>
      <c r="E167" s="26"/>
      <c r="F167" s="25">
        <v>94</v>
      </c>
      <c r="G167" s="14"/>
      <c r="H167" s="15"/>
      <c r="I167" s="16"/>
      <c r="J167" s="131"/>
      <c r="K167" s="23"/>
      <c r="L167" s="23"/>
      <c r="M167" s="23"/>
      <c r="N167" s="23"/>
      <c r="O167" s="23"/>
      <c r="P167" s="23"/>
      <c r="Q167" s="23"/>
      <c r="R167" s="71">
        <f t="shared" si="56"/>
        <v>0</v>
      </c>
    </row>
    <row r="168" spans="2:18" ht="22.5" hidden="1" customHeight="1">
      <c r="B168" s="24"/>
      <c r="D168" s="21"/>
      <c r="E168" s="26"/>
      <c r="F168" s="25">
        <v>95</v>
      </c>
      <c r="G168" s="14"/>
      <c r="H168" s="15"/>
      <c r="I168" s="16"/>
      <c r="J168" s="131"/>
      <c r="K168" s="23"/>
      <c r="L168" s="23"/>
      <c r="M168" s="23"/>
      <c r="N168" s="23"/>
      <c r="O168" s="23"/>
      <c r="P168" s="23"/>
      <c r="Q168" s="23"/>
      <c r="R168" s="71">
        <f>SUM(J168:Q168)</f>
        <v>0</v>
      </c>
    </row>
    <row r="169" spans="2:18" ht="33.75" hidden="1" customHeight="1">
      <c r="B169" s="29"/>
      <c r="C169" s="31"/>
      <c r="D169" s="1401" t="s">
        <v>60</v>
      </c>
      <c r="E169" s="1401"/>
      <c r="F169" s="1401"/>
      <c r="G169" s="1401"/>
      <c r="H169" s="1401"/>
      <c r="I169" s="1401"/>
      <c r="J169" s="128">
        <f>SUM(J170)</f>
        <v>0</v>
      </c>
      <c r="K169" s="73">
        <f t="shared" ref="K169:R169" si="57">SUM(K170)</f>
        <v>0</v>
      </c>
      <c r="L169" s="73">
        <f t="shared" si="57"/>
        <v>0</v>
      </c>
      <c r="M169" s="73">
        <f t="shared" si="57"/>
        <v>0</v>
      </c>
      <c r="N169" s="73">
        <f t="shared" si="57"/>
        <v>0</v>
      </c>
      <c r="O169" s="73">
        <f t="shared" si="57"/>
        <v>0</v>
      </c>
      <c r="P169" s="73">
        <f t="shared" si="57"/>
        <v>0</v>
      </c>
      <c r="Q169" s="73">
        <f t="shared" si="57"/>
        <v>0</v>
      </c>
      <c r="R169" s="73">
        <f t="shared" si="57"/>
        <v>0</v>
      </c>
    </row>
    <row r="170" spans="2:18" hidden="1">
      <c r="B170" s="29"/>
      <c r="C170" s="31"/>
      <c r="D170" s="31"/>
      <c r="E170" s="30" t="s">
        <v>61</v>
      </c>
      <c r="F170" s="27"/>
      <c r="G170" s="27"/>
      <c r="H170" s="13"/>
      <c r="I170" s="47"/>
      <c r="J170" s="128">
        <f>SUM(J171:J173)</f>
        <v>0</v>
      </c>
      <c r="K170" s="73">
        <f t="shared" ref="K170:Q170" si="58">SUM(K171:K173)</f>
        <v>0</v>
      </c>
      <c r="L170" s="73">
        <f t="shared" si="58"/>
        <v>0</v>
      </c>
      <c r="M170" s="73">
        <f t="shared" si="58"/>
        <v>0</v>
      </c>
      <c r="N170" s="73">
        <f t="shared" si="58"/>
        <v>0</v>
      </c>
      <c r="O170" s="73">
        <f t="shared" si="58"/>
        <v>0</v>
      </c>
      <c r="P170" s="73">
        <f t="shared" si="58"/>
        <v>0</v>
      </c>
      <c r="Q170" s="73">
        <f t="shared" si="58"/>
        <v>0</v>
      </c>
      <c r="R170" s="73">
        <f>SUM(R171:R173)</f>
        <v>0</v>
      </c>
    </row>
    <row r="171" spans="2:18" ht="22.5" hidden="1" customHeight="1">
      <c r="B171" s="32"/>
      <c r="C171" s="33"/>
      <c r="D171" s="33"/>
      <c r="E171" s="34"/>
      <c r="F171" s="25">
        <v>96</v>
      </c>
      <c r="G171" s="14"/>
      <c r="H171" s="80"/>
      <c r="I171" s="52"/>
      <c r="J171" s="130"/>
      <c r="K171" s="15"/>
      <c r="L171" s="15"/>
      <c r="M171" s="15"/>
      <c r="N171" s="15"/>
      <c r="O171" s="15"/>
      <c r="P171" s="15"/>
      <c r="Q171" s="15"/>
      <c r="R171" s="71">
        <f>SUM(J171:Q171)</f>
        <v>0</v>
      </c>
    </row>
    <row r="172" spans="2:18" ht="22.5" hidden="1" customHeight="1">
      <c r="B172" s="24"/>
      <c r="D172" s="21"/>
      <c r="E172" s="26"/>
      <c r="F172" s="25">
        <v>97</v>
      </c>
      <c r="G172" s="14"/>
      <c r="H172" s="15"/>
      <c r="I172" s="16"/>
      <c r="J172" s="131"/>
      <c r="K172" s="23"/>
      <c r="L172" s="23"/>
      <c r="M172" s="23"/>
      <c r="N172" s="23"/>
      <c r="O172" s="23"/>
      <c r="P172" s="23"/>
      <c r="Q172" s="23"/>
      <c r="R172" s="71">
        <f>SUM(J172:Q172)</f>
        <v>0</v>
      </c>
    </row>
    <row r="173" spans="2:18" ht="21" hidden="1" customHeight="1">
      <c r="B173" s="24"/>
      <c r="D173" s="21"/>
      <c r="E173" s="26"/>
      <c r="F173" s="25">
        <v>98</v>
      </c>
      <c r="G173" s="14"/>
      <c r="H173" s="15"/>
      <c r="I173" s="16"/>
      <c r="J173" s="131"/>
      <c r="K173" s="23"/>
      <c r="L173" s="23"/>
      <c r="M173" s="23"/>
      <c r="N173" s="23"/>
      <c r="O173" s="23"/>
      <c r="P173" s="23"/>
      <c r="Q173" s="23"/>
      <c r="R173" s="71">
        <f>SUM(J173:Q173)</f>
        <v>0</v>
      </c>
    </row>
    <row r="174" spans="2:18" s="12" customFormat="1" ht="18.75" hidden="1" customHeight="1">
      <c r="B174" s="116" t="s">
        <v>94</v>
      </c>
      <c r="C174" s="38"/>
      <c r="D174" s="115"/>
      <c r="E174" s="115"/>
      <c r="F174" s="115"/>
      <c r="G174" s="115"/>
      <c r="H174" s="406"/>
      <c r="I174" s="115"/>
      <c r="J174" s="35">
        <f>SUM(J175)</f>
        <v>0</v>
      </c>
      <c r="K174" s="35">
        <f t="shared" ref="K174:R175" si="59">SUM(K175)</f>
        <v>0</v>
      </c>
      <c r="L174" s="35">
        <f t="shared" si="59"/>
        <v>0</v>
      </c>
      <c r="M174" s="35">
        <f t="shared" si="59"/>
        <v>0</v>
      </c>
      <c r="N174" s="35">
        <f t="shared" si="59"/>
        <v>0</v>
      </c>
      <c r="O174" s="35">
        <f t="shared" si="59"/>
        <v>0</v>
      </c>
      <c r="P174" s="35">
        <f t="shared" si="59"/>
        <v>0</v>
      </c>
      <c r="Q174" s="35">
        <f t="shared" si="59"/>
        <v>0</v>
      </c>
      <c r="R174" s="35">
        <f t="shared" si="59"/>
        <v>0</v>
      </c>
    </row>
    <row r="175" spans="2:18" s="12" customFormat="1" ht="46.5" hidden="1" customHeight="1">
      <c r="B175" s="1520" t="s">
        <v>117</v>
      </c>
      <c r="C175" s="1521"/>
      <c r="D175" s="1521"/>
      <c r="E175" s="1521"/>
      <c r="F175" s="1521"/>
      <c r="G175" s="1521"/>
      <c r="H175" s="1521"/>
      <c r="I175" s="1521"/>
      <c r="J175" s="22">
        <f>SUM(J176)</f>
        <v>0</v>
      </c>
      <c r="K175" s="22">
        <f t="shared" si="59"/>
        <v>0</v>
      </c>
      <c r="L175" s="22">
        <f t="shared" si="59"/>
        <v>0</v>
      </c>
      <c r="M175" s="22">
        <f t="shared" si="59"/>
        <v>0</v>
      </c>
      <c r="N175" s="22">
        <f t="shared" si="59"/>
        <v>0</v>
      </c>
      <c r="O175" s="22">
        <f t="shared" si="59"/>
        <v>0</v>
      </c>
      <c r="P175" s="22">
        <f t="shared" si="59"/>
        <v>0</v>
      </c>
      <c r="Q175" s="22">
        <f t="shared" si="59"/>
        <v>0</v>
      </c>
      <c r="R175" s="22">
        <f t="shared" si="59"/>
        <v>0</v>
      </c>
    </row>
    <row r="176" spans="2:18" ht="31.5" hidden="1" customHeight="1">
      <c r="B176" s="29"/>
      <c r="C176" s="1401" t="s">
        <v>62</v>
      </c>
      <c r="D176" s="1401"/>
      <c r="E176" s="1401"/>
      <c r="F176" s="1401"/>
      <c r="G176" s="1401"/>
      <c r="H176" s="1401"/>
      <c r="I176" s="1401"/>
      <c r="J176" s="128">
        <f>SUM(J177+J182)</f>
        <v>0</v>
      </c>
      <c r="K176" s="73">
        <f t="shared" ref="K176:R176" si="60">SUM(K177+K182)</f>
        <v>0</v>
      </c>
      <c r="L176" s="73">
        <f t="shared" si="60"/>
        <v>0</v>
      </c>
      <c r="M176" s="73">
        <f t="shared" si="60"/>
        <v>0</v>
      </c>
      <c r="N176" s="73">
        <f t="shared" si="60"/>
        <v>0</v>
      </c>
      <c r="O176" s="73">
        <f t="shared" si="60"/>
        <v>0</v>
      </c>
      <c r="P176" s="73">
        <f t="shared" si="60"/>
        <v>0</v>
      </c>
      <c r="Q176" s="73">
        <f t="shared" si="60"/>
        <v>0</v>
      </c>
      <c r="R176" s="73">
        <f t="shared" si="60"/>
        <v>0</v>
      </c>
    </row>
    <row r="177" spans="2:18" hidden="1">
      <c r="B177" s="29"/>
      <c r="C177" s="31"/>
      <c r="D177" s="30" t="s">
        <v>63</v>
      </c>
      <c r="E177" s="28"/>
      <c r="F177" s="27"/>
      <c r="G177" s="27"/>
      <c r="H177" s="13"/>
      <c r="I177" s="47"/>
      <c r="J177" s="128">
        <f>SUM(J178)</f>
        <v>0</v>
      </c>
      <c r="K177" s="73">
        <f t="shared" ref="K177:R177" si="61">SUM(K178)</f>
        <v>0</v>
      </c>
      <c r="L177" s="73">
        <f t="shared" si="61"/>
        <v>0</v>
      </c>
      <c r="M177" s="73">
        <f t="shared" si="61"/>
        <v>0</v>
      </c>
      <c r="N177" s="73">
        <f t="shared" si="61"/>
        <v>0</v>
      </c>
      <c r="O177" s="73">
        <f t="shared" si="61"/>
        <v>0</v>
      </c>
      <c r="P177" s="73">
        <f t="shared" si="61"/>
        <v>0</v>
      </c>
      <c r="Q177" s="73">
        <f t="shared" si="61"/>
        <v>0</v>
      </c>
      <c r="R177" s="73">
        <f t="shared" si="61"/>
        <v>0</v>
      </c>
    </row>
    <row r="178" spans="2:18" ht="31.5" hidden="1" customHeight="1">
      <c r="B178" s="29"/>
      <c r="C178" s="31"/>
      <c r="D178" s="31"/>
      <c r="E178" s="1418" t="s">
        <v>64</v>
      </c>
      <c r="F178" s="1418"/>
      <c r="G178" s="1418"/>
      <c r="H178" s="1418"/>
      <c r="I178" s="1418"/>
      <c r="J178" s="128">
        <f>SUM(J179:J181)</f>
        <v>0</v>
      </c>
      <c r="K178" s="73">
        <f t="shared" ref="K178:R178" si="62">SUM(K179:K181)</f>
        <v>0</v>
      </c>
      <c r="L178" s="73">
        <f t="shared" si="62"/>
        <v>0</v>
      </c>
      <c r="M178" s="73">
        <f t="shared" si="62"/>
        <v>0</v>
      </c>
      <c r="N178" s="73">
        <f t="shared" si="62"/>
        <v>0</v>
      </c>
      <c r="O178" s="73">
        <f t="shared" si="62"/>
        <v>0</v>
      </c>
      <c r="P178" s="73">
        <f t="shared" si="62"/>
        <v>0</v>
      </c>
      <c r="Q178" s="73">
        <f t="shared" si="62"/>
        <v>0</v>
      </c>
      <c r="R178" s="73">
        <f t="shared" si="62"/>
        <v>0</v>
      </c>
    </row>
    <row r="179" spans="2:18" ht="30" hidden="1" customHeight="1">
      <c r="B179" s="32"/>
      <c r="C179" s="33"/>
      <c r="D179" s="33"/>
      <c r="E179" s="33"/>
      <c r="F179" s="51"/>
      <c r="G179" s="52"/>
      <c r="H179" s="15"/>
      <c r="I179" s="16"/>
      <c r="J179" s="130"/>
      <c r="K179" s="79"/>
      <c r="L179" s="79"/>
      <c r="M179" s="79"/>
      <c r="N179" s="15"/>
      <c r="O179" s="15"/>
      <c r="P179" s="15"/>
      <c r="Q179" s="15"/>
      <c r="R179" s="71"/>
    </row>
    <row r="180" spans="2:18" ht="23.25" hidden="1" customHeight="1">
      <c r="B180" s="24"/>
      <c r="D180" s="21"/>
      <c r="E180" s="26"/>
      <c r="F180" s="25">
        <v>100</v>
      </c>
      <c r="G180" s="14"/>
      <c r="H180" s="15"/>
      <c r="I180" s="16"/>
      <c r="J180" s="131"/>
      <c r="K180" s="23"/>
      <c r="L180" s="23"/>
      <c r="M180" s="23"/>
      <c r="N180" s="23"/>
      <c r="O180" s="23"/>
      <c r="P180" s="23"/>
      <c r="Q180" s="23"/>
      <c r="R180" s="71">
        <f t="shared" ref="R180" si="63">SUM(J180:Q180)</f>
        <v>0</v>
      </c>
    </row>
    <row r="181" spans="2:18" ht="23.25" hidden="1" customHeight="1">
      <c r="B181" s="58"/>
      <c r="C181" s="59"/>
      <c r="D181" s="53"/>
      <c r="E181" s="19"/>
      <c r="F181" s="25">
        <v>101</v>
      </c>
      <c r="G181" s="14"/>
      <c r="H181" s="15"/>
      <c r="I181" s="16"/>
      <c r="J181" s="131"/>
      <c r="K181" s="23"/>
      <c r="L181" s="23"/>
      <c r="M181" s="23"/>
      <c r="N181" s="23"/>
      <c r="O181" s="23"/>
      <c r="P181" s="23"/>
      <c r="Q181" s="23"/>
      <c r="R181" s="71">
        <f>SUM(J181:Q181)</f>
        <v>0</v>
      </c>
    </row>
    <row r="182" spans="2:18" ht="36" hidden="1" customHeight="1">
      <c r="B182" s="29"/>
      <c r="C182" s="31"/>
      <c r="D182" s="1401" t="s">
        <v>65</v>
      </c>
      <c r="E182" s="1401"/>
      <c r="F182" s="1401"/>
      <c r="G182" s="1401"/>
      <c r="H182" s="1401"/>
      <c r="I182" s="1401"/>
      <c r="J182" s="128">
        <f>SUM(J183+J187)</f>
        <v>0</v>
      </c>
      <c r="K182" s="73">
        <f t="shared" ref="K182:R182" si="64">SUM(K183+K187)</f>
        <v>0</v>
      </c>
      <c r="L182" s="73">
        <f t="shared" si="64"/>
        <v>0</v>
      </c>
      <c r="M182" s="73">
        <f t="shared" si="64"/>
        <v>0</v>
      </c>
      <c r="N182" s="73">
        <f t="shared" si="64"/>
        <v>0</v>
      </c>
      <c r="O182" s="73">
        <f>SUM(O183+O187)</f>
        <v>0</v>
      </c>
      <c r="P182" s="73">
        <f t="shared" si="64"/>
        <v>0</v>
      </c>
      <c r="Q182" s="73">
        <f t="shared" si="64"/>
        <v>0</v>
      </c>
      <c r="R182" s="73">
        <f t="shared" si="64"/>
        <v>0</v>
      </c>
    </row>
    <row r="183" spans="2:18" hidden="1">
      <c r="B183" s="29"/>
      <c r="C183" s="31"/>
      <c r="D183" s="31"/>
      <c r="E183" s="30" t="s">
        <v>66</v>
      </c>
      <c r="F183" s="27"/>
      <c r="G183" s="27"/>
      <c r="H183" s="13"/>
      <c r="I183" s="47"/>
      <c r="J183" s="128">
        <f>SUM(J184:J186)</f>
        <v>0</v>
      </c>
      <c r="K183" s="73">
        <f t="shared" ref="K183:R183" si="65">SUM(K184:K186)</f>
        <v>0</v>
      </c>
      <c r="L183" s="73">
        <f t="shared" si="65"/>
        <v>0</v>
      </c>
      <c r="M183" s="73">
        <f t="shared" si="65"/>
        <v>0</v>
      </c>
      <c r="N183" s="73">
        <f t="shared" si="65"/>
        <v>0</v>
      </c>
      <c r="O183" s="73">
        <f t="shared" si="65"/>
        <v>0</v>
      </c>
      <c r="P183" s="73">
        <f t="shared" si="65"/>
        <v>0</v>
      </c>
      <c r="Q183" s="73">
        <f t="shared" si="65"/>
        <v>0</v>
      </c>
      <c r="R183" s="73">
        <f t="shared" si="65"/>
        <v>0</v>
      </c>
    </row>
    <row r="184" spans="2:18" ht="21" hidden="1" customHeight="1">
      <c r="B184" s="32"/>
      <c r="C184" s="33"/>
      <c r="D184" s="33"/>
      <c r="E184" s="34"/>
      <c r="F184" s="25">
        <v>102</v>
      </c>
      <c r="G184" s="14"/>
      <c r="H184" s="80"/>
      <c r="I184" s="52"/>
      <c r="J184" s="130"/>
      <c r="K184" s="15"/>
      <c r="L184" s="15"/>
      <c r="M184" s="15"/>
      <c r="N184" s="15"/>
      <c r="O184" s="15"/>
      <c r="P184" s="15"/>
      <c r="Q184" s="15"/>
      <c r="R184" s="71">
        <f t="shared" ref="R184:R185" si="66">SUM(J184:Q184)</f>
        <v>0</v>
      </c>
    </row>
    <row r="185" spans="2:18" ht="21" hidden="1" customHeight="1">
      <c r="B185" s="24"/>
      <c r="D185" s="21"/>
      <c r="E185" s="26"/>
      <c r="F185" s="25">
        <v>103</v>
      </c>
      <c r="G185" s="14"/>
      <c r="H185" s="15"/>
      <c r="I185" s="16"/>
      <c r="J185" s="131"/>
      <c r="K185" s="23"/>
      <c r="L185" s="23"/>
      <c r="M185" s="23"/>
      <c r="N185" s="23"/>
      <c r="O185" s="23"/>
      <c r="P185" s="23"/>
      <c r="Q185" s="23"/>
      <c r="R185" s="71">
        <f t="shared" si="66"/>
        <v>0</v>
      </c>
    </row>
    <row r="186" spans="2:18" ht="21" hidden="1" customHeight="1">
      <c r="B186" s="24"/>
      <c r="D186" s="21"/>
      <c r="E186" s="26"/>
      <c r="F186" s="25">
        <v>104</v>
      </c>
      <c r="G186" s="14"/>
      <c r="H186" s="15"/>
      <c r="I186" s="16"/>
      <c r="J186" s="131"/>
      <c r="K186" s="23"/>
      <c r="L186" s="23"/>
      <c r="M186" s="23"/>
      <c r="N186" s="23"/>
      <c r="O186" s="23"/>
      <c r="P186" s="23"/>
      <c r="Q186" s="23"/>
      <c r="R186" s="71">
        <f>SUM(J186:Q186)</f>
        <v>0</v>
      </c>
    </row>
    <row r="187" spans="2:18" hidden="1">
      <c r="B187" s="29"/>
      <c r="C187" s="31"/>
      <c r="D187" s="31"/>
      <c r="E187" s="30" t="s">
        <v>67</v>
      </c>
      <c r="F187" s="27"/>
      <c r="G187" s="27"/>
      <c r="H187" s="13"/>
      <c r="I187" s="47"/>
      <c r="J187" s="128">
        <f>SUM(J188:J190)</f>
        <v>0</v>
      </c>
      <c r="K187" s="73">
        <f t="shared" ref="K187:Q187" si="67">SUM(K188:K190)</f>
        <v>0</v>
      </c>
      <c r="L187" s="73">
        <f t="shared" si="67"/>
        <v>0</v>
      </c>
      <c r="M187" s="73">
        <f t="shared" si="67"/>
        <v>0</v>
      </c>
      <c r="N187" s="73">
        <f t="shared" si="67"/>
        <v>0</v>
      </c>
      <c r="O187" s="73">
        <f t="shared" si="67"/>
        <v>0</v>
      </c>
      <c r="P187" s="73">
        <f t="shared" si="67"/>
        <v>0</v>
      </c>
      <c r="Q187" s="73">
        <f t="shared" si="67"/>
        <v>0</v>
      </c>
      <c r="R187" s="73">
        <f>SUM(R188:R190)</f>
        <v>0</v>
      </c>
    </row>
    <row r="188" spans="2:18" ht="21" hidden="1" customHeight="1">
      <c r="B188" s="32"/>
      <c r="C188" s="33"/>
      <c r="D188" s="33"/>
      <c r="E188" s="34"/>
      <c r="F188" s="25">
        <v>105</v>
      </c>
      <c r="G188" s="14"/>
      <c r="H188" s="80"/>
      <c r="I188" s="52"/>
      <c r="J188" s="130"/>
      <c r="K188" s="15"/>
      <c r="L188" s="15"/>
      <c r="M188" s="15"/>
      <c r="N188" s="15"/>
      <c r="O188" s="15"/>
      <c r="P188" s="15"/>
      <c r="Q188" s="15"/>
      <c r="R188" s="71">
        <f t="shared" ref="R188:R189" si="68">SUM(J188:Q188)</f>
        <v>0</v>
      </c>
    </row>
    <row r="189" spans="2:18" ht="21" hidden="1" customHeight="1">
      <c r="B189" s="24"/>
      <c r="D189" s="21"/>
      <c r="E189" s="26"/>
      <c r="F189" s="25">
        <v>106</v>
      </c>
      <c r="G189" s="14"/>
      <c r="H189" s="15"/>
      <c r="I189" s="16"/>
      <c r="J189" s="131"/>
      <c r="K189" s="23"/>
      <c r="L189" s="23"/>
      <c r="M189" s="23"/>
      <c r="N189" s="23"/>
      <c r="O189" s="23"/>
      <c r="P189" s="23"/>
      <c r="Q189" s="23"/>
      <c r="R189" s="71">
        <f t="shared" si="68"/>
        <v>0</v>
      </c>
    </row>
    <row r="190" spans="2:18" ht="21" hidden="1" customHeight="1">
      <c r="B190" s="24"/>
      <c r="D190" s="21"/>
      <c r="E190" s="26"/>
      <c r="F190" s="25">
        <v>107</v>
      </c>
      <c r="G190" s="14"/>
      <c r="H190" s="15"/>
      <c r="I190" s="16"/>
      <c r="J190" s="131"/>
      <c r="K190" s="23"/>
      <c r="L190" s="23"/>
      <c r="M190" s="23"/>
      <c r="N190" s="23"/>
      <c r="O190" s="23"/>
      <c r="P190" s="23"/>
      <c r="Q190" s="23"/>
      <c r="R190" s="71">
        <f>SUM(J190:Q190)</f>
        <v>0</v>
      </c>
    </row>
    <row r="191" spans="2:18" s="12" customFormat="1" ht="18.75" customHeight="1">
      <c r="B191" s="116" t="s">
        <v>96</v>
      </c>
      <c r="C191" s="38"/>
      <c r="D191" s="115"/>
      <c r="E191" s="115"/>
      <c r="F191" s="115"/>
      <c r="G191" s="115"/>
      <c r="H191" s="406"/>
      <c r="I191" s="115"/>
      <c r="J191" s="450"/>
      <c r="K191" s="455"/>
      <c r="L191" s="455"/>
      <c r="M191" s="455"/>
      <c r="N191" s="455"/>
      <c r="O191" s="455"/>
      <c r="P191" s="455"/>
      <c r="Q191" s="455"/>
      <c r="R191" s="454"/>
    </row>
    <row r="192" spans="2:18" s="12" customFormat="1" ht="18.75" customHeight="1">
      <c r="B192" s="440" t="s">
        <v>125</v>
      </c>
      <c r="C192" s="441"/>
      <c r="D192" s="441"/>
      <c r="E192" s="441"/>
      <c r="F192" s="441"/>
      <c r="G192" s="441"/>
      <c r="H192" s="441"/>
      <c r="I192" s="441"/>
      <c r="J192" s="448"/>
      <c r="K192" s="458"/>
      <c r="L192" s="458"/>
      <c r="M192" s="458"/>
      <c r="N192" s="458"/>
      <c r="O192" s="458"/>
      <c r="P192" s="458"/>
      <c r="Q192" s="458"/>
      <c r="R192" s="457"/>
    </row>
    <row r="193" spans="2:18" ht="18" customHeight="1">
      <c r="B193" s="29"/>
      <c r="C193" s="189" t="s">
        <v>68</v>
      </c>
      <c r="D193" s="189"/>
      <c r="E193" s="189"/>
      <c r="F193" s="189"/>
      <c r="G193" s="189"/>
      <c r="H193" s="189"/>
      <c r="I193" s="189"/>
      <c r="J193" s="544"/>
      <c r="K193" s="443"/>
      <c r="L193" s="443"/>
      <c r="M193" s="443"/>
      <c r="N193" s="443"/>
      <c r="O193" s="443"/>
      <c r="P193" s="443"/>
      <c r="Q193" s="443"/>
      <c r="R193" s="186"/>
    </row>
    <row r="194" spans="2:18" hidden="1">
      <c r="B194" s="29"/>
      <c r="C194" s="31"/>
      <c r="D194" s="30" t="s">
        <v>69</v>
      </c>
      <c r="E194" s="28"/>
      <c r="F194" s="27"/>
      <c r="G194" s="27"/>
      <c r="H194" s="13"/>
      <c r="I194" s="47"/>
      <c r="J194" s="544"/>
      <c r="K194" s="443"/>
      <c r="L194" s="443"/>
      <c r="M194" s="443"/>
      <c r="N194" s="443"/>
      <c r="O194" s="443"/>
      <c r="P194" s="443"/>
      <c r="Q194" s="443"/>
      <c r="R194" s="186"/>
    </row>
    <row r="195" spans="2:18" hidden="1">
      <c r="B195" s="29"/>
      <c r="C195" s="31"/>
      <c r="D195" s="31"/>
      <c r="E195" s="30" t="s">
        <v>70</v>
      </c>
      <c r="F195" s="60"/>
      <c r="G195" s="55"/>
      <c r="H195" s="364"/>
      <c r="I195" s="55"/>
      <c r="J195" s="544"/>
      <c r="K195" s="443"/>
      <c r="L195" s="443"/>
      <c r="M195" s="443"/>
      <c r="N195" s="443"/>
      <c r="O195" s="443"/>
      <c r="P195" s="443"/>
      <c r="Q195" s="443"/>
      <c r="R195" s="186"/>
    </row>
    <row r="196" spans="2:18" ht="24.75" hidden="1" customHeight="1">
      <c r="B196" s="32"/>
      <c r="C196" s="33"/>
      <c r="D196" s="33"/>
      <c r="E196" s="34"/>
      <c r="F196" s="25">
        <v>108</v>
      </c>
      <c r="G196" s="14"/>
      <c r="H196" s="80"/>
      <c r="I196" s="52"/>
      <c r="J196" s="548"/>
      <c r="K196" s="117"/>
      <c r="L196" s="117"/>
      <c r="M196" s="117"/>
      <c r="N196" s="117"/>
      <c r="O196" s="117"/>
      <c r="P196" s="117"/>
      <c r="Q196" s="117"/>
      <c r="R196" s="453"/>
    </row>
    <row r="197" spans="2:18" ht="24.75" hidden="1" customHeight="1">
      <c r="B197" s="24"/>
      <c r="D197" s="21"/>
      <c r="E197" s="26"/>
      <c r="F197" s="25">
        <v>109</v>
      </c>
      <c r="G197" s="14"/>
      <c r="H197" s="15"/>
      <c r="I197" s="16"/>
      <c r="J197" s="549"/>
      <c r="K197" s="452"/>
      <c r="L197" s="452"/>
      <c r="M197" s="452"/>
      <c r="N197" s="452"/>
      <c r="O197" s="452"/>
      <c r="P197" s="452"/>
      <c r="Q197" s="452"/>
      <c r="R197" s="453"/>
    </row>
    <row r="198" spans="2:18" ht="25.5" hidden="1" customHeight="1">
      <c r="B198" s="24"/>
      <c r="D198" s="21"/>
      <c r="E198" s="26"/>
      <c r="F198" s="25">
        <v>110</v>
      </c>
      <c r="G198" s="14"/>
      <c r="H198" s="15"/>
      <c r="I198" s="16"/>
      <c r="J198" s="549"/>
      <c r="K198" s="452"/>
      <c r="L198" s="452"/>
      <c r="M198" s="452"/>
      <c r="N198" s="452"/>
      <c r="O198" s="452"/>
      <c r="P198" s="452"/>
      <c r="Q198" s="452"/>
      <c r="R198" s="453"/>
    </row>
    <row r="199" spans="2:18" ht="24.75" hidden="1" customHeight="1">
      <c r="B199" s="24"/>
      <c r="D199" s="21"/>
      <c r="E199" s="26"/>
      <c r="F199" s="25">
        <v>111</v>
      </c>
      <c r="G199" s="14"/>
      <c r="H199" s="15"/>
      <c r="I199" s="16"/>
      <c r="J199" s="549"/>
      <c r="K199" s="452"/>
      <c r="L199" s="452"/>
      <c r="M199" s="452"/>
      <c r="N199" s="452"/>
      <c r="O199" s="452"/>
      <c r="P199" s="452"/>
      <c r="Q199" s="452"/>
      <c r="R199" s="453"/>
    </row>
    <row r="200" spans="2:18" ht="25.5" hidden="1" customHeight="1">
      <c r="B200" s="58"/>
      <c r="C200" s="59"/>
      <c r="D200" s="53"/>
      <c r="E200" s="19"/>
      <c r="F200" s="25">
        <v>112</v>
      </c>
      <c r="G200" s="14"/>
      <c r="H200" s="15"/>
      <c r="I200" s="16"/>
      <c r="J200" s="549"/>
      <c r="K200" s="452"/>
      <c r="L200" s="452"/>
      <c r="M200" s="452"/>
      <c r="N200" s="452"/>
      <c r="O200" s="452"/>
      <c r="P200" s="452"/>
      <c r="Q200" s="452"/>
      <c r="R200" s="453"/>
    </row>
    <row r="201" spans="2:18" ht="33" hidden="1" customHeight="1">
      <c r="B201" s="29"/>
      <c r="C201" s="31"/>
      <c r="D201" s="1401" t="s">
        <v>71</v>
      </c>
      <c r="E201" s="1401"/>
      <c r="F201" s="1401"/>
      <c r="G201" s="1401"/>
      <c r="H201" s="1401"/>
      <c r="I201" s="1401"/>
      <c r="J201" s="544"/>
      <c r="K201" s="443"/>
      <c r="L201" s="443"/>
      <c r="M201" s="443"/>
      <c r="N201" s="443"/>
      <c r="O201" s="443"/>
      <c r="P201" s="443"/>
      <c r="Q201" s="443"/>
      <c r="R201" s="186"/>
    </row>
    <row r="202" spans="2:18" ht="30.75" hidden="1" customHeight="1">
      <c r="B202" s="29"/>
      <c r="C202" s="31"/>
      <c r="D202" s="31"/>
      <c r="E202" s="1418" t="s">
        <v>72</v>
      </c>
      <c r="F202" s="1418"/>
      <c r="G202" s="1418"/>
      <c r="H202" s="1418"/>
      <c r="I202" s="1418"/>
      <c r="J202" s="544"/>
      <c r="K202" s="443"/>
      <c r="L202" s="443"/>
      <c r="M202" s="443"/>
      <c r="N202" s="443"/>
      <c r="O202" s="443"/>
      <c r="P202" s="443"/>
      <c r="Q202" s="443"/>
      <c r="R202" s="186"/>
    </row>
    <row r="203" spans="2:18" ht="24.75" hidden="1" customHeight="1">
      <c r="B203" s="32"/>
      <c r="C203" s="33"/>
      <c r="D203" s="33"/>
      <c r="E203" s="34"/>
      <c r="F203" s="25">
        <v>113</v>
      </c>
      <c r="G203" s="14"/>
      <c r="H203" s="80"/>
      <c r="I203" s="52"/>
      <c r="J203" s="548"/>
      <c r="K203" s="117"/>
      <c r="L203" s="117"/>
      <c r="M203" s="117"/>
      <c r="N203" s="117"/>
      <c r="O203" s="117"/>
      <c r="P203" s="117"/>
      <c r="Q203" s="117"/>
      <c r="R203" s="453"/>
    </row>
    <row r="204" spans="2:18" ht="24.75" hidden="1" customHeight="1">
      <c r="B204" s="24"/>
      <c r="D204" s="21"/>
      <c r="E204" s="26"/>
      <c r="F204" s="25">
        <v>114</v>
      </c>
      <c r="G204" s="14"/>
      <c r="H204" s="15"/>
      <c r="I204" s="16"/>
      <c r="J204" s="549"/>
      <c r="K204" s="452"/>
      <c r="L204" s="452"/>
      <c r="M204" s="452"/>
      <c r="N204" s="452"/>
      <c r="O204" s="452"/>
      <c r="P204" s="452"/>
      <c r="Q204" s="452"/>
      <c r="R204" s="453"/>
    </row>
    <row r="205" spans="2:18" ht="24.75" hidden="1" customHeight="1">
      <c r="B205" s="24"/>
      <c r="D205" s="21"/>
      <c r="E205" s="26"/>
      <c r="F205" s="25">
        <v>115</v>
      </c>
      <c r="G205" s="14"/>
      <c r="H205" s="15"/>
      <c r="I205" s="16"/>
      <c r="J205" s="549"/>
      <c r="K205" s="452"/>
      <c r="L205" s="452"/>
      <c r="M205" s="452"/>
      <c r="N205" s="452"/>
      <c r="O205" s="452"/>
      <c r="P205" s="452"/>
      <c r="Q205" s="452"/>
      <c r="R205" s="453"/>
    </row>
    <row r="206" spans="2:18" hidden="1">
      <c r="B206" s="29"/>
      <c r="C206" s="31"/>
      <c r="D206" s="31"/>
      <c r="E206" s="1419" t="s">
        <v>73</v>
      </c>
      <c r="F206" s="1419"/>
      <c r="G206" s="1419"/>
      <c r="H206" s="1419"/>
      <c r="I206" s="1419"/>
      <c r="J206" s="544"/>
      <c r="K206" s="443"/>
      <c r="L206" s="443"/>
      <c r="M206" s="443"/>
      <c r="N206" s="443"/>
      <c r="O206" s="443"/>
      <c r="P206" s="443"/>
      <c r="Q206" s="443"/>
      <c r="R206" s="186"/>
    </row>
    <row r="207" spans="2:18" ht="23.25" hidden="1" customHeight="1">
      <c r="B207" s="32"/>
      <c r="C207" s="33"/>
      <c r="D207" s="33"/>
      <c r="E207" s="34"/>
      <c r="F207" s="25">
        <v>116</v>
      </c>
      <c r="G207" s="14"/>
      <c r="H207" s="80"/>
      <c r="I207" s="52"/>
      <c r="J207" s="548"/>
      <c r="K207" s="117"/>
      <c r="L207" s="117"/>
      <c r="M207" s="117"/>
      <c r="N207" s="117"/>
      <c r="O207" s="117"/>
      <c r="P207" s="117"/>
      <c r="Q207" s="117"/>
      <c r="R207" s="453"/>
    </row>
    <row r="208" spans="2:18" ht="23.25" hidden="1" customHeight="1">
      <c r="B208" s="24"/>
      <c r="D208" s="21"/>
      <c r="E208" s="26"/>
      <c r="F208" s="25">
        <v>117</v>
      </c>
      <c r="G208" s="14"/>
      <c r="H208" s="15"/>
      <c r="I208" s="16"/>
      <c r="J208" s="549"/>
      <c r="K208" s="452"/>
      <c r="L208" s="452"/>
      <c r="M208" s="452"/>
      <c r="N208" s="452"/>
      <c r="O208" s="452"/>
      <c r="P208" s="452"/>
      <c r="Q208" s="452"/>
      <c r="R208" s="453"/>
    </row>
    <row r="209" spans="2:18" ht="23.25" hidden="1" customHeight="1">
      <c r="B209" s="24"/>
      <c r="D209" s="21"/>
      <c r="E209" s="26"/>
      <c r="F209" s="25">
        <v>118</v>
      </c>
      <c r="G209" s="14"/>
      <c r="H209" s="15"/>
      <c r="I209" s="16"/>
      <c r="J209" s="549"/>
      <c r="K209" s="452"/>
      <c r="L209" s="452"/>
      <c r="M209" s="452"/>
      <c r="N209" s="452"/>
      <c r="O209" s="452"/>
      <c r="P209" s="452"/>
      <c r="Q209" s="452"/>
      <c r="R209" s="453"/>
    </row>
    <row r="210" spans="2:18" hidden="1">
      <c r="B210" s="29"/>
      <c r="C210" s="31"/>
      <c r="D210" s="31"/>
      <c r="E210" s="30" t="s">
        <v>74</v>
      </c>
      <c r="F210" s="27"/>
      <c r="G210" s="27"/>
      <c r="H210" s="13"/>
      <c r="I210" s="47"/>
      <c r="J210" s="544"/>
      <c r="K210" s="443"/>
      <c r="L210" s="443"/>
      <c r="M210" s="443"/>
      <c r="N210" s="443"/>
      <c r="O210" s="443"/>
      <c r="P210" s="443"/>
      <c r="Q210" s="443"/>
      <c r="R210" s="186"/>
    </row>
    <row r="211" spans="2:18" ht="23.25" hidden="1" customHeight="1">
      <c r="B211" s="32"/>
      <c r="C211" s="33"/>
      <c r="D211" s="33"/>
      <c r="E211" s="34"/>
      <c r="F211" s="25">
        <v>119</v>
      </c>
      <c r="G211" s="14"/>
      <c r="H211" s="80"/>
      <c r="I211" s="52"/>
      <c r="J211" s="548"/>
      <c r="K211" s="117"/>
      <c r="L211" s="117"/>
      <c r="M211" s="117"/>
      <c r="N211" s="117"/>
      <c r="O211" s="117"/>
      <c r="P211" s="117"/>
      <c r="Q211" s="117"/>
      <c r="R211" s="453"/>
    </row>
    <row r="212" spans="2:18" ht="23.25" hidden="1" customHeight="1">
      <c r="B212" s="24"/>
      <c r="D212" s="21"/>
      <c r="E212" s="26"/>
      <c r="F212" s="25">
        <v>120</v>
      </c>
      <c r="G212" s="14"/>
      <c r="H212" s="15"/>
      <c r="I212" s="16"/>
      <c r="J212" s="549"/>
      <c r="K212" s="452"/>
      <c r="L212" s="452"/>
      <c r="M212" s="452"/>
      <c r="N212" s="452"/>
      <c r="O212" s="452"/>
      <c r="P212" s="452"/>
      <c r="Q212" s="452"/>
      <c r="R212" s="453"/>
    </row>
    <row r="213" spans="2:18" ht="23.25" hidden="1" customHeight="1">
      <c r="B213" s="24"/>
      <c r="D213" s="21"/>
      <c r="E213" s="26"/>
      <c r="F213" s="25">
        <v>121</v>
      </c>
      <c r="G213" s="14"/>
      <c r="H213" s="15"/>
      <c r="I213" s="16"/>
      <c r="J213" s="549"/>
      <c r="K213" s="452"/>
      <c r="L213" s="452"/>
      <c r="M213" s="452"/>
      <c r="N213" s="452"/>
      <c r="O213" s="452"/>
      <c r="P213" s="452"/>
      <c r="Q213" s="452"/>
      <c r="R213" s="453"/>
    </row>
    <row r="214" spans="2:18" hidden="1">
      <c r="B214" s="29"/>
      <c r="C214" s="31"/>
      <c r="D214" s="31"/>
      <c r="E214" s="30" t="s">
        <v>75</v>
      </c>
      <c r="F214" s="27"/>
      <c r="G214" s="27"/>
      <c r="H214" s="13"/>
      <c r="I214" s="47"/>
      <c r="J214" s="544"/>
      <c r="K214" s="443"/>
      <c r="L214" s="443"/>
      <c r="M214" s="443"/>
      <c r="N214" s="443"/>
      <c r="O214" s="443"/>
      <c r="P214" s="443"/>
      <c r="Q214" s="443"/>
      <c r="R214" s="186"/>
    </row>
    <row r="215" spans="2:18" ht="21.75" hidden="1" customHeight="1">
      <c r="B215" s="32"/>
      <c r="C215" s="33"/>
      <c r="D215" s="33"/>
      <c r="E215" s="34"/>
      <c r="F215" s="25">
        <v>122</v>
      </c>
      <c r="G215" s="14"/>
      <c r="H215" s="80"/>
      <c r="I215" s="52"/>
      <c r="J215" s="548"/>
      <c r="K215" s="117"/>
      <c r="L215" s="117"/>
      <c r="M215" s="117"/>
      <c r="N215" s="117"/>
      <c r="O215" s="117"/>
      <c r="P215" s="117"/>
      <c r="Q215" s="117"/>
      <c r="R215" s="453"/>
    </row>
    <row r="216" spans="2:18" ht="21.75" hidden="1" customHeight="1">
      <c r="B216" s="24"/>
      <c r="D216" s="21"/>
      <c r="E216" s="26"/>
      <c r="F216" s="25">
        <v>123</v>
      </c>
      <c r="G216" s="14"/>
      <c r="H216" s="15"/>
      <c r="I216" s="16"/>
      <c r="J216" s="549"/>
      <c r="K216" s="452"/>
      <c r="L216" s="452"/>
      <c r="M216" s="452"/>
      <c r="N216" s="452"/>
      <c r="O216" s="452"/>
      <c r="P216" s="452"/>
      <c r="Q216" s="452"/>
      <c r="R216" s="453"/>
    </row>
    <row r="217" spans="2:18" ht="21.75" hidden="1" customHeight="1">
      <c r="B217" s="58"/>
      <c r="C217" s="59"/>
      <c r="D217" s="53"/>
      <c r="E217" s="19"/>
      <c r="F217" s="25">
        <v>124</v>
      </c>
      <c r="G217" s="14"/>
      <c r="H217" s="15"/>
      <c r="I217" s="16"/>
      <c r="J217" s="549"/>
      <c r="K217" s="452"/>
      <c r="L217" s="452"/>
      <c r="M217" s="452"/>
      <c r="N217" s="452"/>
      <c r="O217" s="452"/>
      <c r="P217" s="452"/>
      <c r="Q217" s="452"/>
      <c r="R217" s="453"/>
    </row>
    <row r="218" spans="2:18" s="464" customFormat="1" ht="16.5" customHeight="1">
      <c r="B218" s="466"/>
      <c r="C218" s="463"/>
      <c r="D218" s="463"/>
      <c r="E218" s="467">
        <v>197</v>
      </c>
      <c r="F218" s="467" t="s">
        <v>1658</v>
      </c>
      <c r="G218" s="468"/>
      <c r="H218" s="536"/>
      <c r="I218" s="467"/>
      <c r="J218" s="458"/>
      <c r="K218" s="458"/>
      <c r="L218" s="458"/>
      <c r="M218" s="458"/>
      <c r="N218" s="458"/>
      <c r="O218" s="458"/>
      <c r="P218" s="458"/>
      <c r="Q218" s="458"/>
      <c r="R218" s="457"/>
    </row>
    <row r="219" spans="2:18" ht="34.5" customHeight="1">
      <c r="B219" s="76"/>
      <c r="C219" s="77"/>
      <c r="D219" s="77"/>
      <c r="E219" s="77"/>
      <c r="F219" s="77">
        <v>19701</v>
      </c>
      <c r="G219" s="14" t="s">
        <v>162</v>
      </c>
      <c r="H219" s="80" t="s">
        <v>163</v>
      </c>
      <c r="I219" s="16" t="s">
        <v>2161</v>
      </c>
      <c r="J219" s="130"/>
      <c r="K219" s="15"/>
      <c r="L219" s="79">
        <v>51500</v>
      </c>
      <c r="M219" s="79">
        <v>198500</v>
      </c>
      <c r="N219" s="15"/>
      <c r="O219" s="15"/>
      <c r="P219" s="15"/>
      <c r="Q219" s="15"/>
      <c r="R219" s="71">
        <f>SUM(J219:Q219)</f>
        <v>250000</v>
      </c>
    </row>
    <row r="220" spans="2:18" ht="9.75" customHeight="1"/>
    <row r="221" spans="2:18" s="37" customFormat="1" ht="18.75" customHeight="1">
      <c r="B221" s="1539" t="s">
        <v>1660</v>
      </c>
      <c r="C221" s="1539"/>
      <c r="D221" s="1539"/>
      <c r="E221" s="1539"/>
      <c r="F221" s="1539"/>
      <c r="G221" s="1539"/>
      <c r="H221" s="481"/>
      <c r="I221" s="5"/>
      <c r="J221" s="4"/>
      <c r="K221" s="482"/>
      <c r="L221" s="482"/>
      <c r="M221" s="482"/>
      <c r="N221" s="482"/>
      <c r="O221" s="482"/>
      <c r="P221" s="482"/>
      <c r="Q221" s="482"/>
      <c r="R221" s="483"/>
    </row>
    <row r="222" spans="2:18" ht="32.25" customHeight="1">
      <c r="B222" s="1540" t="s">
        <v>1732</v>
      </c>
      <c r="C222" s="1540"/>
      <c r="D222" s="1540"/>
      <c r="E222" s="1540"/>
      <c r="F222" s="1522" t="s">
        <v>1661</v>
      </c>
      <c r="G222" s="1522"/>
      <c r="H222" s="1523"/>
      <c r="I222" s="1532" t="s">
        <v>9</v>
      </c>
      <c r="J222" s="1533"/>
      <c r="K222" s="1534"/>
      <c r="L222" s="1532" t="s">
        <v>1662</v>
      </c>
      <c r="M222" s="1533"/>
      <c r="N222" s="1534"/>
      <c r="O222" s="505"/>
      <c r="P222" s="1529" t="s">
        <v>1663</v>
      </c>
      <c r="Q222" s="1530"/>
      <c r="R222" s="1531"/>
    </row>
    <row r="223" spans="2:18">
      <c r="B223" s="1541" t="s">
        <v>2424</v>
      </c>
      <c r="C223" s="1542"/>
      <c r="D223" s="1542"/>
      <c r="E223" s="1543"/>
      <c r="F223" s="1524" t="s">
        <v>1664</v>
      </c>
      <c r="G223" s="1525"/>
      <c r="H223" s="481"/>
      <c r="I223" s="1535">
        <f>SUM(I224:K226)</f>
        <v>350000</v>
      </c>
      <c r="J223" s="1536"/>
      <c r="K223" s="1537"/>
      <c r="L223" s="1548"/>
      <c r="M223" s="1549"/>
      <c r="N223" s="1550"/>
      <c r="O223" s="484"/>
      <c r="P223" s="1541"/>
      <c r="Q223" s="1542"/>
      <c r="R223" s="1543"/>
    </row>
    <row r="224" spans="2:18" ht="18.75" customHeight="1">
      <c r="B224" s="24"/>
      <c r="F224" s="24"/>
      <c r="G224" s="333" t="s">
        <v>1665</v>
      </c>
      <c r="H224" s="333"/>
      <c r="I224" s="1526">
        <f>K8</f>
        <v>0</v>
      </c>
      <c r="J224" s="1527"/>
      <c r="K224" s="1528"/>
      <c r="L224" s="1526"/>
      <c r="M224" s="1527"/>
      <c r="N224" s="1528"/>
      <c r="O224" s="484"/>
      <c r="P224" s="1544"/>
      <c r="Q224" s="1545"/>
      <c r="R224" s="1546"/>
    </row>
    <row r="225" spans="2:22" ht="18.75" customHeight="1">
      <c r="B225" s="24"/>
      <c r="F225" s="24"/>
      <c r="G225" s="333" t="s">
        <v>1666</v>
      </c>
      <c r="H225" s="333"/>
      <c r="I225" s="1526">
        <f>L8</f>
        <v>71500</v>
      </c>
      <c r="J225" s="1527"/>
      <c r="K225" s="1528"/>
      <c r="L225" s="1526"/>
      <c r="M225" s="1527"/>
      <c r="N225" s="1528"/>
      <c r="O225" s="484"/>
      <c r="P225" s="1544"/>
      <c r="Q225" s="1545"/>
      <c r="R225" s="1546"/>
    </row>
    <row r="226" spans="2:22" ht="18.75" customHeight="1">
      <c r="B226" s="24"/>
      <c r="F226" s="24"/>
      <c r="G226" s="333" t="s">
        <v>1667</v>
      </c>
      <c r="H226" s="333"/>
      <c r="I226" s="1526">
        <f>M8</f>
        <v>278500</v>
      </c>
      <c r="J226" s="1527"/>
      <c r="K226" s="1528"/>
      <c r="L226" s="1526"/>
      <c r="M226" s="1527"/>
      <c r="N226" s="1528"/>
      <c r="O226" s="484"/>
      <c r="P226" s="1544"/>
      <c r="Q226" s="1545"/>
      <c r="R226" s="1546"/>
    </row>
    <row r="227" spans="2:22" ht="16.5" customHeight="1">
      <c r="B227" s="24"/>
      <c r="F227" s="485" t="s">
        <v>1668</v>
      </c>
      <c r="G227" s="333"/>
      <c r="H227" s="333"/>
      <c r="I227" s="1551">
        <f>SUM(I228:K229)</f>
        <v>3700000</v>
      </c>
      <c r="J227" s="1552"/>
      <c r="K227" s="1553"/>
      <c r="L227" s="1526"/>
      <c r="M227" s="1527"/>
      <c r="N227" s="1528"/>
      <c r="O227" s="484"/>
      <c r="P227" s="1544"/>
      <c r="Q227" s="1545"/>
      <c r="R227" s="1546"/>
    </row>
    <row r="228" spans="2:22" ht="21" customHeight="1">
      <c r="B228" s="24"/>
      <c r="F228" s="24"/>
      <c r="G228" s="1554" t="s">
        <v>1708</v>
      </c>
      <c r="H228" s="1640"/>
      <c r="I228" s="1526">
        <f>R64</f>
        <v>1000000</v>
      </c>
      <c r="J228" s="1527"/>
      <c r="K228" s="1528"/>
      <c r="L228" s="1526"/>
      <c r="M228" s="1527"/>
      <c r="N228" s="1528"/>
      <c r="O228" s="484"/>
      <c r="P228" s="1544"/>
      <c r="Q228" s="1545"/>
      <c r="R228" s="1546"/>
    </row>
    <row r="229" spans="2:22" ht="35.25" customHeight="1">
      <c r="B229" s="24"/>
      <c r="F229" s="24"/>
      <c r="G229" s="1555" t="s">
        <v>1853</v>
      </c>
      <c r="H229" s="1556"/>
      <c r="I229" s="1526">
        <f>Q113</f>
        <v>2700000</v>
      </c>
      <c r="J229" s="1527"/>
      <c r="K229" s="1528"/>
      <c r="L229" s="1526"/>
      <c r="M229" s="1527"/>
      <c r="N229" s="1528"/>
      <c r="O229" s="484"/>
      <c r="P229" s="1544"/>
      <c r="Q229" s="1545"/>
      <c r="R229" s="1546"/>
    </row>
    <row r="230" spans="2:22" ht="21.75" customHeight="1">
      <c r="B230" s="489"/>
      <c r="C230" s="490"/>
      <c r="D230" s="490"/>
      <c r="E230" s="490"/>
      <c r="F230" s="1411" t="s">
        <v>1669</v>
      </c>
      <c r="G230" s="1430"/>
      <c r="H230" s="1412"/>
      <c r="I230" s="1547">
        <f>SUM(L230:R230)</f>
        <v>4050000</v>
      </c>
      <c r="J230" s="1547"/>
      <c r="K230" s="1547"/>
      <c r="L230" s="1562">
        <v>1830000</v>
      </c>
      <c r="M230" s="1576"/>
      <c r="N230" s="1563"/>
      <c r="O230" s="491"/>
      <c r="P230" s="1538">
        <v>2220000</v>
      </c>
      <c r="Q230" s="1538"/>
      <c r="R230" s="1538"/>
      <c r="V230" s="359"/>
    </row>
    <row r="231" spans="2:22" ht="8.25" customHeight="1">
      <c r="F231" s="486"/>
      <c r="H231" s="21"/>
      <c r="J231" s="459"/>
      <c r="K231" s="487"/>
      <c r="L231" s="487"/>
      <c r="M231" s="487"/>
      <c r="N231" s="487"/>
      <c r="O231" s="487"/>
      <c r="P231" s="487"/>
      <c r="Q231" s="487"/>
      <c r="R231" s="487"/>
    </row>
    <row r="232" spans="2:22" s="37" customFormat="1">
      <c r="B232" s="462" t="s">
        <v>1670</v>
      </c>
      <c r="C232" s="49"/>
      <c r="D232" s="49"/>
      <c r="F232" s="486" t="s">
        <v>2664</v>
      </c>
      <c r="G232" s="49"/>
      <c r="H232" s="462"/>
      <c r="I232" s="3"/>
      <c r="J232" s="488"/>
      <c r="K232" s="482"/>
      <c r="L232" s="482"/>
      <c r="M232" s="482"/>
      <c r="N232" s="482"/>
      <c r="O232" s="482"/>
      <c r="P232" s="482"/>
      <c r="Q232" s="482"/>
      <c r="R232" s="482"/>
      <c r="U232" s="529"/>
    </row>
    <row r="233" spans="2:22">
      <c r="F233" s="486" t="s">
        <v>2665</v>
      </c>
    </row>
  </sheetData>
  <mergeCells count="96">
    <mergeCell ref="B1:R1"/>
    <mergeCell ref="B7:G7"/>
    <mergeCell ref="B8:G8"/>
    <mergeCell ref="B9:I9"/>
    <mergeCell ref="B10:I10"/>
    <mergeCell ref="P2:R2"/>
    <mergeCell ref="E82:I82"/>
    <mergeCell ref="D56:I56"/>
    <mergeCell ref="E57:I57"/>
    <mergeCell ref="E67:I67"/>
    <mergeCell ref="B72:I72"/>
    <mergeCell ref="C73:I73"/>
    <mergeCell ref="D74:I74"/>
    <mergeCell ref="D81:I81"/>
    <mergeCell ref="F65:I65"/>
    <mergeCell ref="F63:I63"/>
    <mergeCell ref="E47:I47"/>
    <mergeCell ref="C11:I11"/>
    <mergeCell ref="D12:I12"/>
    <mergeCell ref="E13:I13"/>
    <mergeCell ref="D17:I17"/>
    <mergeCell ref="E18:I18"/>
    <mergeCell ref="C32:I32"/>
    <mergeCell ref="D33:I33"/>
    <mergeCell ref="E34:I34"/>
    <mergeCell ref="D46:I46"/>
    <mergeCell ref="D97:I97"/>
    <mergeCell ref="E98:I98"/>
    <mergeCell ref="D102:I102"/>
    <mergeCell ref="E103:I103"/>
    <mergeCell ref="B107:I107"/>
    <mergeCell ref="B89:I89"/>
    <mergeCell ref="B90:I90"/>
    <mergeCell ref="C91:I91"/>
    <mergeCell ref="D92:I92"/>
    <mergeCell ref="E93:I93"/>
    <mergeCell ref="E143:I143"/>
    <mergeCell ref="E114:I114"/>
    <mergeCell ref="D118:I118"/>
    <mergeCell ref="E119:I119"/>
    <mergeCell ref="B122:I122"/>
    <mergeCell ref="B123:I123"/>
    <mergeCell ref="C124:I124"/>
    <mergeCell ref="D125:I125"/>
    <mergeCell ref="E126:I126"/>
    <mergeCell ref="D130:I130"/>
    <mergeCell ref="D201:I201"/>
    <mergeCell ref="E202:I202"/>
    <mergeCell ref="E206:I206"/>
    <mergeCell ref="D182:I182"/>
    <mergeCell ref="B149:I149"/>
    <mergeCell ref="B150:I150"/>
    <mergeCell ref="C151:I151"/>
    <mergeCell ref="D152:I152"/>
    <mergeCell ref="E153:I153"/>
    <mergeCell ref="E157:I157"/>
    <mergeCell ref="E165:I165"/>
    <mergeCell ref="D169:I169"/>
    <mergeCell ref="B175:I175"/>
    <mergeCell ref="C176:I176"/>
    <mergeCell ref="E178:I178"/>
    <mergeCell ref="B221:G221"/>
    <mergeCell ref="B222:E222"/>
    <mergeCell ref="F222:H222"/>
    <mergeCell ref="I222:K222"/>
    <mergeCell ref="L222:N222"/>
    <mergeCell ref="P222:R222"/>
    <mergeCell ref="B223:E223"/>
    <mergeCell ref="F223:G223"/>
    <mergeCell ref="I223:K223"/>
    <mergeCell ref="L223:N223"/>
    <mergeCell ref="P223:R223"/>
    <mergeCell ref="I224:K224"/>
    <mergeCell ref="L224:N224"/>
    <mergeCell ref="P224:R224"/>
    <mergeCell ref="I225:K225"/>
    <mergeCell ref="L225:N225"/>
    <mergeCell ref="P225:R225"/>
    <mergeCell ref="I227:K227"/>
    <mergeCell ref="L227:N227"/>
    <mergeCell ref="P227:R227"/>
    <mergeCell ref="I226:K226"/>
    <mergeCell ref="L226:N226"/>
    <mergeCell ref="P226:R226"/>
    <mergeCell ref="G228:H228"/>
    <mergeCell ref="I228:K228"/>
    <mergeCell ref="L228:N228"/>
    <mergeCell ref="P228:R228"/>
    <mergeCell ref="F230:H230"/>
    <mergeCell ref="I230:K230"/>
    <mergeCell ref="L230:N230"/>
    <mergeCell ref="P230:R230"/>
    <mergeCell ref="G229:H229"/>
    <mergeCell ref="I229:K229"/>
    <mergeCell ref="L229:N229"/>
    <mergeCell ref="P229:R229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9" tint="-0.499984740745262"/>
  </sheetPr>
  <dimension ref="B1:R266"/>
  <sheetViews>
    <sheetView zoomScaleNormal="100" workbookViewId="0">
      <pane ySplit="8" topLeftCell="A9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5703125" style="20" customWidth="1"/>
    <col min="3" max="3" width="1.42578125" style="20" customWidth="1"/>
    <col min="4" max="4" width="1.7109375" style="20" customWidth="1"/>
    <col min="5" max="5" width="3.85546875" style="20" customWidth="1"/>
    <col min="6" max="6" width="5.140625" style="49" customWidth="1"/>
    <col min="7" max="7" width="25.140625" style="21" customWidth="1"/>
    <col min="8" max="8" width="13.42578125" style="6" customWidth="1"/>
    <col min="9" max="9" width="9.1406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18" s="1" customFormat="1" ht="24.75" thickBot="1">
      <c r="B1" s="1407" t="s">
        <v>2700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2396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6.5" customHeight="1">
      <c r="B4" s="462" t="s">
        <v>1757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2493</v>
      </c>
      <c r="C8" s="1492"/>
      <c r="D8" s="1492"/>
      <c r="E8" s="1492"/>
      <c r="F8" s="1492"/>
      <c r="G8" s="1493"/>
      <c r="H8" s="89"/>
      <c r="I8" s="90"/>
      <c r="J8" s="44">
        <f>SUM(J30:J254)</f>
        <v>0</v>
      </c>
      <c r="K8" s="44">
        <f t="shared" ref="K8:R8" si="0">SUM(K30:K254)</f>
        <v>0</v>
      </c>
      <c r="L8" s="44">
        <f t="shared" si="0"/>
        <v>50000</v>
      </c>
      <c r="M8" s="44">
        <f t="shared" si="0"/>
        <v>200000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1000000</v>
      </c>
      <c r="R8" s="44">
        <f t="shared" si="0"/>
        <v>1250000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33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18" customHeight="1">
      <c r="B30" s="397" t="s">
        <v>80</v>
      </c>
      <c r="C30" s="398"/>
      <c r="D30" s="398"/>
      <c r="E30" s="398"/>
      <c r="F30" s="398"/>
      <c r="G30" s="398"/>
      <c r="H30" s="550"/>
      <c r="I30" s="398"/>
      <c r="J30" s="450"/>
      <c r="K30" s="450"/>
      <c r="L30" s="450"/>
      <c r="M30" s="450"/>
      <c r="N30" s="450"/>
      <c r="O30" s="450"/>
      <c r="P30" s="450"/>
      <c r="Q30" s="450"/>
      <c r="R30" s="449"/>
    </row>
    <row r="31" spans="2:18" s="12" customFormat="1" ht="18" customHeight="1">
      <c r="B31" s="188" t="s">
        <v>111</v>
      </c>
      <c r="C31" s="189"/>
      <c r="D31" s="189"/>
      <c r="E31" s="189"/>
      <c r="F31" s="189"/>
      <c r="G31" s="189"/>
      <c r="H31" s="190"/>
      <c r="I31" s="189"/>
      <c r="J31" s="448"/>
      <c r="K31" s="448"/>
      <c r="L31" s="448"/>
      <c r="M31" s="448"/>
      <c r="N31" s="448"/>
      <c r="O31" s="448"/>
      <c r="P31" s="448"/>
      <c r="Q31" s="448"/>
      <c r="R31" s="445"/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544"/>
      <c r="K32" s="443"/>
      <c r="L32" s="443"/>
      <c r="M32" s="443"/>
      <c r="N32" s="443"/>
      <c r="O32" s="443"/>
      <c r="P32" s="443"/>
      <c r="Q32" s="443"/>
      <c r="R32" s="186"/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544"/>
      <c r="K33" s="443"/>
      <c r="L33" s="443"/>
      <c r="M33" s="443"/>
      <c r="N33" s="443"/>
      <c r="O33" s="443"/>
      <c r="P33" s="443"/>
      <c r="Q33" s="443"/>
      <c r="R33" s="186"/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544"/>
      <c r="K34" s="443"/>
      <c r="L34" s="443"/>
      <c r="M34" s="443"/>
      <c r="N34" s="443"/>
      <c r="O34" s="443"/>
      <c r="P34" s="443"/>
      <c r="Q34" s="443"/>
      <c r="R34" s="186"/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405"/>
      <c r="I35" s="95"/>
      <c r="J35" s="545"/>
      <c r="K35" s="203"/>
      <c r="L35" s="203"/>
      <c r="M35" s="203"/>
      <c r="N35" s="203"/>
      <c r="O35" s="203"/>
      <c r="P35" s="203"/>
      <c r="Q35" s="203"/>
      <c r="R35" s="522"/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546"/>
      <c r="K36" s="447"/>
      <c r="L36" s="447"/>
      <c r="M36" s="447"/>
      <c r="N36" s="447"/>
      <c r="O36" s="447"/>
      <c r="P36" s="447"/>
      <c r="Q36" s="447"/>
      <c r="R36" s="522"/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546"/>
      <c r="K37" s="447"/>
      <c r="L37" s="447"/>
      <c r="M37" s="447"/>
      <c r="N37" s="447"/>
      <c r="O37" s="447"/>
      <c r="P37" s="447"/>
      <c r="Q37" s="447"/>
      <c r="R37" s="522"/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544"/>
      <c r="K38" s="443"/>
      <c r="L38" s="443"/>
      <c r="M38" s="443"/>
      <c r="N38" s="443"/>
      <c r="O38" s="443"/>
      <c r="P38" s="443"/>
      <c r="Q38" s="443"/>
      <c r="R38" s="186"/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405"/>
      <c r="I39" s="95"/>
      <c r="J39" s="545"/>
      <c r="K39" s="203"/>
      <c r="L39" s="203"/>
      <c r="M39" s="203"/>
      <c r="N39" s="203"/>
      <c r="O39" s="203"/>
      <c r="P39" s="203"/>
      <c r="Q39" s="203"/>
      <c r="R39" s="522"/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546"/>
      <c r="K40" s="447"/>
      <c r="L40" s="447"/>
      <c r="M40" s="447"/>
      <c r="N40" s="447"/>
      <c r="O40" s="447"/>
      <c r="P40" s="447"/>
      <c r="Q40" s="447"/>
      <c r="R40" s="522"/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546"/>
      <c r="K41" s="447"/>
      <c r="L41" s="447"/>
      <c r="M41" s="447"/>
      <c r="N41" s="447"/>
      <c r="O41" s="447"/>
      <c r="P41" s="447"/>
      <c r="Q41" s="447"/>
      <c r="R41" s="522"/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544"/>
      <c r="K42" s="443"/>
      <c r="L42" s="443"/>
      <c r="M42" s="443"/>
      <c r="N42" s="443"/>
      <c r="O42" s="443"/>
      <c r="P42" s="443"/>
      <c r="Q42" s="443"/>
      <c r="R42" s="186"/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405"/>
      <c r="I43" s="95"/>
      <c r="J43" s="545"/>
      <c r="K43" s="203"/>
      <c r="L43" s="203"/>
      <c r="M43" s="203"/>
      <c r="N43" s="203"/>
      <c r="O43" s="203"/>
      <c r="P43" s="203"/>
      <c r="Q43" s="203"/>
      <c r="R43" s="522"/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546"/>
      <c r="K44" s="447"/>
      <c r="L44" s="447"/>
      <c r="M44" s="447"/>
      <c r="N44" s="447"/>
      <c r="O44" s="447"/>
      <c r="P44" s="447"/>
      <c r="Q44" s="447"/>
      <c r="R44" s="522"/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546"/>
      <c r="K45" s="447"/>
      <c r="L45" s="447"/>
      <c r="M45" s="447"/>
      <c r="N45" s="447"/>
      <c r="O45" s="447"/>
      <c r="P45" s="447"/>
      <c r="Q45" s="447"/>
      <c r="R45" s="522"/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547"/>
      <c r="K46" s="512"/>
      <c r="L46" s="512"/>
      <c r="M46" s="512"/>
      <c r="N46" s="512"/>
      <c r="O46" s="512"/>
      <c r="P46" s="512"/>
      <c r="Q46" s="512"/>
      <c r="R46" s="509"/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544"/>
      <c r="K47" s="443"/>
      <c r="L47" s="443"/>
      <c r="M47" s="443"/>
      <c r="N47" s="443"/>
      <c r="O47" s="443"/>
      <c r="P47" s="443"/>
      <c r="Q47" s="443"/>
      <c r="R47" s="186"/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405"/>
      <c r="I48" s="95"/>
      <c r="J48" s="545"/>
      <c r="K48" s="203"/>
      <c r="L48" s="203"/>
      <c r="M48" s="203"/>
      <c r="N48" s="203"/>
      <c r="O48" s="203"/>
      <c r="P48" s="203"/>
      <c r="Q48" s="203"/>
      <c r="R48" s="522"/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546"/>
      <c r="K49" s="447"/>
      <c r="L49" s="447"/>
      <c r="M49" s="447"/>
      <c r="N49" s="447"/>
      <c r="O49" s="447"/>
      <c r="P49" s="447"/>
      <c r="Q49" s="447"/>
      <c r="R49" s="522"/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546"/>
      <c r="K50" s="447"/>
      <c r="L50" s="447"/>
      <c r="M50" s="447"/>
      <c r="N50" s="447"/>
      <c r="O50" s="447"/>
      <c r="P50" s="447"/>
      <c r="Q50" s="447"/>
      <c r="R50" s="522"/>
    </row>
    <row r="51" spans="2:18" ht="16.5" customHeight="1">
      <c r="B51" s="29"/>
      <c r="C51" s="189" t="s">
        <v>24</v>
      </c>
      <c r="D51" s="189"/>
      <c r="E51" s="189"/>
      <c r="F51" s="189"/>
      <c r="G51" s="189"/>
      <c r="H51" s="190"/>
      <c r="I51" s="189"/>
      <c r="J51" s="544"/>
      <c r="K51" s="443"/>
      <c r="L51" s="443"/>
      <c r="M51" s="443"/>
      <c r="N51" s="443"/>
      <c r="O51" s="443"/>
      <c r="P51" s="443"/>
      <c r="Q51" s="443"/>
      <c r="R51" s="186"/>
    </row>
    <row r="52" spans="2:18" ht="16.5" hidden="1" customHeight="1">
      <c r="B52" s="29"/>
      <c r="C52" s="31"/>
      <c r="D52" s="189" t="s">
        <v>23</v>
      </c>
      <c r="E52" s="189"/>
      <c r="F52" s="189"/>
      <c r="G52" s="189"/>
      <c r="H52" s="190"/>
      <c r="I52" s="189"/>
      <c r="J52" s="544"/>
      <c r="K52" s="443"/>
      <c r="L52" s="443"/>
      <c r="M52" s="443"/>
      <c r="N52" s="443"/>
      <c r="O52" s="443"/>
      <c r="P52" s="443"/>
      <c r="Q52" s="443"/>
      <c r="R52" s="186"/>
    </row>
    <row r="53" spans="2:18" ht="16.5" hidden="1" customHeight="1">
      <c r="B53" s="29"/>
      <c r="C53" s="31"/>
      <c r="D53" s="31"/>
      <c r="E53" s="189" t="s">
        <v>22</v>
      </c>
      <c r="F53" s="189"/>
      <c r="G53" s="189"/>
      <c r="H53" s="190"/>
      <c r="I53" s="189"/>
      <c r="J53" s="544"/>
      <c r="K53" s="443"/>
      <c r="L53" s="443"/>
      <c r="M53" s="443"/>
      <c r="N53" s="443"/>
      <c r="O53" s="443"/>
      <c r="P53" s="443"/>
      <c r="Q53" s="443"/>
      <c r="R53" s="186"/>
    </row>
    <row r="54" spans="2:18" s="464" customFormat="1" ht="16.5" hidden="1" customHeight="1">
      <c r="B54" s="466"/>
      <c r="C54" s="463"/>
      <c r="D54" s="463"/>
      <c r="E54" s="467">
        <v>127</v>
      </c>
      <c r="F54" s="467" t="s">
        <v>1752</v>
      </c>
      <c r="G54" s="463"/>
      <c r="H54" s="536"/>
      <c r="I54" s="467"/>
      <c r="J54" s="458"/>
      <c r="K54" s="458"/>
      <c r="L54" s="458"/>
      <c r="M54" s="458"/>
      <c r="N54" s="458"/>
      <c r="O54" s="458"/>
      <c r="P54" s="458"/>
      <c r="Q54" s="458"/>
      <c r="R54" s="457"/>
    </row>
    <row r="55" spans="2:18" ht="47.25" hidden="1" customHeight="1">
      <c r="B55" s="771"/>
      <c r="C55" s="752"/>
      <c r="D55" s="752"/>
      <c r="E55" s="752"/>
      <c r="F55" s="752"/>
      <c r="G55" s="754"/>
      <c r="H55" s="755"/>
      <c r="I55" s="853"/>
      <c r="J55" s="864"/>
      <c r="K55" s="758"/>
      <c r="L55" s="758"/>
      <c r="M55" s="758"/>
      <c r="N55" s="757"/>
      <c r="O55" s="757"/>
      <c r="P55" s="757"/>
      <c r="Q55" s="757"/>
      <c r="R55" s="759"/>
    </row>
    <row r="56" spans="2:18" s="464" customFormat="1" ht="19.5" hidden="1" customHeight="1">
      <c r="B56" s="466"/>
      <c r="C56" s="463"/>
      <c r="D56" s="463"/>
      <c r="E56" s="467">
        <v>212</v>
      </c>
      <c r="F56" s="467" t="s">
        <v>1753</v>
      </c>
      <c r="G56" s="468"/>
      <c r="H56" s="536"/>
      <c r="I56" s="467"/>
      <c r="J56" s="458"/>
      <c r="K56" s="458"/>
      <c r="L56" s="458"/>
      <c r="M56" s="458"/>
      <c r="N56" s="458"/>
      <c r="O56" s="458"/>
      <c r="P56" s="458"/>
      <c r="Q56" s="458"/>
      <c r="R56" s="457"/>
    </row>
    <row r="57" spans="2:18" ht="64.5" hidden="1" customHeight="1">
      <c r="B57" s="771"/>
      <c r="C57" s="752"/>
      <c r="D57" s="752"/>
      <c r="E57" s="752"/>
      <c r="F57" s="752">
        <v>21201</v>
      </c>
      <c r="G57" s="754"/>
      <c r="H57" s="755"/>
      <c r="I57" s="853"/>
      <c r="J57" s="864"/>
      <c r="K57" s="757"/>
      <c r="L57" s="757"/>
      <c r="M57" s="757"/>
      <c r="N57" s="757"/>
      <c r="O57" s="757"/>
      <c r="P57" s="758"/>
      <c r="Q57" s="786"/>
      <c r="R57" s="759">
        <f>SUM(J57:P57)</f>
        <v>0</v>
      </c>
    </row>
    <row r="58" spans="2:18" ht="84.75" hidden="1" customHeight="1">
      <c r="B58" s="17"/>
      <c r="C58" s="18"/>
      <c r="D58" s="18"/>
      <c r="E58" s="18"/>
      <c r="F58" s="18">
        <v>21202</v>
      </c>
      <c r="G58" s="19"/>
      <c r="H58" s="134"/>
      <c r="I58" s="135"/>
      <c r="J58" s="863"/>
      <c r="K58" s="152"/>
      <c r="L58" s="152"/>
      <c r="M58" s="152"/>
      <c r="N58" s="152"/>
      <c r="O58" s="152"/>
      <c r="P58" s="372"/>
      <c r="Q58" s="843"/>
      <c r="R58" s="471">
        <f>SUM(J58:P58)</f>
        <v>0</v>
      </c>
    </row>
    <row r="59" spans="2:18" ht="39.75" hidden="1" customHeight="1">
      <c r="B59" s="794"/>
      <c r="C59" s="795"/>
      <c r="D59" s="793"/>
      <c r="E59" s="793"/>
      <c r="F59" s="752">
        <v>21203</v>
      </c>
      <c r="G59" s="754"/>
      <c r="H59" s="757"/>
      <c r="I59" s="853"/>
      <c r="J59" s="866"/>
      <c r="K59" s="786"/>
      <c r="L59" s="786"/>
      <c r="M59" s="786"/>
      <c r="N59" s="786"/>
      <c r="O59" s="786"/>
      <c r="P59" s="867"/>
      <c r="Q59" s="786"/>
      <c r="R59" s="868">
        <f>SUM(J59:P59)</f>
        <v>0</v>
      </c>
    </row>
    <row r="60" spans="2:18" ht="68.25" hidden="1" customHeight="1">
      <c r="B60" s="58"/>
      <c r="C60" s="59"/>
      <c r="D60" s="53"/>
      <c r="E60" s="53"/>
      <c r="F60" s="18">
        <v>21204</v>
      </c>
      <c r="G60" s="19"/>
      <c r="H60" s="152"/>
      <c r="I60" s="135"/>
      <c r="J60" s="865"/>
      <c r="K60" s="136"/>
      <c r="L60" s="136"/>
      <c r="M60" s="136"/>
      <c r="N60" s="136"/>
      <c r="O60" s="136"/>
      <c r="P60" s="1097"/>
      <c r="Q60" s="136"/>
      <c r="R60" s="526">
        <f>SUM(J60:P60)</f>
        <v>0</v>
      </c>
    </row>
    <row r="61" spans="2:18" ht="48.75" hidden="1" customHeight="1">
      <c r="B61" s="29"/>
      <c r="C61" s="31"/>
      <c r="D61" s="1401" t="s">
        <v>26</v>
      </c>
      <c r="E61" s="1401"/>
      <c r="F61" s="1401"/>
      <c r="G61" s="1401"/>
      <c r="H61" s="1401"/>
      <c r="I61" s="1401"/>
      <c r="J61" s="128">
        <f>SUM(J62)</f>
        <v>0</v>
      </c>
      <c r="K61" s="73">
        <f t="shared" ref="K61:R61" si="10">SUM(K62)</f>
        <v>0</v>
      </c>
      <c r="L61" s="73">
        <f t="shared" si="10"/>
        <v>0</v>
      </c>
      <c r="M61" s="73">
        <f t="shared" si="10"/>
        <v>0</v>
      </c>
      <c r="N61" s="73">
        <f t="shared" si="10"/>
        <v>0</v>
      </c>
      <c r="O61" s="73">
        <f t="shared" si="10"/>
        <v>0</v>
      </c>
      <c r="P61" s="73">
        <f t="shared" si="10"/>
        <v>0</v>
      </c>
      <c r="Q61" s="73">
        <f t="shared" si="10"/>
        <v>0</v>
      </c>
      <c r="R61" s="73">
        <f t="shared" si="10"/>
        <v>0</v>
      </c>
    </row>
    <row r="62" spans="2:18" ht="32.25" hidden="1" customHeight="1">
      <c r="B62" s="29"/>
      <c r="C62" s="31"/>
      <c r="D62" s="31"/>
      <c r="E62" s="1401" t="s">
        <v>27</v>
      </c>
      <c r="F62" s="1401"/>
      <c r="G62" s="1401"/>
      <c r="H62" s="1401"/>
      <c r="I62" s="1401"/>
      <c r="J62" s="128">
        <f>SUM(J63:J65)</f>
        <v>0</v>
      </c>
      <c r="K62" s="73">
        <f t="shared" ref="K62:R62" si="11">SUM(K63:K65)</f>
        <v>0</v>
      </c>
      <c r="L62" s="73">
        <f t="shared" si="11"/>
        <v>0</v>
      </c>
      <c r="M62" s="73">
        <f t="shared" si="11"/>
        <v>0</v>
      </c>
      <c r="N62" s="73">
        <f t="shared" si="11"/>
        <v>0</v>
      </c>
      <c r="O62" s="73">
        <f t="shared" si="11"/>
        <v>0</v>
      </c>
      <c r="P62" s="73">
        <f t="shared" si="11"/>
        <v>0</v>
      </c>
      <c r="Q62" s="73">
        <f t="shared" si="11"/>
        <v>0</v>
      </c>
      <c r="R62" s="73">
        <f t="shared" si="11"/>
        <v>0</v>
      </c>
    </row>
    <row r="63" spans="2:18" ht="20.25" hidden="1" customHeight="1">
      <c r="B63" s="32"/>
      <c r="C63" s="33"/>
      <c r="D63" s="33"/>
      <c r="E63" s="34"/>
      <c r="F63" s="25">
        <v>28</v>
      </c>
      <c r="G63" s="14"/>
      <c r="H63" s="80"/>
      <c r="I63" s="52"/>
      <c r="J63" s="130"/>
      <c r="K63" s="15"/>
      <c r="L63" s="15"/>
      <c r="M63" s="15"/>
      <c r="N63" s="15"/>
      <c r="O63" s="15"/>
      <c r="P63" s="15"/>
      <c r="Q63" s="15"/>
      <c r="R63" s="71">
        <f t="shared" ref="R63:R64" si="12">SUM(J63:Q63)</f>
        <v>0</v>
      </c>
    </row>
    <row r="64" spans="2:18" ht="20.25" hidden="1" customHeight="1">
      <c r="B64" s="24"/>
      <c r="D64" s="21"/>
      <c r="E64" s="26"/>
      <c r="F64" s="25">
        <v>29</v>
      </c>
      <c r="G64" s="14"/>
      <c r="H64" s="15"/>
      <c r="I64" s="16"/>
      <c r="J64" s="131"/>
      <c r="K64" s="23"/>
      <c r="L64" s="23"/>
      <c r="M64" s="23"/>
      <c r="N64" s="23"/>
      <c r="O64" s="23"/>
      <c r="P64" s="23"/>
      <c r="Q64" s="23"/>
      <c r="R64" s="71">
        <f t="shared" si="12"/>
        <v>0</v>
      </c>
    </row>
    <row r="65" spans="2:18" ht="20.25" hidden="1" customHeight="1">
      <c r="B65" s="24"/>
      <c r="D65" s="21"/>
      <c r="E65" s="26"/>
      <c r="F65" s="25">
        <v>30</v>
      </c>
      <c r="G65" s="14"/>
      <c r="H65" s="15"/>
      <c r="I65" s="16"/>
      <c r="J65" s="131"/>
      <c r="K65" s="23"/>
      <c r="L65" s="23"/>
      <c r="M65" s="23"/>
      <c r="N65" s="23"/>
      <c r="O65" s="23"/>
      <c r="P65" s="23"/>
      <c r="Q65" s="23"/>
      <c r="R65" s="71">
        <f>SUM(J65:Q65)</f>
        <v>0</v>
      </c>
    </row>
    <row r="66" spans="2:18" ht="17.25" customHeight="1">
      <c r="B66" s="29"/>
      <c r="C66" s="31"/>
      <c r="D66" s="189" t="s">
        <v>28</v>
      </c>
      <c r="E66" s="189"/>
      <c r="F66" s="189"/>
      <c r="G66" s="189"/>
      <c r="H66" s="189"/>
      <c r="I66" s="191"/>
      <c r="J66" s="1111"/>
      <c r="K66" s="443"/>
      <c r="L66" s="443"/>
      <c r="M66" s="443"/>
      <c r="N66" s="443"/>
      <c r="O66" s="443"/>
      <c r="P66" s="443"/>
      <c r="Q66" s="443"/>
      <c r="R66" s="186"/>
    </row>
    <row r="67" spans="2:18" ht="17.25" customHeight="1">
      <c r="B67" s="29"/>
      <c r="C67" s="31"/>
      <c r="D67" s="31"/>
      <c r="E67" s="189" t="s">
        <v>29</v>
      </c>
      <c r="F67" s="189"/>
      <c r="G67" s="189"/>
      <c r="H67" s="189"/>
      <c r="I67" s="189"/>
      <c r="J67" s="1111"/>
      <c r="K67" s="443"/>
      <c r="L67" s="443"/>
      <c r="M67" s="443"/>
      <c r="N67" s="443"/>
      <c r="O67" s="443"/>
      <c r="P67" s="443"/>
      <c r="Q67" s="443"/>
      <c r="R67" s="186"/>
    </row>
    <row r="68" spans="2:18" ht="17.25" customHeight="1">
      <c r="B68" s="188"/>
      <c r="C68" s="189"/>
      <c r="D68" s="189"/>
      <c r="E68" s="1112" t="s">
        <v>2148</v>
      </c>
      <c r="F68" s="1521" t="s">
        <v>2679</v>
      </c>
      <c r="G68" s="1521"/>
      <c r="H68" s="1521"/>
      <c r="I68" s="1521"/>
      <c r="J68" s="545"/>
      <c r="K68" s="203"/>
      <c r="L68" s="203"/>
      <c r="M68" s="203"/>
      <c r="N68" s="203"/>
      <c r="O68" s="203"/>
      <c r="P68" s="203"/>
      <c r="Q68" s="203"/>
      <c r="R68" s="522"/>
    </row>
    <row r="69" spans="2:18" ht="66.75" customHeight="1">
      <c r="B69" s="24"/>
      <c r="D69" s="21"/>
      <c r="E69" s="21"/>
      <c r="F69" s="1379" t="s">
        <v>2678</v>
      </c>
      <c r="G69" s="14" t="s">
        <v>2687</v>
      </c>
      <c r="H69" s="15" t="s">
        <v>1756</v>
      </c>
      <c r="I69" s="16" t="s">
        <v>2161</v>
      </c>
      <c r="J69" s="131"/>
      <c r="K69" s="23"/>
      <c r="L69" s="23"/>
      <c r="M69" s="23"/>
      <c r="N69" s="23"/>
      <c r="O69" s="23"/>
      <c r="P69" s="23"/>
      <c r="Q69" s="23">
        <v>1000000</v>
      </c>
      <c r="R69" s="71">
        <f>SUM(Q69)</f>
        <v>1000000</v>
      </c>
    </row>
    <row r="70" spans="2:18" ht="17.25" hidden="1" customHeight="1">
      <c r="B70" s="188"/>
      <c r="C70" s="189"/>
      <c r="D70" s="189"/>
      <c r="E70" s="1112" t="s">
        <v>2503</v>
      </c>
      <c r="F70" s="1521" t="s">
        <v>2414</v>
      </c>
      <c r="G70" s="1521"/>
      <c r="H70" s="1521"/>
      <c r="I70" s="1521"/>
      <c r="J70" s="545"/>
      <c r="K70" s="203"/>
      <c r="L70" s="203"/>
      <c r="M70" s="203"/>
      <c r="N70" s="203"/>
      <c r="O70" s="203"/>
      <c r="P70" s="203"/>
      <c r="Q70" s="203"/>
      <c r="R70" s="522"/>
    </row>
    <row r="71" spans="2:18" ht="66.75" hidden="1" customHeight="1">
      <c r="B71" s="24"/>
      <c r="D71" s="21"/>
      <c r="E71" s="21"/>
      <c r="F71" s="752">
        <v>20401</v>
      </c>
      <c r="G71" s="14" t="s">
        <v>2506</v>
      </c>
      <c r="H71" s="15" t="s">
        <v>2507</v>
      </c>
      <c r="I71" s="16" t="s">
        <v>2161</v>
      </c>
      <c r="J71" s="131"/>
      <c r="K71" s="23"/>
      <c r="L71" s="23"/>
      <c r="M71" s="23"/>
      <c r="N71" s="23"/>
      <c r="O71" s="23"/>
      <c r="P71" s="23"/>
      <c r="Q71" s="23"/>
      <c r="R71" s="71">
        <f>SUM(Q71)</f>
        <v>0</v>
      </c>
    </row>
    <row r="72" spans="2:18" ht="33" hidden="1" customHeight="1">
      <c r="B72" s="29"/>
      <c r="C72" s="31"/>
      <c r="D72" s="31"/>
      <c r="E72" s="1418" t="s">
        <v>30</v>
      </c>
      <c r="F72" s="1418"/>
      <c r="G72" s="1418"/>
      <c r="H72" s="1418"/>
      <c r="I72" s="1418"/>
      <c r="J72" s="73">
        <f t="shared" ref="J72:R72" si="13">SUM(J73:J75)</f>
        <v>0</v>
      </c>
      <c r="K72" s="73">
        <f t="shared" si="13"/>
        <v>0</v>
      </c>
      <c r="L72" s="73">
        <f t="shared" si="13"/>
        <v>0</v>
      </c>
      <c r="M72" s="73">
        <f t="shared" si="13"/>
        <v>0</v>
      </c>
      <c r="N72" s="73">
        <f t="shared" si="13"/>
        <v>0</v>
      </c>
      <c r="O72" s="73">
        <f t="shared" si="13"/>
        <v>0</v>
      </c>
      <c r="P72" s="73">
        <f t="shared" si="13"/>
        <v>0</v>
      </c>
      <c r="Q72" s="73">
        <f t="shared" si="13"/>
        <v>0</v>
      </c>
      <c r="R72" s="73">
        <f t="shared" si="13"/>
        <v>0</v>
      </c>
    </row>
    <row r="73" spans="2:18" ht="23.25" hidden="1" customHeight="1">
      <c r="B73" s="32"/>
      <c r="C73" s="33"/>
      <c r="D73" s="33"/>
      <c r="E73" s="34"/>
      <c r="F73" s="25">
        <v>34</v>
      </c>
      <c r="G73" s="14"/>
      <c r="H73" s="14"/>
      <c r="I73" s="52"/>
      <c r="J73" s="23"/>
      <c r="K73" s="23"/>
      <c r="L73" s="23"/>
      <c r="M73" s="23"/>
      <c r="N73" s="23"/>
      <c r="O73" s="23"/>
      <c r="P73" s="23"/>
      <c r="Q73" s="23"/>
      <c r="R73" s="71">
        <f>SUM(J73:Q73)</f>
        <v>0</v>
      </c>
    </row>
    <row r="74" spans="2:18" ht="23.25" hidden="1" customHeight="1">
      <c r="B74" s="48"/>
      <c r="C74" s="49"/>
      <c r="D74" s="49"/>
      <c r="E74" s="50"/>
      <c r="F74" s="25">
        <v>35</v>
      </c>
      <c r="G74" s="14"/>
      <c r="H74" s="14"/>
      <c r="I74" s="52"/>
      <c r="J74" s="15"/>
      <c r="K74" s="15"/>
      <c r="L74" s="15"/>
      <c r="M74" s="15"/>
      <c r="N74" s="15"/>
      <c r="O74" s="15"/>
      <c r="P74" s="15"/>
      <c r="Q74" s="15"/>
      <c r="R74" s="71">
        <f t="shared" ref="R74:R75" si="14">SUM(J74:Q74)</f>
        <v>0</v>
      </c>
    </row>
    <row r="75" spans="2:18" ht="23.25" hidden="1" customHeight="1">
      <c r="B75" s="17"/>
      <c r="C75" s="18"/>
      <c r="D75" s="18"/>
      <c r="E75" s="66"/>
      <c r="F75" s="25">
        <v>36</v>
      </c>
      <c r="G75" s="14"/>
      <c r="H75" s="14"/>
      <c r="I75" s="52"/>
      <c r="J75" s="15"/>
      <c r="K75" s="15"/>
      <c r="L75" s="15"/>
      <c r="M75" s="15"/>
      <c r="N75" s="15"/>
      <c r="O75" s="15"/>
      <c r="P75" s="15"/>
      <c r="Q75" s="15"/>
      <c r="R75" s="71">
        <f t="shared" si="14"/>
        <v>0</v>
      </c>
    </row>
    <row r="76" spans="2:18" s="12" customFormat="1" ht="18.75" hidden="1" customHeight="1">
      <c r="B76" s="116" t="s">
        <v>82</v>
      </c>
      <c r="C76" s="38"/>
      <c r="D76" s="115"/>
      <c r="E76" s="115"/>
      <c r="F76" s="115"/>
      <c r="G76" s="115"/>
      <c r="H76" s="115"/>
      <c r="I76" s="115"/>
      <c r="J76" s="35">
        <f>SUM(J77)</f>
        <v>0</v>
      </c>
      <c r="K76" s="35">
        <f t="shared" ref="K76:R77" si="15">SUM(K77)</f>
        <v>0</v>
      </c>
      <c r="L76" s="35">
        <f t="shared" si="15"/>
        <v>0</v>
      </c>
      <c r="M76" s="35">
        <f t="shared" si="15"/>
        <v>0</v>
      </c>
      <c r="N76" s="35">
        <f t="shared" si="15"/>
        <v>0</v>
      </c>
      <c r="O76" s="35">
        <f t="shared" si="15"/>
        <v>0</v>
      </c>
      <c r="P76" s="35">
        <f t="shared" si="15"/>
        <v>0</v>
      </c>
      <c r="Q76" s="35">
        <f t="shared" si="15"/>
        <v>0</v>
      </c>
      <c r="R76" s="35">
        <f t="shared" si="15"/>
        <v>0</v>
      </c>
    </row>
    <row r="77" spans="2:18" s="12" customFormat="1" ht="33" hidden="1" customHeight="1">
      <c r="B77" s="1512" t="s">
        <v>112</v>
      </c>
      <c r="C77" s="1401"/>
      <c r="D77" s="1401"/>
      <c r="E77" s="1401"/>
      <c r="F77" s="1401"/>
      <c r="G77" s="1401"/>
      <c r="H77" s="1401"/>
      <c r="I77" s="1401"/>
      <c r="J77" s="22">
        <f>SUM(J78)</f>
        <v>0</v>
      </c>
      <c r="K77" s="22">
        <f t="shared" si="15"/>
        <v>0</v>
      </c>
      <c r="L77" s="22">
        <f t="shared" si="15"/>
        <v>0</v>
      </c>
      <c r="M77" s="22">
        <f t="shared" si="15"/>
        <v>0</v>
      </c>
      <c r="N77" s="22">
        <f t="shared" si="15"/>
        <v>0</v>
      </c>
      <c r="O77" s="22">
        <f t="shared" si="15"/>
        <v>0</v>
      </c>
      <c r="P77" s="22">
        <f t="shared" si="15"/>
        <v>0</v>
      </c>
      <c r="Q77" s="22">
        <f t="shared" si="15"/>
        <v>0</v>
      </c>
      <c r="R77" s="22">
        <f t="shared" si="15"/>
        <v>0</v>
      </c>
    </row>
    <row r="78" spans="2:18" ht="33" hidden="1" customHeight="1">
      <c r="B78" s="29"/>
      <c r="C78" s="1401" t="s">
        <v>31</v>
      </c>
      <c r="D78" s="1401"/>
      <c r="E78" s="1401"/>
      <c r="F78" s="1401"/>
      <c r="G78" s="1401"/>
      <c r="H78" s="1401"/>
      <c r="I78" s="1401"/>
      <c r="J78" s="73">
        <f t="shared" ref="J78:R78" si="16">SUM(J79+J86)</f>
        <v>0</v>
      </c>
      <c r="K78" s="73">
        <f t="shared" si="16"/>
        <v>0</v>
      </c>
      <c r="L78" s="73">
        <f t="shared" si="16"/>
        <v>0</v>
      </c>
      <c r="M78" s="73">
        <f t="shared" si="16"/>
        <v>0</v>
      </c>
      <c r="N78" s="73">
        <f t="shared" si="16"/>
        <v>0</v>
      </c>
      <c r="O78" s="73">
        <f t="shared" si="16"/>
        <v>0</v>
      </c>
      <c r="P78" s="73">
        <f t="shared" si="16"/>
        <v>0</v>
      </c>
      <c r="Q78" s="73">
        <f t="shared" si="16"/>
        <v>0</v>
      </c>
      <c r="R78" s="73">
        <f t="shared" si="16"/>
        <v>0</v>
      </c>
    </row>
    <row r="79" spans="2:18" ht="34.5" hidden="1" customHeight="1">
      <c r="B79" s="29"/>
      <c r="C79" s="31"/>
      <c r="D79" s="1401" t="s">
        <v>32</v>
      </c>
      <c r="E79" s="1401"/>
      <c r="F79" s="1401"/>
      <c r="G79" s="1401"/>
      <c r="H79" s="1401"/>
      <c r="I79" s="1401"/>
      <c r="J79" s="73">
        <f>SUM(J80)</f>
        <v>0</v>
      </c>
      <c r="K79" s="73">
        <f t="shared" ref="K79:R79" si="17">SUM(K80)</f>
        <v>0</v>
      </c>
      <c r="L79" s="73">
        <f t="shared" si="17"/>
        <v>0</v>
      </c>
      <c r="M79" s="73">
        <f t="shared" si="17"/>
        <v>0</v>
      </c>
      <c r="N79" s="73">
        <f t="shared" si="17"/>
        <v>0</v>
      </c>
      <c r="O79" s="73">
        <f t="shared" si="17"/>
        <v>0</v>
      </c>
      <c r="P79" s="73">
        <f t="shared" si="17"/>
        <v>0</v>
      </c>
      <c r="Q79" s="73">
        <f t="shared" si="17"/>
        <v>0</v>
      </c>
      <c r="R79" s="73">
        <f t="shared" si="17"/>
        <v>0</v>
      </c>
    </row>
    <row r="80" spans="2:18" hidden="1">
      <c r="B80" s="29"/>
      <c r="C80" s="31"/>
      <c r="D80" s="31"/>
      <c r="E80" s="30" t="s">
        <v>33</v>
      </c>
      <c r="F80" s="27"/>
      <c r="G80" s="27"/>
      <c r="H80" s="13"/>
      <c r="I80" s="47"/>
      <c r="J80" s="73">
        <f>SUM(J81:J85)</f>
        <v>0</v>
      </c>
      <c r="K80" s="73">
        <f t="shared" ref="K80:R80" si="18">SUM(K81:K85)</f>
        <v>0</v>
      </c>
      <c r="L80" s="73">
        <f t="shared" si="18"/>
        <v>0</v>
      </c>
      <c r="M80" s="73">
        <f t="shared" si="18"/>
        <v>0</v>
      </c>
      <c r="N80" s="73">
        <f t="shared" si="18"/>
        <v>0</v>
      </c>
      <c r="O80" s="73">
        <f t="shared" si="18"/>
        <v>0</v>
      </c>
      <c r="P80" s="73">
        <f t="shared" si="18"/>
        <v>0</v>
      </c>
      <c r="Q80" s="73">
        <f t="shared" si="18"/>
        <v>0</v>
      </c>
      <c r="R80" s="73">
        <f t="shared" si="18"/>
        <v>0</v>
      </c>
    </row>
    <row r="81" spans="2:18" ht="25.5" hidden="1" customHeight="1">
      <c r="B81" s="32"/>
      <c r="C81" s="33"/>
      <c r="D81" s="33"/>
      <c r="E81" s="34"/>
      <c r="F81" s="25">
        <v>37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>SUM(J81:Q81)</f>
        <v>0</v>
      </c>
    </row>
    <row r="82" spans="2:18" ht="25.5" hidden="1" customHeight="1">
      <c r="B82" s="24"/>
      <c r="D82" s="21"/>
      <c r="E82" s="26"/>
      <c r="F82" s="25">
        <v>38</v>
      </c>
      <c r="G82" s="14"/>
      <c r="H82" s="15"/>
      <c r="I82" s="16"/>
      <c r="J82" s="23"/>
      <c r="K82" s="23"/>
      <c r="L82" s="23"/>
      <c r="M82" s="23"/>
      <c r="N82" s="23"/>
      <c r="O82" s="23"/>
      <c r="P82" s="23"/>
      <c r="Q82" s="23"/>
      <c r="R82" s="71">
        <f>SUM(J82:Q82)</f>
        <v>0</v>
      </c>
    </row>
    <row r="83" spans="2:18" ht="25.5" hidden="1" customHeight="1">
      <c r="B83" s="24"/>
      <c r="D83" s="21"/>
      <c r="E83" s="26"/>
      <c r="F83" s="25">
        <v>39</v>
      </c>
      <c r="G83" s="14"/>
      <c r="H83" s="15"/>
      <c r="I83" s="16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40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" si="19">SUM(J84:Q84)</f>
        <v>0</v>
      </c>
    </row>
    <row r="85" spans="2:18" ht="25.5" hidden="1" customHeight="1">
      <c r="B85" s="48"/>
      <c r="C85" s="49"/>
      <c r="D85" s="49"/>
      <c r="E85" s="50"/>
      <c r="F85" s="25">
        <v>41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>SUM(J85:Q85)</f>
        <v>0</v>
      </c>
    </row>
    <row r="86" spans="2:18" ht="21" hidden="1" customHeight="1">
      <c r="B86" s="29"/>
      <c r="C86" s="31"/>
      <c r="D86" s="1419" t="s">
        <v>34</v>
      </c>
      <c r="E86" s="1419"/>
      <c r="F86" s="1419"/>
      <c r="G86" s="1419"/>
      <c r="H86" s="1419"/>
      <c r="I86" s="1419"/>
      <c r="J86" s="73">
        <f>SUM(J87)</f>
        <v>0</v>
      </c>
      <c r="K86" s="73">
        <f t="shared" ref="K86:Q86" si="20">SUM(K87)</f>
        <v>0</v>
      </c>
      <c r="L86" s="73">
        <f t="shared" si="20"/>
        <v>0</v>
      </c>
      <c r="M86" s="73">
        <f t="shared" si="20"/>
        <v>0</v>
      </c>
      <c r="N86" s="73">
        <f t="shared" si="20"/>
        <v>0</v>
      </c>
      <c r="O86" s="73">
        <f t="shared" si="20"/>
        <v>0</v>
      </c>
      <c r="P86" s="73">
        <f t="shared" si="20"/>
        <v>0</v>
      </c>
      <c r="Q86" s="73">
        <f t="shared" si="20"/>
        <v>0</v>
      </c>
      <c r="R86" s="73">
        <f>SUM(R87)</f>
        <v>0</v>
      </c>
    </row>
    <row r="87" spans="2:18" ht="21" hidden="1" customHeight="1">
      <c r="B87" s="29"/>
      <c r="C87" s="31"/>
      <c r="D87" s="31"/>
      <c r="E87" s="1418" t="s">
        <v>35</v>
      </c>
      <c r="F87" s="1418"/>
      <c r="G87" s="1418"/>
      <c r="H87" s="1418"/>
      <c r="I87" s="1418"/>
      <c r="J87" s="73">
        <f>SUM(J88:J93)</f>
        <v>0</v>
      </c>
      <c r="K87" s="73">
        <f t="shared" ref="K87:R87" si="21">SUM(K88:K93)</f>
        <v>0</v>
      </c>
      <c r="L87" s="73">
        <f t="shared" si="21"/>
        <v>0</v>
      </c>
      <c r="M87" s="73">
        <f t="shared" si="21"/>
        <v>0</v>
      </c>
      <c r="N87" s="73">
        <f t="shared" si="21"/>
        <v>0</v>
      </c>
      <c r="O87" s="73">
        <f t="shared" si="21"/>
        <v>0</v>
      </c>
      <c r="P87" s="73">
        <f t="shared" si="21"/>
        <v>0</v>
      </c>
      <c r="Q87" s="73">
        <f t="shared" si="21"/>
        <v>0</v>
      </c>
      <c r="R87" s="73">
        <f t="shared" si="21"/>
        <v>0</v>
      </c>
    </row>
    <row r="88" spans="2:18" ht="25.5" hidden="1" customHeight="1">
      <c r="B88" s="32"/>
      <c r="C88" s="33"/>
      <c r="D88" s="33"/>
      <c r="E88" s="34"/>
      <c r="F88" s="25">
        <v>42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>SUM(J88:Q88)</f>
        <v>0</v>
      </c>
    </row>
    <row r="89" spans="2:18" ht="25.5" hidden="1" customHeight="1">
      <c r="B89" s="48"/>
      <c r="C89" s="49"/>
      <c r="D89" s="49"/>
      <c r="E89" s="50"/>
      <c r="F89" s="25">
        <v>43</v>
      </c>
      <c r="G89" s="14"/>
      <c r="H89" s="14"/>
      <c r="I89" s="52"/>
      <c r="J89" s="15"/>
      <c r="K89" s="15"/>
      <c r="L89" s="15"/>
      <c r="M89" s="15"/>
      <c r="N89" s="15"/>
      <c r="O89" s="15"/>
      <c r="P89" s="15"/>
      <c r="Q89" s="15"/>
      <c r="R89" s="71">
        <f t="shared" ref="R89:R93" si="22">SUM(J89:Q89)</f>
        <v>0</v>
      </c>
    </row>
    <row r="90" spans="2:18" ht="25.5" hidden="1" customHeight="1">
      <c r="B90" s="48"/>
      <c r="C90" s="49"/>
      <c r="D90" s="49"/>
      <c r="E90" s="50"/>
      <c r="F90" s="25">
        <v>44</v>
      </c>
      <c r="G90" s="14"/>
      <c r="H90" s="14"/>
      <c r="I90" s="52"/>
      <c r="J90" s="15"/>
      <c r="K90" s="15"/>
      <c r="L90" s="15"/>
      <c r="M90" s="15"/>
      <c r="N90" s="15"/>
      <c r="O90" s="15"/>
      <c r="P90" s="15"/>
      <c r="Q90" s="15"/>
      <c r="R90" s="71">
        <f t="shared" si="22"/>
        <v>0</v>
      </c>
    </row>
    <row r="91" spans="2:18" ht="25.5" hidden="1" customHeight="1">
      <c r="B91" s="48"/>
      <c r="C91" s="49"/>
      <c r="D91" s="49"/>
      <c r="E91" s="50"/>
      <c r="F91" s="25">
        <v>45</v>
      </c>
      <c r="G91" s="14"/>
      <c r="H91" s="14"/>
      <c r="I91" s="52"/>
      <c r="J91" s="15"/>
      <c r="K91" s="15"/>
      <c r="L91" s="15"/>
      <c r="M91" s="15"/>
      <c r="N91" s="15"/>
      <c r="O91" s="15"/>
      <c r="P91" s="15"/>
      <c r="Q91" s="15"/>
      <c r="R91" s="71">
        <f t="shared" si="22"/>
        <v>0</v>
      </c>
    </row>
    <row r="92" spans="2:18" ht="25.5" hidden="1" customHeight="1">
      <c r="B92" s="48"/>
      <c r="C92" s="49"/>
      <c r="D92" s="49"/>
      <c r="E92" s="50"/>
      <c r="F92" s="25">
        <v>46</v>
      </c>
      <c r="G92" s="14"/>
      <c r="H92" s="14"/>
      <c r="I92" s="52"/>
      <c r="J92" s="15"/>
      <c r="K92" s="15"/>
      <c r="L92" s="15"/>
      <c r="M92" s="15"/>
      <c r="N92" s="15"/>
      <c r="O92" s="15"/>
      <c r="P92" s="15"/>
      <c r="Q92" s="15"/>
      <c r="R92" s="71">
        <f t="shared" si="22"/>
        <v>0</v>
      </c>
    </row>
    <row r="93" spans="2:18" ht="25.5" hidden="1" customHeight="1">
      <c r="B93" s="17"/>
      <c r="C93" s="18"/>
      <c r="D93" s="18"/>
      <c r="E93" s="66"/>
      <c r="F93" s="25">
        <v>47</v>
      </c>
      <c r="G93" s="14"/>
      <c r="H93" s="14"/>
      <c r="I93" s="52"/>
      <c r="J93" s="15"/>
      <c r="K93" s="15"/>
      <c r="L93" s="15"/>
      <c r="M93" s="15"/>
      <c r="N93" s="15"/>
      <c r="O93" s="15"/>
      <c r="P93" s="15"/>
      <c r="Q93" s="15"/>
      <c r="R93" s="71">
        <f t="shared" si="22"/>
        <v>0</v>
      </c>
    </row>
    <row r="94" spans="2:18" s="12" customFormat="1" ht="34.5" hidden="1" customHeight="1">
      <c r="B94" s="1404" t="s">
        <v>85</v>
      </c>
      <c r="C94" s="1405"/>
      <c r="D94" s="1405"/>
      <c r="E94" s="1405"/>
      <c r="F94" s="1405"/>
      <c r="G94" s="1405"/>
      <c r="H94" s="1405"/>
      <c r="I94" s="1405"/>
      <c r="J94" s="35">
        <f>SUM(J95)</f>
        <v>0</v>
      </c>
      <c r="K94" s="35">
        <f t="shared" ref="K94:R95" si="23">SUM(K95)</f>
        <v>0</v>
      </c>
      <c r="L94" s="35">
        <f t="shared" si="23"/>
        <v>0</v>
      </c>
      <c r="M94" s="35">
        <f t="shared" si="23"/>
        <v>0</v>
      </c>
      <c r="N94" s="35">
        <f t="shared" si="23"/>
        <v>0</v>
      </c>
      <c r="O94" s="35">
        <f t="shared" si="23"/>
        <v>0</v>
      </c>
      <c r="P94" s="35">
        <f t="shared" si="23"/>
        <v>0</v>
      </c>
      <c r="Q94" s="35">
        <f t="shared" si="23"/>
        <v>0</v>
      </c>
      <c r="R94" s="35">
        <f t="shared" si="23"/>
        <v>0</v>
      </c>
    </row>
    <row r="95" spans="2:18" s="12" customFormat="1" ht="49.5" hidden="1" customHeight="1">
      <c r="B95" s="1516" t="s">
        <v>113</v>
      </c>
      <c r="C95" s="1517"/>
      <c r="D95" s="1517"/>
      <c r="E95" s="1517"/>
      <c r="F95" s="1517"/>
      <c r="G95" s="1517"/>
      <c r="H95" s="1517"/>
      <c r="I95" s="1517"/>
      <c r="J95" s="22">
        <f>SUM(J96)</f>
        <v>0</v>
      </c>
      <c r="K95" s="22">
        <f t="shared" si="23"/>
        <v>0</v>
      </c>
      <c r="L95" s="22">
        <f t="shared" si="23"/>
        <v>0</v>
      </c>
      <c r="M95" s="22">
        <f t="shared" si="23"/>
        <v>0</v>
      </c>
      <c r="N95" s="22">
        <f t="shared" si="23"/>
        <v>0</v>
      </c>
      <c r="O95" s="22">
        <f t="shared" si="23"/>
        <v>0</v>
      </c>
      <c r="P95" s="22">
        <f t="shared" si="23"/>
        <v>0</v>
      </c>
      <c r="Q95" s="22">
        <f t="shared" si="23"/>
        <v>0</v>
      </c>
      <c r="R95" s="22">
        <f t="shared" si="23"/>
        <v>0</v>
      </c>
    </row>
    <row r="96" spans="2:18" ht="36.75" hidden="1" customHeight="1">
      <c r="B96" s="29"/>
      <c r="C96" s="1401" t="s">
        <v>36</v>
      </c>
      <c r="D96" s="1401"/>
      <c r="E96" s="1401"/>
      <c r="F96" s="1401"/>
      <c r="G96" s="1401"/>
      <c r="H96" s="1401"/>
      <c r="I96" s="1401"/>
      <c r="J96" s="73">
        <f>SUM(J97+J102+J107)</f>
        <v>0</v>
      </c>
      <c r="K96" s="73">
        <f t="shared" ref="K96:R96" si="24">SUM(K97+K102+K107)</f>
        <v>0</v>
      </c>
      <c r="L96" s="73">
        <f t="shared" si="24"/>
        <v>0</v>
      </c>
      <c r="M96" s="73">
        <f t="shared" si="24"/>
        <v>0</v>
      </c>
      <c r="N96" s="73">
        <f t="shared" si="24"/>
        <v>0</v>
      </c>
      <c r="O96" s="73">
        <f t="shared" si="24"/>
        <v>0</v>
      </c>
      <c r="P96" s="73">
        <f t="shared" si="24"/>
        <v>0</v>
      </c>
      <c r="Q96" s="73">
        <f t="shared" si="24"/>
        <v>0</v>
      </c>
      <c r="R96" s="73">
        <f t="shared" si="24"/>
        <v>0</v>
      </c>
    </row>
    <row r="97" spans="2:18" ht="47.25" hidden="1" customHeight="1">
      <c r="B97" s="29"/>
      <c r="C97" s="31"/>
      <c r="D97" s="1401" t="s">
        <v>37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25">SUM(K98)</f>
        <v>0</v>
      </c>
      <c r="L97" s="73">
        <f t="shared" si="25"/>
        <v>0</v>
      </c>
      <c r="M97" s="73">
        <f t="shared" si="25"/>
        <v>0</v>
      </c>
      <c r="N97" s="73">
        <f t="shared" si="25"/>
        <v>0</v>
      </c>
      <c r="O97" s="73">
        <f t="shared" si="25"/>
        <v>0</v>
      </c>
      <c r="P97" s="73">
        <f t="shared" si="25"/>
        <v>0</v>
      </c>
      <c r="Q97" s="73">
        <f t="shared" si="25"/>
        <v>0</v>
      </c>
      <c r="R97" s="73">
        <f t="shared" si="25"/>
        <v>0</v>
      </c>
    </row>
    <row r="98" spans="2:18" ht="32.25" hidden="1" customHeight="1">
      <c r="B98" s="29"/>
      <c r="C98" s="31"/>
      <c r="D98" s="31"/>
      <c r="E98" s="1401" t="s">
        <v>38</v>
      </c>
      <c r="F98" s="1401"/>
      <c r="G98" s="1401"/>
      <c r="H98" s="1401"/>
      <c r="I98" s="1401"/>
      <c r="J98" s="73">
        <f>SUM(J99:J101)</f>
        <v>0</v>
      </c>
      <c r="K98" s="73">
        <f t="shared" ref="K98:R98" si="26">SUM(K99:K101)</f>
        <v>0</v>
      </c>
      <c r="L98" s="73">
        <f t="shared" si="26"/>
        <v>0</v>
      </c>
      <c r="M98" s="73">
        <f t="shared" si="26"/>
        <v>0</v>
      </c>
      <c r="N98" s="73">
        <f t="shared" si="26"/>
        <v>0</v>
      </c>
      <c r="O98" s="73">
        <f t="shared" si="26"/>
        <v>0</v>
      </c>
      <c r="P98" s="73">
        <f t="shared" si="26"/>
        <v>0</v>
      </c>
      <c r="Q98" s="73">
        <f t="shared" si="26"/>
        <v>0</v>
      </c>
      <c r="R98" s="73">
        <f t="shared" si="26"/>
        <v>0</v>
      </c>
    </row>
    <row r="99" spans="2:18" ht="22.5" hidden="1" customHeight="1">
      <c r="B99" s="32"/>
      <c r="C99" s="33"/>
      <c r="D99" s="33"/>
      <c r="E99" s="34"/>
      <c r="F99" s="25">
        <v>48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" si="27">SUM(J99:Q99)</f>
        <v>0</v>
      </c>
    </row>
    <row r="100" spans="2:18" ht="22.5" hidden="1" customHeight="1">
      <c r="B100" s="24"/>
      <c r="D100" s="21"/>
      <c r="E100" s="26"/>
      <c r="F100" s="25">
        <v>49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>SUM(J100:Q100)</f>
        <v>0</v>
      </c>
    </row>
    <row r="101" spans="2:18" ht="22.5" hidden="1" customHeight="1">
      <c r="B101" s="24"/>
      <c r="D101" s="21"/>
      <c r="E101" s="26"/>
      <c r="F101" s="25">
        <v>50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47.25" hidden="1" customHeight="1">
      <c r="B102" s="29"/>
      <c r="C102" s="31"/>
      <c r="D102" s="1401" t="s">
        <v>39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28">SUM(K103)</f>
        <v>0</v>
      </c>
      <c r="L102" s="73">
        <f t="shared" si="28"/>
        <v>0</v>
      </c>
      <c r="M102" s="73">
        <f t="shared" si="28"/>
        <v>0</v>
      </c>
      <c r="N102" s="73">
        <f t="shared" si="28"/>
        <v>0</v>
      </c>
      <c r="O102" s="73">
        <f t="shared" si="28"/>
        <v>0</v>
      </c>
      <c r="P102" s="73">
        <f t="shared" si="28"/>
        <v>0</v>
      </c>
      <c r="Q102" s="73">
        <f t="shared" si="28"/>
        <v>0</v>
      </c>
      <c r="R102" s="73">
        <f t="shared" si="28"/>
        <v>0</v>
      </c>
    </row>
    <row r="103" spans="2:18" ht="34.5" hidden="1" customHeight="1">
      <c r="B103" s="29"/>
      <c r="C103" s="31"/>
      <c r="D103" s="31"/>
      <c r="E103" s="1401" t="s">
        <v>40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29">SUM(K104:K106)</f>
        <v>0</v>
      </c>
      <c r="L103" s="73">
        <f t="shared" si="29"/>
        <v>0</v>
      </c>
      <c r="M103" s="73">
        <f t="shared" si="29"/>
        <v>0</v>
      </c>
      <c r="N103" s="73">
        <f t="shared" si="29"/>
        <v>0</v>
      </c>
      <c r="O103" s="73">
        <f t="shared" si="29"/>
        <v>0</v>
      </c>
      <c r="P103" s="73">
        <f t="shared" si="29"/>
        <v>0</v>
      </c>
      <c r="Q103" s="73">
        <f t="shared" si="29"/>
        <v>0</v>
      </c>
      <c r="R103" s="73">
        <f t="shared" si="29"/>
        <v>0</v>
      </c>
    </row>
    <row r="104" spans="2:18" ht="24.75" hidden="1" customHeight="1">
      <c r="B104" s="32"/>
      <c r="C104" s="33"/>
      <c r="D104" s="33"/>
      <c r="E104" s="34"/>
      <c r="F104" s="25">
        <v>51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30">SUM(J104:Q104)</f>
        <v>0</v>
      </c>
    </row>
    <row r="105" spans="2:18" ht="24.75" hidden="1" customHeight="1">
      <c r="B105" s="24"/>
      <c r="D105" s="21"/>
      <c r="E105" s="26"/>
      <c r="F105" s="25">
        <v>52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30"/>
        <v>0</v>
      </c>
    </row>
    <row r="106" spans="2:18" ht="34.5" hidden="1" customHeight="1">
      <c r="B106" s="58"/>
      <c r="C106" s="59"/>
      <c r="D106" s="53"/>
      <c r="E106" s="19"/>
      <c r="F106" s="25">
        <v>53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ht="31.5" hidden="1" customHeight="1">
      <c r="B107" s="29"/>
      <c r="C107" s="31"/>
      <c r="D107" s="1401" t="s">
        <v>41</v>
      </c>
      <c r="E107" s="1401"/>
      <c r="F107" s="1401"/>
      <c r="G107" s="1401"/>
      <c r="H107" s="1401"/>
      <c r="I107" s="1401"/>
      <c r="J107" s="73">
        <f>SUM(J108)</f>
        <v>0</v>
      </c>
      <c r="K107" s="73">
        <f t="shared" ref="K107:R107" si="31">SUM(K108)</f>
        <v>0</v>
      </c>
      <c r="L107" s="73">
        <f t="shared" si="31"/>
        <v>0</v>
      </c>
      <c r="M107" s="73">
        <f t="shared" si="31"/>
        <v>0</v>
      </c>
      <c r="N107" s="73">
        <f t="shared" si="31"/>
        <v>0</v>
      </c>
      <c r="O107" s="73">
        <f t="shared" si="31"/>
        <v>0</v>
      </c>
      <c r="P107" s="73">
        <f t="shared" si="31"/>
        <v>0</v>
      </c>
      <c r="Q107" s="73">
        <f t="shared" si="31"/>
        <v>0</v>
      </c>
      <c r="R107" s="73">
        <f t="shared" si="31"/>
        <v>0</v>
      </c>
    </row>
    <row r="108" spans="2:18" ht="34.5" hidden="1" customHeight="1">
      <c r="B108" s="29"/>
      <c r="C108" s="31"/>
      <c r="D108" s="31"/>
      <c r="E108" s="1401" t="s">
        <v>42</v>
      </c>
      <c r="F108" s="1401"/>
      <c r="G108" s="1401"/>
      <c r="H108" s="1401"/>
      <c r="I108" s="1401"/>
      <c r="J108" s="73">
        <f>SUM(J109:J111)</f>
        <v>0</v>
      </c>
      <c r="K108" s="73">
        <f t="shared" ref="K108:R108" si="32">SUM(K109:K111)</f>
        <v>0</v>
      </c>
      <c r="L108" s="73">
        <f t="shared" si="32"/>
        <v>0</v>
      </c>
      <c r="M108" s="73">
        <f t="shared" si="32"/>
        <v>0</v>
      </c>
      <c r="N108" s="73">
        <f t="shared" si="32"/>
        <v>0</v>
      </c>
      <c r="O108" s="73">
        <f t="shared" si="32"/>
        <v>0</v>
      </c>
      <c r="P108" s="73">
        <f t="shared" si="32"/>
        <v>0</v>
      </c>
      <c r="Q108" s="73">
        <f t="shared" si="32"/>
        <v>0</v>
      </c>
      <c r="R108" s="73">
        <f t="shared" si="32"/>
        <v>0</v>
      </c>
    </row>
    <row r="109" spans="2:18" ht="20.25" hidden="1" customHeight="1">
      <c r="B109" s="32"/>
      <c r="C109" s="33"/>
      <c r="D109" s="33"/>
      <c r="E109" s="34"/>
      <c r="F109" s="25">
        <v>54</v>
      </c>
      <c r="G109" s="14"/>
      <c r="H109" s="14"/>
      <c r="I109" s="52"/>
      <c r="J109" s="15"/>
      <c r="K109" s="15"/>
      <c r="L109" s="15"/>
      <c r="M109" s="15"/>
      <c r="N109" s="15"/>
      <c r="O109" s="15"/>
      <c r="P109" s="15"/>
      <c r="Q109" s="15"/>
      <c r="R109" s="71">
        <f t="shared" ref="R109:R110" si="33">SUM(J109:Q109)</f>
        <v>0</v>
      </c>
    </row>
    <row r="110" spans="2:18" ht="20.25" hidden="1" customHeight="1">
      <c r="B110" s="24"/>
      <c r="D110" s="21"/>
      <c r="E110" s="26"/>
      <c r="F110" s="25">
        <v>55</v>
      </c>
      <c r="G110" s="14"/>
      <c r="H110" s="15"/>
      <c r="I110" s="16"/>
      <c r="J110" s="23"/>
      <c r="K110" s="23"/>
      <c r="L110" s="23"/>
      <c r="M110" s="23"/>
      <c r="N110" s="23"/>
      <c r="O110" s="23"/>
      <c r="P110" s="23"/>
      <c r="Q110" s="23"/>
      <c r="R110" s="71">
        <f t="shared" si="33"/>
        <v>0</v>
      </c>
    </row>
    <row r="111" spans="2:18" ht="20.25" hidden="1" customHeight="1">
      <c r="B111" s="24"/>
      <c r="D111" s="21"/>
      <c r="E111" s="26"/>
      <c r="F111" s="25">
        <v>56</v>
      </c>
      <c r="G111" s="14"/>
      <c r="H111" s="15"/>
      <c r="I111" s="16"/>
      <c r="J111" s="23"/>
      <c r="K111" s="23"/>
      <c r="L111" s="23"/>
      <c r="M111" s="23"/>
      <c r="N111" s="23"/>
      <c r="O111" s="23"/>
      <c r="P111" s="23"/>
      <c r="Q111" s="23"/>
      <c r="R111" s="71">
        <f>SUM(J111:Q111)</f>
        <v>0</v>
      </c>
    </row>
    <row r="112" spans="2:18" s="12" customFormat="1" ht="18.75" hidden="1" customHeight="1">
      <c r="B112" s="1404" t="s">
        <v>87</v>
      </c>
      <c r="C112" s="1405"/>
      <c r="D112" s="1405"/>
      <c r="E112" s="1405"/>
      <c r="F112" s="1405"/>
      <c r="G112" s="1405"/>
      <c r="H112" s="1405"/>
      <c r="I112" s="1405"/>
      <c r="J112" s="450"/>
      <c r="K112" s="450"/>
      <c r="L112" s="450"/>
      <c r="M112" s="450"/>
      <c r="N112" s="450"/>
      <c r="O112" s="450"/>
      <c r="P112" s="450"/>
      <c r="Q112" s="450"/>
      <c r="R112" s="449"/>
    </row>
    <row r="113" spans="2:18" s="12" customFormat="1" ht="17.25" hidden="1" customHeight="1">
      <c r="B113" s="440" t="s">
        <v>114</v>
      </c>
      <c r="C113" s="441"/>
      <c r="D113" s="441"/>
      <c r="E113" s="441"/>
      <c r="F113" s="441"/>
      <c r="G113" s="441"/>
      <c r="H113" s="441"/>
      <c r="I113" s="441"/>
      <c r="J113" s="22"/>
      <c r="K113" s="22"/>
      <c r="L113" s="22"/>
      <c r="M113" s="446"/>
      <c r="N113" s="448"/>
      <c r="O113" s="448"/>
      <c r="P113" s="448"/>
      <c r="Q113" s="448"/>
      <c r="R113" s="445"/>
    </row>
    <row r="114" spans="2:18" ht="18.75" hidden="1" customHeight="1">
      <c r="B114" s="29"/>
      <c r="C114" s="189" t="s">
        <v>43</v>
      </c>
      <c r="D114" s="189"/>
      <c r="E114" s="189"/>
      <c r="F114" s="189"/>
      <c r="G114" s="189"/>
      <c r="H114" s="189"/>
      <c r="I114" s="191"/>
      <c r="J114" s="73"/>
      <c r="K114" s="73"/>
      <c r="L114" s="73"/>
      <c r="M114" s="73"/>
      <c r="N114" s="73"/>
      <c r="O114" s="442"/>
      <c r="P114" s="186"/>
      <c r="Q114" s="73"/>
      <c r="R114" s="73"/>
    </row>
    <row r="115" spans="2:18" ht="17.25" hidden="1" customHeight="1">
      <c r="B115" s="29"/>
      <c r="C115" s="31"/>
      <c r="D115" s="189" t="s">
        <v>44</v>
      </c>
      <c r="E115" s="189"/>
      <c r="F115" s="189"/>
      <c r="G115" s="189"/>
      <c r="H115" s="189"/>
      <c r="I115" s="189"/>
      <c r="J115" s="73"/>
      <c r="K115" s="73"/>
      <c r="L115" s="73"/>
      <c r="M115" s="442"/>
      <c r="N115" s="443"/>
      <c r="O115" s="443"/>
      <c r="P115" s="443"/>
      <c r="Q115" s="443"/>
      <c r="R115" s="186"/>
    </row>
    <row r="116" spans="2:18" ht="35.25" hidden="1" customHeight="1">
      <c r="B116" s="29"/>
      <c r="C116" s="31"/>
      <c r="D116" s="31"/>
      <c r="E116" s="1401" t="s">
        <v>45</v>
      </c>
      <c r="F116" s="1401"/>
      <c r="G116" s="1401"/>
      <c r="H116" s="1401"/>
      <c r="I116" s="1401"/>
      <c r="J116" s="73"/>
      <c r="K116" s="73"/>
      <c r="L116" s="73"/>
      <c r="M116" s="73"/>
      <c r="N116" s="73"/>
      <c r="O116" s="73"/>
      <c r="P116" s="73"/>
      <c r="Q116" s="442"/>
      <c r="R116" s="186"/>
    </row>
    <row r="117" spans="2:18" ht="19.5" hidden="1" customHeight="1">
      <c r="B117" s="32"/>
      <c r="C117" s="33"/>
      <c r="D117" s="33"/>
      <c r="E117" s="34"/>
      <c r="F117" s="25">
        <v>57</v>
      </c>
      <c r="G117" s="14"/>
      <c r="H117" s="14"/>
      <c r="I117" s="52"/>
      <c r="J117" s="15"/>
      <c r="K117" s="15"/>
      <c r="L117" s="15"/>
      <c r="M117" s="15"/>
      <c r="N117" s="15"/>
      <c r="O117" s="15"/>
      <c r="P117" s="15"/>
      <c r="Q117" s="16"/>
      <c r="R117" s="453"/>
    </row>
    <row r="118" spans="2:18" ht="19.5" hidden="1" customHeight="1">
      <c r="B118" s="24"/>
      <c r="D118" s="21"/>
      <c r="E118" s="26"/>
      <c r="F118" s="25">
        <v>58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451"/>
      <c r="R118" s="453"/>
    </row>
    <row r="119" spans="2:18" ht="19.5" hidden="1" customHeight="1">
      <c r="B119" s="58"/>
      <c r="C119" s="59"/>
      <c r="D119" s="53"/>
      <c r="E119" s="19"/>
      <c r="F119" s="25">
        <v>59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451"/>
      <c r="R119" s="453"/>
    </row>
    <row r="120" spans="2:18" ht="18" hidden="1" customHeight="1">
      <c r="B120" s="29"/>
      <c r="C120" s="31"/>
      <c r="D120" s="31"/>
      <c r="E120" s="189" t="s">
        <v>46</v>
      </c>
      <c r="F120" s="189"/>
      <c r="G120" s="189"/>
      <c r="H120" s="189"/>
      <c r="I120" s="189"/>
      <c r="J120" s="73"/>
      <c r="K120" s="442"/>
      <c r="L120" s="443"/>
      <c r="M120" s="443"/>
      <c r="N120" s="443"/>
      <c r="O120" s="443"/>
      <c r="P120" s="443"/>
      <c r="Q120" s="443"/>
      <c r="R120" s="186"/>
    </row>
    <row r="121" spans="2:18" s="464" customFormat="1" ht="18" hidden="1" customHeight="1">
      <c r="B121" s="961"/>
      <c r="C121" s="962"/>
      <c r="D121" s="962"/>
      <c r="E121" s="571">
        <v>151</v>
      </c>
      <c r="F121" s="441" t="s">
        <v>1706</v>
      </c>
      <c r="G121" s="441"/>
      <c r="H121" s="441"/>
      <c r="I121" s="441"/>
      <c r="J121" s="458"/>
      <c r="K121" s="458"/>
      <c r="L121" s="458"/>
      <c r="M121" s="458"/>
      <c r="N121" s="458"/>
      <c r="O121" s="458"/>
      <c r="P121" s="458"/>
      <c r="Q121" s="458"/>
      <c r="R121" s="457"/>
    </row>
    <row r="122" spans="2:18" ht="63.75" hidden="1" customHeight="1">
      <c r="B122" s="32"/>
      <c r="C122" s="33"/>
      <c r="D122" s="33"/>
      <c r="E122" s="33"/>
      <c r="F122" s="752"/>
      <c r="G122" s="14" t="s">
        <v>2201</v>
      </c>
      <c r="H122" s="80" t="s">
        <v>1756</v>
      </c>
      <c r="I122" s="756" t="s">
        <v>2161</v>
      </c>
      <c r="J122" s="15"/>
      <c r="K122" s="15"/>
      <c r="L122" s="79"/>
      <c r="M122" s="79"/>
      <c r="N122" s="15"/>
      <c r="O122" s="15"/>
      <c r="P122" s="15"/>
      <c r="Q122" s="15"/>
      <c r="R122" s="71">
        <f t="shared" ref="R122:R123" si="34">SUM(J122:Q122)</f>
        <v>0</v>
      </c>
    </row>
    <row r="123" spans="2:18" ht="19.5" hidden="1" customHeight="1">
      <c r="B123" s="24"/>
      <c r="D123" s="21"/>
      <c r="E123" s="26"/>
      <c r="F123" s="25">
        <v>61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si="34"/>
        <v>0</v>
      </c>
    </row>
    <row r="124" spans="2:18" ht="19.5" hidden="1" customHeight="1">
      <c r="B124" s="58"/>
      <c r="C124" s="59"/>
      <c r="D124" s="53"/>
      <c r="E124" s="19"/>
      <c r="F124" s="25">
        <v>62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ht="34.5" hidden="1" customHeight="1">
      <c r="B125" s="29"/>
      <c r="C125" s="31"/>
      <c r="D125" s="1418" t="s">
        <v>47</v>
      </c>
      <c r="E125" s="1418"/>
      <c r="F125" s="1418"/>
      <c r="G125" s="1418"/>
      <c r="H125" s="1418"/>
      <c r="I125" s="1418"/>
      <c r="J125" s="73">
        <f>SUM(J126)</f>
        <v>0</v>
      </c>
      <c r="K125" s="73">
        <f t="shared" ref="K125:R125" si="35">SUM(K126)</f>
        <v>0</v>
      </c>
      <c r="L125" s="73">
        <f t="shared" si="35"/>
        <v>0</v>
      </c>
      <c r="M125" s="73">
        <f t="shared" si="35"/>
        <v>0</v>
      </c>
      <c r="N125" s="73">
        <f t="shared" si="35"/>
        <v>0</v>
      </c>
      <c r="O125" s="73">
        <f t="shared" si="35"/>
        <v>0</v>
      </c>
      <c r="P125" s="73">
        <f t="shared" si="35"/>
        <v>0</v>
      </c>
      <c r="Q125" s="73">
        <f t="shared" si="35"/>
        <v>0</v>
      </c>
      <c r="R125" s="73">
        <f t="shared" si="35"/>
        <v>0</v>
      </c>
    </row>
    <row r="126" spans="2:18" ht="34.5" hidden="1" customHeight="1">
      <c r="B126" s="29"/>
      <c r="C126" s="31"/>
      <c r="D126" s="31"/>
      <c r="E126" s="1401" t="s">
        <v>48</v>
      </c>
      <c r="F126" s="1401"/>
      <c r="G126" s="1401"/>
      <c r="H126" s="1401"/>
      <c r="I126" s="1401"/>
      <c r="J126" s="73">
        <f>SUM(J127:J129)</f>
        <v>0</v>
      </c>
      <c r="K126" s="73">
        <f t="shared" ref="K126:P126" si="36">SUM(K127:K129)</f>
        <v>0</v>
      </c>
      <c r="L126" s="73">
        <f t="shared" si="36"/>
        <v>0</v>
      </c>
      <c r="M126" s="73">
        <f t="shared" si="36"/>
        <v>0</v>
      </c>
      <c r="N126" s="73">
        <f t="shared" si="36"/>
        <v>0</v>
      </c>
      <c r="O126" s="73">
        <f t="shared" si="36"/>
        <v>0</v>
      </c>
      <c r="P126" s="73">
        <f t="shared" si="36"/>
        <v>0</v>
      </c>
      <c r="Q126" s="73">
        <f>SUM(Q127:Q129)</f>
        <v>0</v>
      </c>
      <c r="R126" s="73">
        <f>SUM(R127:R129)</f>
        <v>0</v>
      </c>
    </row>
    <row r="127" spans="2:18" ht="21.75" hidden="1" customHeight="1">
      <c r="B127" s="32"/>
      <c r="C127" s="33"/>
      <c r="D127" s="33"/>
      <c r="E127" s="34"/>
      <c r="F127" s="25">
        <v>63</v>
      </c>
      <c r="G127" s="14"/>
      <c r="H127" s="14"/>
      <c r="I127" s="52"/>
      <c r="J127" s="15"/>
      <c r="K127" s="15"/>
      <c r="L127" s="15"/>
      <c r="M127" s="15"/>
      <c r="N127" s="15"/>
      <c r="O127" s="15"/>
      <c r="P127" s="15"/>
      <c r="Q127" s="15"/>
      <c r="R127" s="71">
        <f t="shared" ref="R127:R128" si="37">SUM(J127:Q127)</f>
        <v>0</v>
      </c>
    </row>
    <row r="128" spans="2:18" ht="21.75" hidden="1" customHeight="1">
      <c r="B128" s="24"/>
      <c r="D128" s="21"/>
      <c r="E128" s="26"/>
      <c r="F128" s="25">
        <v>64</v>
      </c>
      <c r="G128" s="14"/>
      <c r="H128" s="15"/>
      <c r="I128" s="16"/>
      <c r="J128" s="23"/>
      <c r="K128" s="23"/>
      <c r="L128" s="23"/>
      <c r="M128" s="23"/>
      <c r="N128" s="23"/>
      <c r="O128" s="23"/>
      <c r="P128" s="23"/>
      <c r="Q128" s="23"/>
      <c r="R128" s="71">
        <f t="shared" si="37"/>
        <v>0</v>
      </c>
    </row>
    <row r="129" spans="2:18" ht="21.75" hidden="1" customHeight="1">
      <c r="B129" s="24"/>
      <c r="D129" s="21"/>
      <c r="E129" s="26"/>
      <c r="F129" s="25">
        <v>65</v>
      </c>
      <c r="G129" s="14"/>
      <c r="H129" s="15"/>
      <c r="I129" s="16"/>
      <c r="J129" s="23"/>
      <c r="K129" s="23"/>
      <c r="L129" s="23"/>
      <c r="M129" s="23"/>
      <c r="N129" s="23"/>
      <c r="O129" s="23"/>
      <c r="P129" s="23"/>
      <c r="Q129" s="23"/>
      <c r="R129" s="71">
        <f>SUM(J129:Q129)</f>
        <v>0</v>
      </c>
    </row>
    <row r="130" spans="2:18" s="12" customFormat="1" ht="34.5" hidden="1" customHeight="1">
      <c r="B130" s="1404" t="s">
        <v>90</v>
      </c>
      <c r="C130" s="1405"/>
      <c r="D130" s="1405"/>
      <c r="E130" s="1405"/>
      <c r="F130" s="1405"/>
      <c r="G130" s="1405"/>
      <c r="H130" s="1405"/>
      <c r="I130" s="1405"/>
      <c r="J130" s="35">
        <f>SUM(J131)</f>
        <v>0</v>
      </c>
      <c r="K130" s="35">
        <f t="shared" ref="K130:R131" si="38">SUM(K131)</f>
        <v>0</v>
      </c>
      <c r="L130" s="35">
        <f t="shared" si="38"/>
        <v>0</v>
      </c>
      <c r="M130" s="35">
        <f t="shared" si="38"/>
        <v>0</v>
      </c>
      <c r="N130" s="35">
        <f t="shared" si="38"/>
        <v>0</v>
      </c>
      <c r="O130" s="35">
        <f t="shared" si="38"/>
        <v>0</v>
      </c>
      <c r="P130" s="35">
        <f t="shared" si="38"/>
        <v>0</v>
      </c>
      <c r="Q130" s="35">
        <f t="shared" si="38"/>
        <v>0</v>
      </c>
      <c r="R130" s="35">
        <f t="shared" si="38"/>
        <v>0</v>
      </c>
    </row>
    <row r="131" spans="2:18" s="12" customFormat="1" ht="48" hidden="1" customHeight="1">
      <c r="B131" s="1520" t="s">
        <v>115</v>
      </c>
      <c r="C131" s="1521"/>
      <c r="D131" s="1521"/>
      <c r="E131" s="1521"/>
      <c r="F131" s="1521"/>
      <c r="G131" s="1521"/>
      <c r="H131" s="1521"/>
      <c r="I131" s="1521"/>
      <c r="J131" s="22">
        <f>SUM(J132)</f>
        <v>0</v>
      </c>
      <c r="K131" s="22">
        <f t="shared" si="38"/>
        <v>0</v>
      </c>
      <c r="L131" s="22">
        <f t="shared" si="38"/>
        <v>0</v>
      </c>
      <c r="M131" s="22">
        <f t="shared" si="38"/>
        <v>0</v>
      </c>
      <c r="N131" s="22">
        <f t="shared" si="38"/>
        <v>0</v>
      </c>
      <c r="O131" s="22">
        <f t="shared" si="38"/>
        <v>0</v>
      </c>
      <c r="P131" s="22">
        <f t="shared" si="38"/>
        <v>0</v>
      </c>
      <c r="Q131" s="22">
        <f t="shared" si="38"/>
        <v>0</v>
      </c>
      <c r="R131" s="22">
        <f>SUM(R132)</f>
        <v>0</v>
      </c>
    </row>
    <row r="132" spans="2:18" ht="49.5" hidden="1" customHeight="1">
      <c r="B132" s="29"/>
      <c r="C132" s="1401" t="s">
        <v>49</v>
      </c>
      <c r="D132" s="1401"/>
      <c r="E132" s="1401"/>
      <c r="F132" s="1401"/>
      <c r="G132" s="1401"/>
      <c r="H132" s="1401"/>
      <c r="I132" s="1401"/>
      <c r="J132" s="73">
        <f>SUM(J133+J138)</f>
        <v>0</v>
      </c>
      <c r="K132" s="73">
        <f t="shared" ref="K132:R132" si="39">SUM(K133+K138)</f>
        <v>0</v>
      </c>
      <c r="L132" s="73">
        <f t="shared" si="39"/>
        <v>0</v>
      </c>
      <c r="M132" s="73">
        <f t="shared" si="39"/>
        <v>0</v>
      </c>
      <c r="N132" s="73">
        <f t="shared" si="39"/>
        <v>0</v>
      </c>
      <c r="O132" s="73">
        <f t="shared" si="39"/>
        <v>0</v>
      </c>
      <c r="P132" s="73">
        <f t="shared" si="39"/>
        <v>0</v>
      </c>
      <c r="Q132" s="73">
        <f t="shared" si="39"/>
        <v>0</v>
      </c>
      <c r="R132" s="73">
        <f t="shared" si="39"/>
        <v>0</v>
      </c>
    </row>
    <row r="133" spans="2:18" ht="36" hidden="1" customHeight="1">
      <c r="B133" s="29"/>
      <c r="C133" s="31"/>
      <c r="D133" s="1418" t="s">
        <v>50</v>
      </c>
      <c r="E133" s="1418"/>
      <c r="F133" s="1418"/>
      <c r="G133" s="1418"/>
      <c r="H133" s="1418"/>
      <c r="I133" s="1418"/>
      <c r="J133" s="73">
        <f>SUM(J134)</f>
        <v>0</v>
      </c>
      <c r="K133" s="73">
        <f t="shared" ref="K133:R133" si="40">SUM(K134)</f>
        <v>0</v>
      </c>
      <c r="L133" s="73">
        <f t="shared" si="40"/>
        <v>0</v>
      </c>
      <c r="M133" s="73">
        <f t="shared" si="40"/>
        <v>0</v>
      </c>
      <c r="N133" s="73">
        <f t="shared" si="40"/>
        <v>0</v>
      </c>
      <c r="O133" s="73">
        <f t="shared" si="40"/>
        <v>0</v>
      </c>
      <c r="P133" s="73">
        <f t="shared" si="40"/>
        <v>0</v>
      </c>
      <c r="Q133" s="73">
        <f t="shared" si="40"/>
        <v>0</v>
      </c>
      <c r="R133" s="73">
        <f t="shared" si="40"/>
        <v>0</v>
      </c>
    </row>
    <row r="134" spans="2:18" ht="32.25" hidden="1" customHeight="1">
      <c r="B134" s="29"/>
      <c r="C134" s="31"/>
      <c r="D134" s="31"/>
      <c r="E134" s="1418" t="s">
        <v>51</v>
      </c>
      <c r="F134" s="1418"/>
      <c r="G134" s="1418"/>
      <c r="H134" s="1418"/>
      <c r="I134" s="1418"/>
      <c r="J134" s="73">
        <f>SUM(J135:J137)</f>
        <v>0</v>
      </c>
      <c r="K134" s="73">
        <f t="shared" ref="K134:R134" si="41">SUM(K135:K137)</f>
        <v>0</v>
      </c>
      <c r="L134" s="73">
        <f t="shared" si="41"/>
        <v>0</v>
      </c>
      <c r="M134" s="73">
        <f t="shared" si="41"/>
        <v>0</v>
      </c>
      <c r="N134" s="73">
        <f t="shared" si="41"/>
        <v>0</v>
      </c>
      <c r="O134" s="73">
        <f t="shared" si="41"/>
        <v>0</v>
      </c>
      <c r="P134" s="73">
        <f t="shared" si="41"/>
        <v>0</v>
      </c>
      <c r="Q134" s="73">
        <f t="shared" si="41"/>
        <v>0</v>
      </c>
      <c r="R134" s="73">
        <f t="shared" si="41"/>
        <v>0</v>
      </c>
    </row>
    <row r="135" spans="2:18" ht="22.5" hidden="1" customHeight="1">
      <c r="B135" s="32"/>
      <c r="C135" s="33"/>
      <c r="D135" s="33"/>
      <c r="E135" s="34"/>
      <c r="F135" s="25">
        <v>66</v>
      </c>
      <c r="G135" s="14"/>
      <c r="H135" s="14"/>
      <c r="I135" s="52"/>
      <c r="J135" s="15"/>
      <c r="K135" s="15"/>
      <c r="L135" s="15"/>
      <c r="M135" s="15"/>
      <c r="N135" s="15"/>
      <c r="O135" s="15"/>
      <c r="P135" s="15"/>
      <c r="Q135" s="15"/>
      <c r="R135" s="71">
        <f t="shared" ref="R135:R136" si="42">SUM(J135:Q135)</f>
        <v>0</v>
      </c>
    </row>
    <row r="136" spans="2:18" ht="22.5" hidden="1" customHeight="1">
      <c r="B136" s="24"/>
      <c r="D136" s="21"/>
      <c r="E136" s="26"/>
      <c r="F136" s="25">
        <v>67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42"/>
        <v>0</v>
      </c>
    </row>
    <row r="137" spans="2:18" ht="33.75" hidden="1" customHeight="1">
      <c r="B137" s="58"/>
      <c r="C137" s="59"/>
      <c r="D137" s="53"/>
      <c r="E137" s="19"/>
      <c r="F137" s="25">
        <v>68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1">
        <f>SUM(J137:Q137)</f>
        <v>0</v>
      </c>
    </row>
    <row r="138" spans="2:18" ht="46.5" hidden="1" customHeight="1">
      <c r="B138" s="29"/>
      <c r="C138" s="31"/>
      <c r="D138" s="1418" t="s">
        <v>52</v>
      </c>
      <c r="E138" s="1418"/>
      <c r="F138" s="1418"/>
      <c r="G138" s="1418"/>
      <c r="H138" s="1418"/>
      <c r="I138" s="1418"/>
      <c r="J138" s="73">
        <f t="shared" ref="J138:R138" si="43">SUM(J139+J145+J151)</f>
        <v>0</v>
      </c>
      <c r="K138" s="73">
        <f t="shared" si="43"/>
        <v>0</v>
      </c>
      <c r="L138" s="73">
        <f t="shared" si="43"/>
        <v>0</v>
      </c>
      <c r="M138" s="73">
        <f t="shared" si="43"/>
        <v>0</v>
      </c>
      <c r="N138" s="73">
        <f t="shared" si="43"/>
        <v>0</v>
      </c>
      <c r="O138" s="73">
        <f t="shared" si="43"/>
        <v>0</v>
      </c>
      <c r="P138" s="73">
        <f t="shared" si="43"/>
        <v>0</v>
      </c>
      <c r="Q138" s="73">
        <f t="shared" si="43"/>
        <v>0</v>
      </c>
      <c r="R138" s="73">
        <f t="shared" si="43"/>
        <v>0</v>
      </c>
    </row>
    <row r="139" spans="2:18" hidden="1">
      <c r="B139" s="29"/>
      <c r="C139" s="31"/>
      <c r="D139" s="31"/>
      <c r="E139" s="30" t="s">
        <v>53</v>
      </c>
      <c r="F139" s="27"/>
      <c r="G139" s="27"/>
      <c r="H139" s="13"/>
      <c r="I139" s="47"/>
      <c r="J139" s="73">
        <f>SUM(J140:J144)</f>
        <v>0</v>
      </c>
      <c r="K139" s="73">
        <f>SUM(K140:K144)</f>
        <v>0</v>
      </c>
      <c r="L139" s="73">
        <f t="shared" ref="L139:Q139" si="44">SUM(L140:L144)</f>
        <v>0</v>
      </c>
      <c r="M139" s="73">
        <f t="shared" si="44"/>
        <v>0</v>
      </c>
      <c r="N139" s="73">
        <f t="shared" si="44"/>
        <v>0</v>
      </c>
      <c r="O139" s="73">
        <f t="shared" si="44"/>
        <v>0</v>
      </c>
      <c r="P139" s="73">
        <f t="shared" si="44"/>
        <v>0</v>
      </c>
      <c r="Q139" s="73">
        <f t="shared" si="44"/>
        <v>0</v>
      </c>
      <c r="R139" s="73">
        <f>SUM(R140:R144)</f>
        <v>0</v>
      </c>
    </row>
    <row r="140" spans="2:18" ht="19.5" hidden="1" customHeight="1">
      <c r="B140" s="32"/>
      <c r="C140" s="33"/>
      <c r="D140" s="33"/>
      <c r="E140" s="34"/>
      <c r="F140" s="25">
        <v>69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45">SUM(J140:Q140)</f>
        <v>0</v>
      </c>
    </row>
    <row r="141" spans="2:18" ht="19.5" hidden="1" customHeight="1">
      <c r="B141" s="24"/>
      <c r="D141" s="21"/>
      <c r="E141" s="26"/>
      <c r="F141" s="25">
        <v>70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45"/>
        <v>0</v>
      </c>
    </row>
    <row r="142" spans="2:18" ht="19.5" hidden="1" customHeight="1">
      <c r="B142" s="24"/>
      <c r="D142" s="21"/>
      <c r="E142" s="26"/>
      <c r="F142" s="25">
        <v>71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45"/>
        <v>0</v>
      </c>
    </row>
    <row r="143" spans="2:18" ht="22.5" hidden="1" customHeight="1">
      <c r="B143" s="48"/>
      <c r="C143" s="49"/>
      <c r="D143" s="49"/>
      <c r="E143" s="50"/>
      <c r="F143" s="25">
        <v>72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45"/>
        <v>0</v>
      </c>
    </row>
    <row r="144" spans="2:18" ht="22.5" hidden="1" customHeight="1">
      <c r="B144" s="24"/>
      <c r="D144" s="21"/>
      <c r="E144" s="26"/>
      <c r="F144" s="25">
        <v>73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idden="1">
      <c r="B145" s="29"/>
      <c r="C145" s="31"/>
      <c r="D145" s="31"/>
      <c r="E145" s="30" t="s">
        <v>54</v>
      </c>
      <c r="F145" s="27"/>
      <c r="G145" s="27"/>
      <c r="H145" s="13"/>
      <c r="I145" s="47"/>
      <c r="J145" s="73">
        <f>SUM(J146:J150)</f>
        <v>0</v>
      </c>
      <c r="K145" s="73">
        <f t="shared" ref="K145:R145" si="46">SUM(K146:K150)</f>
        <v>0</v>
      </c>
      <c r="L145" s="73">
        <f t="shared" si="46"/>
        <v>0</v>
      </c>
      <c r="M145" s="73">
        <f t="shared" si="46"/>
        <v>0</v>
      </c>
      <c r="N145" s="73">
        <f t="shared" si="46"/>
        <v>0</v>
      </c>
      <c r="O145" s="73">
        <f t="shared" si="46"/>
        <v>0</v>
      </c>
      <c r="P145" s="73">
        <f t="shared" si="46"/>
        <v>0</v>
      </c>
      <c r="Q145" s="73">
        <f t="shared" si="46"/>
        <v>0</v>
      </c>
      <c r="R145" s="73">
        <f t="shared" si="46"/>
        <v>0</v>
      </c>
    </row>
    <row r="146" spans="2:18" ht="22.5" hidden="1" customHeight="1">
      <c r="B146" s="32"/>
      <c r="C146" s="33"/>
      <c r="D146" s="33"/>
      <c r="E146" s="34"/>
      <c r="F146" s="25">
        <v>74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47">SUM(J146:Q146)</f>
        <v>0</v>
      </c>
    </row>
    <row r="147" spans="2:18" ht="22.5" hidden="1" customHeight="1">
      <c r="B147" s="24"/>
      <c r="D147" s="21"/>
      <c r="E147" s="26"/>
      <c r="F147" s="25">
        <v>75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47"/>
        <v>0</v>
      </c>
    </row>
    <row r="148" spans="2:18" ht="22.5" hidden="1" customHeight="1">
      <c r="B148" s="24"/>
      <c r="D148" s="21"/>
      <c r="E148" s="26"/>
      <c r="F148" s="25">
        <v>76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47"/>
        <v>0</v>
      </c>
    </row>
    <row r="149" spans="2:18" ht="22.5" hidden="1" customHeight="1">
      <c r="B149" s="48"/>
      <c r="C149" s="49"/>
      <c r="D149" s="49"/>
      <c r="E149" s="50"/>
      <c r="F149" s="25">
        <v>77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47"/>
        <v>0</v>
      </c>
    </row>
    <row r="150" spans="2:18" ht="22.5" hidden="1" customHeight="1">
      <c r="B150" s="24"/>
      <c r="D150" s="21"/>
      <c r="E150" s="26"/>
      <c r="F150" s="25">
        <v>78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ht="30.75" hidden="1" customHeight="1">
      <c r="B151" s="29"/>
      <c r="C151" s="31"/>
      <c r="D151" s="31"/>
      <c r="E151" s="1401" t="s">
        <v>89</v>
      </c>
      <c r="F151" s="1401"/>
      <c r="G151" s="1401"/>
      <c r="H151" s="1401"/>
      <c r="I151" s="1401"/>
      <c r="J151" s="73">
        <f t="shared" ref="J151:R151" si="48">SUM(J152:J156)</f>
        <v>0</v>
      </c>
      <c r="K151" s="73">
        <f t="shared" si="48"/>
        <v>0</v>
      </c>
      <c r="L151" s="73">
        <f t="shared" si="48"/>
        <v>0</v>
      </c>
      <c r="M151" s="73">
        <f t="shared" si="48"/>
        <v>0</v>
      </c>
      <c r="N151" s="73">
        <f t="shared" si="48"/>
        <v>0</v>
      </c>
      <c r="O151" s="73">
        <f t="shared" si="48"/>
        <v>0</v>
      </c>
      <c r="P151" s="73">
        <f t="shared" si="48"/>
        <v>0</v>
      </c>
      <c r="Q151" s="73">
        <f t="shared" si="48"/>
        <v>0</v>
      </c>
      <c r="R151" s="73">
        <f t="shared" si="48"/>
        <v>0</v>
      </c>
    </row>
    <row r="152" spans="2:18" ht="22.5" hidden="1" customHeight="1">
      <c r="B152" s="32"/>
      <c r="C152" s="33"/>
      <c r="D152" s="33"/>
      <c r="E152" s="34"/>
      <c r="F152" s="25">
        <v>79</v>
      </c>
      <c r="G152" s="14"/>
      <c r="H152" s="14"/>
      <c r="I152" s="52"/>
      <c r="J152" s="15"/>
      <c r="K152" s="15"/>
      <c r="L152" s="15"/>
      <c r="M152" s="15"/>
      <c r="N152" s="15"/>
      <c r="O152" s="15"/>
      <c r="P152" s="15"/>
      <c r="Q152" s="15"/>
      <c r="R152" s="71">
        <f t="shared" ref="R152:R155" si="49">SUM(J152:Q152)</f>
        <v>0</v>
      </c>
    </row>
    <row r="153" spans="2:18" ht="22.5" hidden="1" customHeight="1">
      <c r="B153" s="24"/>
      <c r="D153" s="21"/>
      <c r="E153" s="26"/>
      <c r="F153" s="25">
        <v>80</v>
      </c>
      <c r="G153" s="14"/>
      <c r="H153" s="15"/>
      <c r="I153" s="16"/>
      <c r="J153" s="23"/>
      <c r="K153" s="23"/>
      <c r="L153" s="23"/>
      <c r="M153" s="23"/>
      <c r="N153" s="23"/>
      <c r="O153" s="23"/>
      <c r="P153" s="23"/>
      <c r="Q153" s="23"/>
      <c r="R153" s="71">
        <f t="shared" si="49"/>
        <v>0</v>
      </c>
    </row>
    <row r="154" spans="2:18" ht="22.5" hidden="1" customHeight="1">
      <c r="B154" s="24"/>
      <c r="D154" s="21"/>
      <c r="E154" s="26"/>
      <c r="F154" s="25">
        <v>81</v>
      </c>
      <c r="G154" s="14"/>
      <c r="H154" s="15"/>
      <c r="I154" s="16"/>
      <c r="J154" s="23"/>
      <c r="K154" s="23"/>
      <c r="L154" s="23"/>
      <c r="M154" s="23"/>
      <c r="N154" s="23"/>
      <c r="O154" s="23"/>
      <c r="P154" s="23"/>
      <c r="Q154" s="23"/>
      <c r="R154" s="71">
        <f t="shared" si="49"/>
        <v>0</v>
      </c>
    </row>
    <row r="155" spans="2:18" ht="22.5" hidden="1" customHeight="1">
      <c r="B155" s="48"/>
      <c r="C155" s="49"/>
      <c r="D155" s="49"/>
      <c r="E155" s="50"/>
      <c r="F155" s="25">
        <v>82</v>
      </c>
      <c r="G155" s="14"/>
      <c r="H155" s="14"/>
      <c r="I155" s="52"/>
      <c r="J155" s="15"/>
      <c r="K155" s="15"/>
      <c r="L155" s="15"/>
      <c r="M155" s="15"/>
      <c r="N155" s="15"/>
      <c r="O155" s="15"/>
      <c r="P155" s="15"/>
      <c r="Q155" s="15"/>
      <c r="R155" s="71">
        <f t="shared" si="49"/>
        <v>0</v>
      </c>
    </row>
    <row r="156" spans="2:18" ht="22.5" hidden="1" customHeight="1">
      <c r="B156" s="58"/>
      <c r="C156" s="59"/>
      <c r="D156" s="53"/>
      <c r="E156" s="19"/>
      <c r="F156" s="25">
        <v>83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1">
        <f>SUM(J156:Q156)</f>
        <v>0</v>
      </c>
    </row>
    <row r="157" spans="2:18" s="12" customFormat="1" ht="33.75" hidden="1" customHeight="1">
      <c r="B157" s="1404" t="s">
        <v>92</v>
      </c>
      <c r="C157" s="1405"/>
      <c r="D157" s="1405"/>
      <c r="E157" s="1405"/>
      <c r="F157" s="1405"/>
      <c r="G157" s="1405"/>
      <c r="H157" s="1405"/>
      <c r="I157" s="1405"/>
      <c r="J157" s="35">
        <f>SUM(J158)</f>
        <v>0</v>
      </c>
      <c r="K157" s="35">
        <f t="shared" ref="K157:R158" si="50">SUM(K158)</f>
        <v>0</v>
      </c>
      <c r="L157" s="35">
        <f t="shared" si="50"/>
        <v>0</v>
      </c>
      <c r="M157" s="35">
        <f t="shared" si="50"/>
        <v>0</v>
      </c>
      <c r="N157" s="35">
        <f t="shared" si="50"/>
        <v>0</v>
      </c>
      <c r="O157" s="35">
        <f t="shared" si="50"/>
        <v>0</v>
      </c>
      <c r="P157" s="35">
        <f t="shared" si="50"/>
        <v>0</v>
      </c>
      <c r="Q157" s="35">
        <f t="shared" si="50"/>
        <v>0</v>
      </c>
      <c r="R157" s="35">
        <f t="shared" si="50"/>
        <v>0</v>
      </c>
    </row>
    <row r="158" spans="2:18" s="12" customFormat="1" ht="48.75" hidden="1" customHeight="1">
      <c r="B158" s="1520" t="s">
        <v>116</v>
      </c>
      <c r="C158" s="1521"/>
      <c r="D158" s="1521"/>
      <c r="E158" s="1521"/>
      <c r="F158" s="1521"/>
      <c r="G158" s="1521"/>
      <c r="H158" s="1521"/>
      <c r="I158" s="1521"/>
      <c r="J158" s="22">
        <f>SUM(J159)</f>
        <v>0</v>
      </c>
      <c r="K158" s="22">
        <f t="shared" si="50"/>
        <v>0</v>
      </c>
      <c r="L158" s="22">
        <f t="shared" si="50"/>
        <v>0</v>
      </c>
      <c r="M158" s="22">
        <f t="shared" si="50"/>
        <v>0</v>
      </c>
      <c r="N158" s="22">
        <f t="shared" si="50"/>
        <v>0</v>
      </c>
      <c r="O158" s="22">
        <f t="shared" si="50"/>
        <v>0</v>
      </c>
      <c r="P158" s="22">
        <f t="shared" si="50"/>
        <v>0</v>
      </c>
      <c r="Q158" s="22">
        <f t="shared" si="50"/>
        <v>0</v>
      </c>
      <c r="R158" s="22">
        <f>SUM(R159)</f>
        <v>0</v>
      </c>
    </row>
    <row r="159" spans="2:18" ht="32.25" hidden="1" customHeight="1">
      <c r="B159" s="29"/>
      <c r="C159" s="1401" t="s">
        <v>55</v>
      </c>
      <c r="D159" s="1401"/>
      <c r="E159" s="1401"/>
      <c r="F159" s="1401"/>
      <c r="G159" s="1401"/>
      <c r="H159" s="1401"/>
      <c r="I159" s="1401"/>
      <c r="J159" s="73">
        <f>SUM(J160+J177)</f>
        <v>0</v>
      </c>
      <c r="K159" s="73">
        <f t="shared" ref="K159:Q159" si="51">SUM(K160+K177)</f>
        <v>0</v>
      </c>
      <c r="L159" s="73">
        <f t="shared" si="51"/>
        <v>0</v>
      </c>
      <c r="M159" s="73">
        <f t="shared" si="51"/>
        <v>0</v>
      </c>
      <c r="N159" s="73">
        <f t="shared" si="51"/>
        <v>0</v>
      </c>
      <c r="O159" s="73">
        <f t="shared" si="51"/>
        <v>0</v>
      </c>
      <c r="P159" s="73">
        <f t="shared" si="51"/>
        <v>0</v>
      </c>
      <c r="Q159" s="73">
        <f t="shared" si="51"/>
        <v>0</v>
      </c>
      <c r="R159" s="73">
        <f>SUM(R160+R177)</f>
        <v>0</v>
      </c>
    </row>
    <row r="160" spans="2:18" ht="50.25" hidden="1" customHeight="1">
      <c r="B160" s="29"/>
      <c r="C160" s="31"/>
      <c r="D160" s="1401" t="s">
        <v>77</v>
      </c>
      <c r="E160" s="1401"/>
      <c r="F160" s="1401"/>
      <c r="G160" s="1401"/>
      <c r="H160" s="1401"/>
      <c r="I160" s="1401"/>
      <c r="J160" s="73">
        <f>SUM(J161+J165+J169+J173)</f>
        <v>0</v>
      </c>
      <c r="K160" s="73">
        <f t="shared" ref="K160:R160" si="52">SUM(K161+K165+K169+K173)</f>
        <v>0</v>
      </c>
      <c r="L160" s="73">
        <f t="shared" si="52"/>
        <v>0</v>
      </c>
      <c r="M160" s="73">
        <f t="shared" si="52"/>
        <v>0</v>
      </c>
      <c r="N160" s="73">
        <f t="shared" si="52"/>
        <v>0</v>
      </c>
      <c r="O160" s="73">
        <f t="shared" si="52"/>
        <v>0</v>
      </c>
      <c r="P160" s="73">
        <f t="shared" si="52"/>
        <v>0</v>
      </c>
      <c r="Q160" s="73">
        <f t="shared" si="52"/>
        <v>0</v>
      </c>
      <c r="R160" s="73">
        <f t="shared" si="52"/>
        <v>0</v>
      </c>
    </row>
    <row r="161" spans="2:18" ht="32.25" hidden="1" customHeight="1">
      <c r="B161" s="29"/>
      <c r="C161" s="31"/>
      <c r="D161" s="31"/>
      <c r="E161" s="1401" t="s">
        <v>56</v>
      </c>
      <c r="F161" s="1401"/>
      <c r="G161" s="1401"/>
      <c r="H161" s="1401"/>
      <c r="I161" s="1401"/>
      <c r="J161" s="73">
        <f>SUM(J162:J164)</f>
        <v>0</v>
      </c>
      <c r="K161" s="73">
        <f t="shared" ref="K161:R161" si="53">SUM(K162:K164)</f>
        <v>0</v>
      </c>
      <c r="L161" s="73">
        <f t="shared" si="53"/>
        <v>0</v>
      </c>
      <c r="M161" s="73">
        <f t="shared" si="53"/>
        <v>0</v>
      </c>
      <c r="N161" s="73">
        <f t="shared" si="53"/>
        <v>0</v>
      </c>
      <c r="O161" s="73">
        <f t="shared" si="53"/>
        <v>0</v>
      </c>
      <c r="P161" s="73">
        <f t="shared" si="53"/>
        <v>0</v>
      </c>
      <c r="Q161" s="73">
        <f t="shared" si="53"/>
        <v>0</v>
      </c>
      <c r="R161" s="73">
        <f t="shared" si="53"/>
        <v>0</v>
      </c>
    </row>
    <row r="162" spans="2:18" ht="20.25" hidden="1" customHeight="1">
      <c r="B162" s="32"/>
      <c r="C162" s="33"/>
      <c r="D162" s="33"/>
      <c r="E162" s="34"/>
      <c r="F162" s="25">
        <v>84</v>
      </c>
      <c r="G162" s="14"/>
      <c r="H162" s="14"/>
      <c r="I162" s="52"/>
      <c r="J162" s="15"/>
      <c r="K162" s="15"/>
      <c r="L162" s="15"/>
      <c r="M162" s="15"/>
      <c r="N162" s="15"/>
      <c r="O162" s="15"/>
      <c r="P162" s="15"/>
      <c r="Q162" s="15"/>
      <c r="R162" s="71">
        <f t="shared" ref="R162:R163" si="54">SUM(J162:Q162)</f>
        <v>0</v>
      </c>
    </row>
    <row r="163" spans="2:18" ht="20.25" hidden="1" customHeight="1">
      <c r="B163" s="24"/>
      <c r="D163" s="21"/>
      <c r="E163" s="26"/>
      <c r="F163" s="25">
        <v>85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 t="shared" si="54"/>
        <v>0</v>
      </c>
    </row>
    <row r="164" spans="2:18" ht="20.25" hidden="1" customHeight="1">
      <c r="B164" s="24"/>
      <c r="D164" s="21"/>
      <c r="E164" s="26"/>
      <c r="F164" s="25">
        <v>86</v>
      </c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1">
        <f>SUM(J164:Q164)</f>
        <v>0</v>
      </c>
    </row>
    <row r="165" spans="2:18" ht="33.75" hidden="1" customHeight="1">
      <c r="B165" s="29"/>
      <c r="C165" s="31"/>
      <c r="D165" s="31"/>
      <c r="E165" s="1401" t="s">
        <v>57</v>
      </c>
      <c r="F165" s="1401"/>
      <c r="G165" s="1401"/>
      <c r="H165" s="1401"/>
      <c r="I165" s="1401"/>
      <c r="J165" s="73">
        <f>SUM(J166:J168)</f>
        <v>0</v>
      </c>
      <c r="K165" s="73">
        <f t="shared" ref="K165:R165" si="55">SUM(K166:K168)</f>
        <v>0</v>
      </c>
      <c r="L165" s="73">
        <f t="shared" si="55"/>
        <v>0</v>
      </c>
      <c r="M165" s="73">
        <f t="shared" si="55"/>
        <v>0</v>
      </c>
      <c r="N165" s="73">
        <f t="shared" si="55"/>
        <v>0</v>
      </c>
      <c r="O165" s="73">
        <f t="shared" si="55"/>
        <v>0</v>
      </c>
      <c r="P165" s="73">
        <f t="shared" si="55"/>
        <v>0</v>
      </c>
      <c r="Q165" s="73">
        <f t="shared" si="55"/>
        <v>0</v>
      </c>
      <c r="R165" s="73">
        <f t="shared" si="55"/>
        <v>0</v>
      </c>
    </row>
    <row r="166" spans="2:18" ht="21" hidden="1" customHeight="1">
      <c r="B166" s="32"/>
      <c r="C166" s="33"/>
      <c r="D166" s="33"/>
      <c r="E166" s="34"/>
      <c r="F166" s="25">
        <v>87</v>
      </c>
      <c r="G166" s="14"/>
      <c r="H166" s="14"/>
      <c r="I166" s="52"/>
      <c r="J166" s="15"/>
      <c r="K166" s="15"/>
      <c r="L166" s="15"/>
      <c r="M166" s="15"/>
      <c r="N166" s="15"/>
      <c r="O166" s="15"/>
      <c r="P166" s="15"/>
      <c r="Q166" s="15"/>
      <c r="R166" s="71">
        <f t="shared" ref="R166:R167" si="56">SUM(J166:Q166)</f>
        <v>0</v>
      </c>
    </row>
    <row r="167" spans="2:18" ht="21" hidden="1" customHeight="1">
      <c r="B167" s="24"/>
      <c r="D167" s="21"/>
      <c r="E167" s="26"/>
      <c r="F167" s="25">
        <v>88</v>
      </c>
      <c r="G167" s="14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 t="shared" si="56"/>
        <v>0</v>
      </c>
    </row>
    <row r="168" spans="2:18" ht="21" hidden="1" customHeight="1">
      <c r="B168" s="24"/>
      <c r="D168" s="21"/>
      <c r="E168" s="26"/>
      <c r="F168" s="25">
        <v>89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>SUM(J168:Q168)</f>
        <v>0</v>
      </c>
    </row>
    <row r="169" spans="2:18" hidden="1">
      <c r="B169" s="29"/>
      <c r="C169" s="31"/>
      <c r="D169" s="31"/>
      <c r="E169" s="30" t="s">
        <v>58</v>
      </c>
      <c r="F169" s="27"/>
      <c r="G169" s="27"/>
      <c r="H169" s="13"/>
      <c r="I169" s="47"/>
      <c r="J169" s="73">
        <f>SUM(J170:J172)</f>
        <v>0</v>
      </c>
      <c r="K169" s="73">
        <f t="shared" ref="K169:R169" si="57">SUM(K170:K172)</f>
        <v>0</v>
      </c>
      <c r="L169" s="73">
        <f t="shared" si="57"/>
        <v>0</v>
      </c>
      <c r="M169" s="73">
        <f t="shared" si="57"/>
        <v>0</v>
      </c>
      <c r="N169" s="73">
        <f t="shared" si="57"/>
        <v>0</v>
      </c>
      <c r="O169" s="73">
        <f t="shared" si="57"/>
        <v>0</v>
      </c>
      <c r="P169" s="73">
        <f t="shared" si="57"/>
        <v>0</v>
      </c>
      <c r="Q169" s="73">
        <f t="shared" si="57"/>
        <v>0</v>
      </c>
      <c r="R169" s="73">
        <f t="shared" si="57"/>
        <v>0</v>
      </c>
    </row>
    <row r="170" spans="2:18" ht="24.75" hidden="1" customHeight="1">
      <c r="B170" s="32"/>
      <c r="C170" s="33"/>
      <c r="D170" s="33"/>
      <c r="E170" s="34"/>
      <c r="F170" s="25">
        <v>90</v>
      </c>
      <c r="G170" s="14"/>
      <c r="H170" s="14"/>
      <c r="I170" s="52"/>
      <c r="J170" s="15"/>
      <c r="K170" s="15"/>
      <c r="L170" s="15"/>
      <c r="M170" s="15"/>
      <c r="N170" s="15"/>
      <c r="O170" s="15"/>
      <c r="P170" s="15"/>
      <c r="Q170" s="15"/>
      <c r="R170" s="71">
        <f t="shared" ref="R170:R171" si="58">SUM(J170:Q170)</f>
        <v>0</v>
      </c>
    </row>
    <row r="171" spans="2:18" ht="24.75" hidden="1" customHeight="1">
      <c r="B171" s="24"/>
      <c r="D171" s="21"/>
      <c r="E171" s="26"/>
      <c r="F171" s="25">
        <v>91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 t="shared" si="58"/>
        <v>0</v>
      </c>
    </row>
    <row r="172" spans="2:18" ht="24.75" hidden="1" customHeight="1">
      <c r="B172" s="58"/>
      <c r="C172" s="59"/>
      <c r="D172" s="53"/>
      <c r="E172" s="19"/>
      <c r="F172" s="25">
        <v>92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>SUM(J172:Q172)</f>
        <v>0</v>
      </c>
    </row>
    <row r="173" spans="2:18" ht="30.75" hidden="1" customHeight="1">
      <c r="B173" s="29"/>
      <c r="C173" s="31"/>
      <c r="D173" s="31"/>
      <c r="E173" s="1418" t="s">
        <v>59</v>
      </c>
      <c r="F173" s="1418"/>
      <c r="G173" s="1418"/>
      <c r="H173" s="1418"/>
      <c r="I173" s="1418"/>
      <c r="J173" s="73">
        <f>SUM(J174:J176)</f>
        <v>0</v>
      </c>
      <c r="K173" s="73">
        <f t="shared" ref="K173:R173" si="59">SUM(K174:K176)</f>
        <v>0</v>
      </c>
      <c r="L173" s="73">
        <f t="shared" si="59"/>
        <v>0</v>
      </c>
      <c r="M173" s="73">
        <f t="shared" si="59"/>
        <v>0</v>
      </c>
      <c r="N173" s="73">
        <f t="shared" si="59"/>
        <v>0</v>
      </c>
      <c r="O173" s="73">
        <f t="shared" si="59"/>
        <v>0</v>
      </c>
      <c r="P173" s="73">
        <f t="shared" si="59"/>
        <v>0</v>
      </c>
      <c r="Q173" s="73">
        <f t="shared" si="59"/>
        <v>0</v>
      </c>
      <c r="R173" s="73">
        <f t="shared" si="59"/>
        <v>0</v>
      </c>
    </row>
    <row r="174" spans="2:18" ht="22.5" hidden="1" customHeight="1">
      <c r="B174" s="32"/>
      <c r="C174" s="33"/>
      <c r="D174" s="33"/>
      <c r="E174" s="34"/>
      <c r="F174" s="25">
        <v>93</v>
      </c>
      <c r="G174" s="14"/>
      <c r="H174" s="14"/>
      <c r="I174" s="52"/>
      <c r="J174" s="15"/>
      <c r="K174" s="15"/>
      <c r="L174" s="15"/>
      <c r="M174" s="15"/>
      <c r="N174" s="15"/>
      <c r="O174" s="15"/>
      <c r="P174" s="15"/>
      <c r="Q174" s="15"/>
      <c r="R174" s="71">
        <f t="shared" ref="R174:R175" si="60">SUM(J174:Q174)</f>
        <v>0</v>
      </c>
    </row>
    <row r="175" spans="2:18" ht="22.5" hidden="1" customHeight="1">
      <c r="B175" s="24"/>
      <c r="D175" s="21"/>
      <c r="E175" s="26"/>
      <c r="F175" s="25">
        <v>94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 t="shared" si="60"/>
        <v>0</v>
      </c>
    </row>
    <row r="176" spans="2:18" ht="22.5" hidden="1" customHeight="1">
      <c r="B176" s="24"/>
      <c r="D176" s="21"/>
      <c r="E176" s="26"/>
      <c r="F176" s="25">
        <v>95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>SUM(J176:Q176)</f>
        <v>0</v>
      </c>
    </row>
    <row r="177" spans="2:18" ht="33.75" hidden="1" customHeight="1">
      <c r="B177" s="29"/>
      <c r="C177" s="31"/>
      <c r="D177" s="1401" t="s">
        <v>60</v>
      </c>
      <c r="E177" s="1401"/>
      <c r="F177" s="1401"/>
      <c r="G177" s="1401"/>
      <c r="H177" s="1401"/>
      <c r="I177" s="1401"/>
      <c r="J177" s="73">
        <f>SUM(J178)</f>
        <v>0</v>
      </c>
      <c r="K177" s="73">
        <f t="shared" ref="K177:R177" si="61">SUM(K178)</f>
        <v>0</v>
      </c>
      <c r="L177" s="73">
        <f t="shared" si="61"/>
        <v>0</v>
      </c>
      <c r="M177" s="73">
        <f t="shared" si="61"/>
        <v>0</v>
      </c>
      <c r="N177" s="73">
        <f t="shared" si="61"/>
        <v>0</v>
      </c>
      <c r="O177" s="73">
        <f t="shared" si="61"/>
        <v>0</v>
      </c>
      <c r="P177" s="73">
        <f t="shared" si="61"/>
        <v>0</v>
      </c>
      <c r="Q177" s="73">
        <f t="shared" si="61"/>
        <v>0</v>
      </c>
      <c r="R177" s="73">
        <f t="shared" si="61"/>
        <v>0</v>
      </c>
    </row>
    <row r="178" spans="2:18" hidden="1">
      <c r="B178" s="29"/>
      <c r="C178" s="31"/>
      <c r="D178" s="31"/>
      <c r="E178" s="30" t="s">
        <v>61</v>
      </c>
      <c r="F178" s="27"/>
      <c r="G178" s="27"/>
      <c r="H178" s="13"/>
      <c r="I178" s="47"/>
      <c r="J178" s="73">
        <f>SUM(J179:J181)</f>
        <v>0</v>
      </c>
      <c r="K178" s="73">
        <f t="shared" ref="K178:Q178" si="62">SUM(K179:K181)</f>
        <v>0</v>
      </c>
      <c r="L178" s="73">
        <f t="shared" si="62"/>
        <v>0</v>
      </c>
      <c r="M178" s="73">
        <f t="shared" si="62"/>
        <v>0</v>
      </c>
      <c r="N178" s="73">
        <f t="shared" si="62"/>
        <v>0</v>
      </c>
      <c r="O178" s="73">
        <f t="shared" si="62"/>
        <v>0</v>
      </c>
      <c r="P178" s="73">
        <f t="shared" si="62"/>
        <v>0</v>
      </c>
      <c r="Q178" s="73">
        <f t="shared" si="62"/>
        <v>0</v>
      </c>
      <c r="R178" s="73">
        <f>SUM(R179:R181)</f>
        <v>0</v>
      </c>
    </row>
    <row r="179" spans="2:18" ht="22.5" hidden="1" customHeight="1">
      <c r="B179" s="32"/>
      <c r="C179" s="33"/>
      <c r="D179" s="33"/>
      <c r="E179" s="34"/>
      <c r="F179" s="25">
        <v>96</v>
      </c>
      <c r="G179" s="14"/>
      <c r="H179" s="14"/>
      <c r="I179" s="52"/>
      <c r="J179" s="15"/>
      <c r="K179" s="15"/>
      <c r="L179" s="15"/>
      <c r="M179" s="15"/>
      <c r="N179" s="15"/>
      <c r="O179" s="15"/>
      <c r="P179" s="15"/>
      <c r="Q179" s="15"/>
      <c r="R179" s="71">
        <f>SUM(J179:Q179)</f>
        <v>0</v>
      </c>
    </row>
    <row r="180" spans="2:18" ht="22.5" hidden="1" customHeight="1">
      <c r="B180" s="24"/>
      <c r="D180" s="21"/>
      <c r="E180" s="26"/>
      <c r="F180" s="25">
        <v>97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1">
        <f>SUM(J180:Q180)</f>
        <v>0</v>
      </c>
    </row>
    <row r="181" spans="2:18" ht="21" hidden="1" customHeight="1">
      <c r="B181" s="24"/>
      <c r="D181" s="21"/>
      <c r="E181" s="26"/>
      <c r="F181" s="25">
        <v>98</v>
      </c>
      <c r="G181" s="14"/>
      <c r="H181" s="15"/>
      <c r="I181" s="16"/>
      <c r="J181" s="23"/>
      <c r="K181" s="23"/>
      <c r="L181" s="23"/>
      <c r="M181" s="23"/>
      <c r="N181" s="23"/>
      <c r="O181" s="23"/>
      <c r="P181" s="23"/>
      <c r="Q181" s="23"/>
      <c r="R181" s="71">
        <f>SUM(J181:Q181)</f>
        <v>0</v>
      </c>
    </row>
    <row r="182" spans="2:18" s="12" customFormat="1" ht="18.75" hidden="1" customHeight="1">
      <c r="B182" s="116" t="s">
        <v>94</v>
      </c>
      <c r="C182" s="38"/>
      <c r="D182" s="115"/>
      <c r="E182" s="115"/>
      <c r="F182" s="115"/>
      <c r="G182" s="115"/>
      <c r="H182" s="115"/>
      <c r="I182" s="115"/>
      <c r="J182" s="35">
        <f>SUM(J183)</f>
        <v>0</v>
      </c>
      <c r="K182" s="35">
        <f t="shared" ref="K182:R183" si="63">SUM(K183)</f>
        <v>0</v>
      </c>
      <c r="L182" s="35">
        <f t="shared" si="63"/>
        <v>0</v>
      </c>
      <c r="M182" s="35">
        <f t="shared" si="63"/>
        <v>0</v>
      </c>
      <c r="N182" s="35">
        <f t="shared" si="63"/>
        <v>0</v>
      </c>
      <c r="O182" s="35">
        <f t="shared" si="63"/>
        <v>0</v>
      </c>
      <c r="P182" s="35">
        <f t="shared" si="63"/>
        <v>0</v>
      </c>
      <c r="Q182" s="35">
        <f t="shared" si="63"/>
        <v>0</v>
      </c>
      <c r="R182" s="35">
        <f t="shared" si="63"/>
        <v>0</v>
      </c>
    </row>
    <row r="183" spans="2:18" s="12" customFormat="1" ht="46.5" hidden="1" customHeight="1">
      <c r="B183" s="1520" t="s">
        <v>117</v>
      </c>
      <c r="C183" s="1521"/>
      <c r="D183" s="1521"/>
      <c r="E183" s="1521"/>
      <c r="F183" s="1521"/>
      <c r="G183" s="1521"/>
      <c r="H183" s="1521"/>
      <c r="I183" s="1521"/>
      <c r="J183" s="22">
        <f>SUM(J184)</f>
        <v>0</v>
      </c>
      <c r="K183" s="22">
        <f t="shared" si="63"/>
        <v>0</v>
      </c>
      <c r="L183" s="22">
        <f t="shared" si="63"/>
        <v>0</v>
      </c>
      <c r="M183" s="22">
        <f t="shared" si="63"/>
        <v>0</v>
      </c>
      <c r="N183" s="22">
        <f t="shared" si="63"/>
        <v>0</v>
      </c>
      <c r="O183" s="22">
        <f t="shared" si="63"/>
        <v>0</v>
      </c>
      <c r="P183" s="22">
        <f t="shared" si="63"/>
        <v>0</v>
      </c>
      <c r="Q183" s="22">
        <f t="shared" si="63"/>
        <v>0</v>
      </c>
      <c r="R183" s="22">
        <f t="shared" si="63"/>
        <v>0</v>
      </c>
    </row>
    <row r="184" spans="2:18" ht="31.5" hidden="1" customHeight="1">
      <c r="B184" s="29"/>
      <c r="C184" s="1401" t="s">
        <v>62</v>
      </c>
      <c r="D184" s="1401"/>
      <c r="E184" s="1401"/>
      <c r="F184" s="1401"/>
      <c r="G184" s="1401"/>
      <c r="H184" s="1401"/>
      <c r="I184" s="1401"/>
      <c r="J184" s="73">
        <f>SUM(J185+J190)</f>
        <v>0</v>
      </c>
      <c r="K184" s="73">
        <f t="shared" ref="K184:R184" si="64">SUM(K185+K190)</f>
        <v>0</v>
      </c>
      <c r="L184" s="73">
        <f t="shared" si="64"/>
        <v>0</v>
      </c>
      <c r="M184" s="73">
        <f t="shared" si="64"/>
        <v>0</v>
      </c>
      <c r="N184" s="73">
        <f t="shared" si="64"/>
        <v>0</v>
      </c>
      <c r="O184" s="73">
        <f t="shared" si="64"/>
        <v>0</v>
      </c>
      <c r="P184" s="73">
        <f t="shared" si="64"/>
        <v>0</v>
      </c>
      <c r="Q184" s="73">
        <f t="shared" si="64"/>
        <v>0</v>
      </c>
      <c r="R184" s="73">
        <f t="shared" si="64"/>
        <v>0</v>
      </c>
    </row>
    <row r="185" spans="2:18" hidden="1">
      <c r="B185" s="29"/>
      <c r="C185" s="31"/>
      <c r="D185" s="30" t="s">
        <v>63</v>
      </c>
      <c r="E185" s="28"/>
      <c r="F185" s="27"/>
      <c r="G185" s="27"/>
      <c r="H185" s="13"/>
      <c r="I185" s="47"/>
      <c r="J185" s="73">
        <f>SUM(J186)</f>
        <v>0</v>
      </c>
      <c r="K185" s="73">
        <f t="shared" ref="K185:R185" si="65">SUM(K186)</f>
        <v>0</v>
      </c>
      <c r="L185" s="73">
        <f t="shared" si="65"/>
        <v>0</v>
      </c>
      <c r="M185" s="73">
        <f t="shared" si="65"/>
        <v>0</v>
      </c>
      <c r="N185" s="73">
        <f t="shared" si="65"/>
        <v>0</v>
      </c>
      <c r="O185" s="73">
        <f t="shared" si="65"/>
        <v>0</v>
      </c>
      <c r="P185" s="73">
        <f t="shared" si="65"/>
        <v>0</v>
      </c>
      <c r="Q185" s="73">
        <f t="shared" si="65"/>
        <v>0</v>
      </c>
      <c r="R185" s="73">
        <f t="shared" si="65"/>
        <v>0</v>
      </c>
    </row>
    <row r="186" spans="2:18" ht="31.5" hidden="1" customHeight="1">
      <c r="B186" s="29"/>
      <c r="C186" s="31"/>
      <c r="D186" s="31"/>
      <c r="E186" s="1418" t="s">
        <v>64</v>
      </c>
      <c r="F186" s="1418"/>
      <c r="G186" s="1418"/>
      <c r="H186" s="1418"/>
      <c r="I186" s="1418"/>
      <c r="J186" s="73">
        <f>SUM(J187:J189)</f>
        <v>0</v>
      </c>
      <c r="K186" s="73">
        <f>SUM(K187:K189)</f>
        <v>0</v>
      </c>
      <c r="L186" s="73">
        <f t="shared" ref="L186:R186" si="66">SUM(L187:L189)</f>
        <v>0</v>
      </c>
      <c r="M186" s="73">
        <f t="shared" si="66"/>
        <v>0</v>
      </c>
      <c r="N186" s="73">
        <f t="shared" si="66"/>
        <v>0</v>
      </c>
      <c r="O186" s="73">
        <f t="shared" si="66"/>
        <v>0</v>
      </c>
      <c r="P186" s="73">
        <f t="shared" si="66"/>
        <v>0</v>
      </c>
      <c r="Q186" s="73">
        <f t="shared" si="66"/>
        <v>0</v>
      </c>
      <c r="R186" s="73">
        <f t="shared" si="66"/>
        <v>0</v>
      </c>
    </row>
    <row r="187" spans="2:18" ht="33" hidden="1" customHeight="1">
      <c r="B187" s="32"/>
      <c r="C187" s="33"/>
      <c r="D187" s="33"/>
      <c r="E187" s="33"/>
      <c r="F187" s="51"/>
      <c r="G187" s="52"/>
      <c r="H187" s="15"/>
      <c r="I187" s="123"/>
      <c r="J187" s="15"/>
      <c r="K187" s="79"/>
      <c r="L187" s="79"/>
      <c r="M187" s="79"/>
      <c r="N187" s="15"/>
      <c r="O187" s="15"/>
      <c r="P187" s="15"/>
      <c r="Q187" s="15"/>
      <c r="R187" s="71"/>
    </row>
    <row r="188" spans="2:18" ht="23.25" hidden="1" customHeight="1">
      <c r="B188" s="24"/>
      <c r="D188" s="21"/>
      <c r="E188" s="26"/>
      <c r="F188" s="25">
        <v>100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 t="shared" ref="R188" si="67">SUM(J188:Q188)</f>
        <v>0</v>
      </c>
    </row>
    <row r="189" spans="2:18" ht="23.25" hidden="1" customHeight="1">
      <c r="B189" s="58"/>
      <c r="C189" s="59"/>
      <c r="D189" s="53"/>
      <c r="E189" s="19"/>
      <c r="F189" s="25">
        <v>101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ht="36" hidden="1" customHeight="1">
      <c r="B190" s="29"/>
      <c r="C190" s="31"/>
      <c r="D190" s="1401" t="s">
        <v>65</v>
      </c>
      <c r="E190" s="1401"/>
      <c r="F190" s="1401"/>
      <c r="G190" s="1401"/>
      <c r="H190" s="1401"/>
      <c r="I190" s="1401"/>
      <c r="J190" s="73">
        <f>SUM(J191+J195)</f>
        <v>0</v>
      </c>
      <c r="K190" s="73">
        <f t="shared" ref="K190:R190" si="68">SUM(K191+K195)</f>
        <v>0</v>
      </c>
      <c r="L190" s="73">
        <f t="shared" si="68"/>
        <v>0</v>
      </c>
      <c r="M190" s="73">
        <f t="shared" si="68"/>
        <v>0</v>
      </c>
      <c r="N190" s="73">
        <f t="shared" si="68"/>
        <v>0</v>
      </c>
      <c r="O190" s="73">
        <f>SUM(O191+O195)</f>
        <v>0</v>
      </c>
      <c r="P190" s="73">
        <f t="shared" si="68"/>
        <v>0</v>
      </c>
      <c r="Q190" s="73">
        <f t="shared" si="68"/>
        <v>0</v>
      </c>
      <c r="R190" s="73">
        <f t="shared" si="68"/>
        <v>0</v>
      </c>
    </row>
    <row r="191" spans="2:18" hidden="1">
      <c r="B191" s="29"/>
      <c r="C191" s="31"/>
      <c r="D191" s="31"/>
      <c r="E191" s="30" t="s">
        <v>66</v>
      </c>
      <c r="F191" s="27"/>
      <c r="G191" s="27"/>
      <c r="H191" s="13"/>
      <c r="I191" s="47"/>
      <c r="J191" s="73">
        <f>SUM(J192:J194)</f>
        <v>0</v>
      </c>
      <c r="K191" s="73">
        <f t="shared" ref="K191:R191" si="69">SUM(K192:K194)</f>
        <v>0</v>
      </c>
      <c r="L191" s="73">
        <f t="shared" si="69"/>
        <v>0</v>
      </c>
      <c r="M191" s="73">
        <f t="shared" si="69"/>
        <v>0</v>
      </c>
      <c r="N191" s="73">
        <f t="shared" si="69"/>
        <v>0</v>
      </c>
      <c r="O191" s="73">
        <f t="shared" si="69"/>
        <v>0</v>
      </c>
      <c r="P191" s="73">
        <f t="shared" si="69"/>
        <v>0</v>
      </c>
      <c r="Q191" s="73">
        <f t="shared" si="69"/>
        <v>0</v>
      </c>
      <c r="R191" s="73">
        <f t="shared" si="69"/>
        <v>0</v>
      </c>
    </row>
    <row r="192" spans="2:18" ht="21" hidden="1" customHeight="1">
      <c r="B192" s="32"/>
      <c r="C192" s="33"/>
      <c r="D192" s="33"/>
      <c r="E192" s="34"/>
      <c r="F192" s="25">
        <v>102</v>
      </c>
      <c r="G192" s="14"/>
      <c r="H192" s="14"/>
      <c r="I192" s="52"/>
      <c r="J192" s="15"/>
      <c r="K192" s="15"/>
      <c r="L192" s="15"/>
      <c r="M192" s="15"/>
      <c r="N192" s="15"/>
      <c r="O192" s="15"/>
      <c r="P192" s="15"/>
      <c r="Q192" s="15"/>
      <c r="R192" s="71">
        <f t="shared" ref="R192:R193" si="70">SUM(J192:Q192)</f>
        <v>0</v>
      </c>
    </row>
    <row r="193" spans="2:18" ht="21" hidden="1" customHeight="1">
      <c r="B193" s="24"/>
      <c r="D193" s="21"/>
      <c r="E193" s="26"/>
      <c r="F193" s="25">
        <v>103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1">
        <f t="shared" si="70"/>
        <v>0</v>
      </c>
    </row>
    <row r="194" spans="2:18" ht="21" hidden="1" customHeight="1">
      <c r="B194" s="24"/>
      <c r="D194" s="21"/>
      <c r="E194" s="26"/>
      <c r="F194" s="25">
        <v>104</v>
      </c>
      <c r="G194" s="14"/>
      <c r="H194" s="15"/>
      <c r="I194" s="16"/>
      <c r="J194" s="23"/>
      <c r="K194" s="23"/>
      <c r="L194" s="23"/>
      <c r="M194" s="23"/>
      <c r="N194" s="23"/>
      <c r="O194" s="23"/>
      <c r="P194" s="23"/>
      <c r="Q194" s="23"/>
      <c r="R194" s="71">
        <f>SUM(J194:Q194)</f>
        <v>0</v>
      </c>
    </row>
    <row r="195" spans="2:18" hidden="1">
      <c r="B195" s="29"/>
      <c r="C195" s="31"/>
      <c r="D195" s="31"/>
      <c r="E195" s="30" t="s">
        <v>67</v>
      </c>
      <c r="F195" s="27"/>
      <c r="G195" s="27"/>
      <c r="H195" s="13"/>
      <c r="I195" s="47"/>
      <c r="J195" s="73">
        <f>SUM(J196:J198)</f>
        <v>0</v>
      </c>
      <c r="K195" s="73">
        <f t="shared" ref="K195:Q195" si="71">SUM(K196:K198)</f>
        <v>0</v>
      </c>
      <c r="L195" s="73">
        <f t="shared" si="71"/>
        <v>0</v>
      </c>
      <c r="M195" s="73">
        <f t="shared" si="71"/>
        <v>0</v>
      </c>
      <c r="N195" s="73">
        <f t="shared" si="71"/>
        <v>0</v>
      </c>
      <c r="O195" s="73">
        <f t="shared" si="71"/>
        <v>0</v>
      </c>
      <c r="P195" s="73">
        <f t="shared" si="71"/>
        <v>0</v>
      </c>
      <c r="Q195" s="73">
        <f t="shared" si="71"/>
        <v>0</v>
      </c>
      <c r="R195" s="73">
        <f>SUM(R196:R198)</f>
        <v>0</v>
      </c>
    </row>
    <row r="196" spans="2:18" ht="21" hidden="1" customHeight="1">
      <c r="B196" s="32"/>
      <c r="C196" s="33"/>
      <c r="D196" s="33"/>
      <c r="E196" s="34"/>
      <c r="F196" s="25">
        <v>105</v>
      </c>
      <c r="G196" s="14"/>
      <c r="H196" s="14"/>
      <c r="I196" s="52"/>
      <c r="J196" s="15"/>
      <c r="K196" s="15"/>
      <c r="L196" s="15"/>
      <c r="M196" s="15"/>
      <c r="N196" s="15"/>
      <c r="O196" s="15"/>
      <c r="P196" s="15"/>
      <c r="Q196" s="15"/>
      <c r="R196" s="71">
        <f t="shared" ref="R196:R197" si="72">SUM(J196:Q196)</f>
        <v>0</v>
      </c>
    </row>
    <row r="197" spans="2:18" ht="21" hidden="1" customHeight="1">
      <c r="B197" s="24"/>
      <c r="D197" s="21"/>
      <c r="E197" s="26"/>
      <c r="F197" s="25">
        <v>106</v>
      </c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1">
        <f t="shared" si="72"/>
        <v>0</v>
      </c>
    </row>
    <row r="198" spans="2:18" ht="21" hidden="1" customHeight="1">
      <c r="B198" s="24"/>
      <c r="D198" s="21"/>
      <c r="E198" s="26"/>
      <c r="F198" s="25">
        <v>107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1">
        <f>SUM(J198:Q198)</f>
        <v>0</v>
      </c>
    </row>
    <row r="199" spans="2:18" s="12" customFormat="1" ht="18" hidden="1" customHeight="1">
      <c r="B199" s="397" t="s">
        <v>80</v>
      </c>
      <c r="C199" s="398"/>
      <c r="D199" s="398"/>
      <c r="E199" s="398"/>
      <c r="F199" s="398"/>
      <c r="G199" s="398"/>
      <c r="H199" s="550"/>
      <c r="I199" s="398"/>
      <c r="J199" s="450"/>
      <c r="K199" s="450"/>
      <c r="L199" s="450"/>
      <c r="M199" s="450"/>
      <c r="N199" s="450"/>
      <c r="O199" s="450"/>
      <c r="P199" s="450"/>
      <c r="Q199" s="450"/>
      <c r="R199" s="449"/>
    </row>
    <row r="200" spans="2:18" s="12" customFormat="1" ht="18" hidden="1" customHeight="1">
      <c r="B200" s="188" t="s">
        <v>111</v>
      </c>
      <c r="C200" s="189"/>
      <c r="D200" s="189"/>
      <c r="E200" s="189"/>
      <c r="F200" s="189"/>
      <c r="G200" s="189"/>
      <c r="H200" s="190"/>
      <c r="I200" s="189"/>
      <c r="J200" s="448"/>
      <c r="K200" s="448"/>
      <c r="L200" s="448"/>
      <c r="M200" s="448"/>
      <c r="N200" s="448"/>
      <c r="O200" s="448"/>
      <c r="P200" s="448"/>
      <c r="Q200" s="448"/>
      <c r="R200" s="445"/>
    </row>
    <row r="201" spans="2:18" ht="50.25" hidden="1" customHeight="1">
      <c r="B201" s="29"/>
      <c r="C201" s="1401" t="s">
        <v>25</v>
      </c>
      <c r="D201" s="1401"/>
      <c r="E201" s="1401"/>
      <c r="F201" s="1401"/>
      <c r="G201" s="1401"/>
      <c r="H201" s="1401"/>
      <c r="I201" s="1401"/>
      <c r="J201" s="544"/>
      <c r="K201" s="443"/>
      <c r="L201" s="443"/>
      <c r="M201" s="443"/>
      <c r="N201" s="443"/>
      <c r="O201" s="443"/>
      <c r="P201" s="443"/>
      <c r="Q201" s="443"/>
      <c r="R201" s="186"/>
    </row>
    <row r="202" spans="2:18" ht="35.25" hidden="1" customHeight="1">
      <c r="B202" s="29"/>
      <c r="C202" s="31"/>
      <c r="D202" s="1401" t="s">
        <v>16</v>
      </c>
      <c r="E202" s="1401"/>
      <c r="F202" s="1401"/>
      <c r="G202" s="1401"/>
      <c r="H202" s="1401"/>
      <c r="I202" s="1401"/>
      <c r="J202" s="544"/>
      <c r="K202" s="443"/>
      <c r="L202" s="443"/>
      <c r="M202" s="443"/>
      <c r="N202" s="443"/>
      <c r="O202" s="443"/>
      <c r="P202" s="443"/>
      <c r="Q202" s="443"/>
      <c r="R202" s="186"/>
    </row>
    <row r="203" spans="2:18" ht="48.75" hidden="1" customHeight="1">
      <c r="B203" s="29"/>
      <c r="C203" s="31"/>
      <c r="D203" s="31"/>
      <c r="E203" s="1401" t="s">
        <v>17</v>
      </c>
      <c r="F203" s="1401"/>
      <c r="G203" s="1401"/>
      <c r="H203" s="1401"/>
      <c r="I203" s="1401"/>
      <c r="J203" s="544"/>
      <c r="K203" s="443"/>
      <c r="L203" s="443"/>
      <c r="M203" s="443"/>
      <c r="N203" s="443"/>
      <c r="O203" s="443"/>
      <c r="P203" s="443"/>
      <c r="Q203" s="443"/>
      <c r="R203" s="186"/>
    </row>
    <row r="204" spans="2:18" ht="23.25" hidden="1" customHeight="1">
      <c r="B204" s="105"/>
      <c r="C204" s="91"/>
      <c r="D204" s="91"/>
      <c r="E204" s="92"/>
      <c r="F204" s="93">
        <v>13</v>
      </c>
      <c r="G204" s="94"/>
      <c r="H204" s="405"/>
      <c r="I204" s="95"/>
      <c r="J204" s="545"/>
      <c r="K204" s="203"/>
      <c r="L204" s="203"/>
      <c r="M204" s="203"/>
      <c r="N204" s="203"/>
      <c r="O204" s="203"/>
      <c r="P204" s="203"/>
      <c r="Q204" s="203"/>
      <c r="R204" s="522"/>
    </row>
    <row r="205" spans="2:18" ht="23.25" hidden="1" customHeight="1">
      <c r="B205" s="106"/>
      <c r="C205" s="97"/>
      <c r="D205" s="98"/>
      <c r="E205" s="99"/>
      <c r="F205" s="93">
        <v>14</v>
      </c>
      <c r="G205" s="94"/>
      <c r="H205" s="13"/>
      <c r="I205" s="100"/>
      <c r="J205" s="546"/>
      <c r="K205" s="447"/>
      <c r="L205" s="447"/>
      <c r="M205" s="447"/>
      <c r="N205" s="447"/>
      <c r="O205" s="447"/>
      <c r="P205" s="447"/>
      <c r="Q205" s="447"/>
      <c r="R205" s="522"/>
    </row>
    <row r="206" spans="2:18" ht="23.25" hidden="1" customHeight="1">
      <c r="B206" s="107"/>
      <c r="C206" s="102"/>
      <c r="D206" s="103"/>
      <c r="E206" s="104"/>
      <c r="F206" s="93">
        <v>15</v>
      </c>
      <c r="G206" s="94"/>
      <c r="H206" s="13"/>
      <c r="I206" s="100"/>
      <c r="J206" s="546"/>
      <c r="K206" s="447"/>
      <c r="L206" s="447"/>
      <c r="M206" s="447"/>
      <c r="N206" s="447"/>
      <c r="O206" s="447"/>
      <c r="P206" s="447"/>
      <c r="Q206" s="447"/>
      <c r="R206" s="522"/>
    </row>
    <row r="207" spans="2:18" ht="23.25" hidden="1" customHeight="1">
      <c r="B207" s="29"/>
      <c r="C207" s="31"/>
      <c r="D207" s="31"/>
      <c r="E207" s="30" t="s">
        <v>18</v>
      </c>
      <c r="F207" s="27"/>
      <c r="G207" s="27"/>
      <c r="H207" s="13"/>
      <c r="I207" s="47"/>
      <c r="J207" s="544"/>
      <c r="K207" s="443"/>
      <c r="L207" s="443"/>
      <c r="M207" s="443"/>
      <c r="N207" s="443"/>
      <c r="O207" s="443"/>
      <c r="P207" s="443"/>
      <c r="Q207" s="443"/>
      <c r="R207" s="186"/>
    </row>
    <row r="208" spans="2:18" ht="23.25" hidden="1" customHeight="1">
      <c r="B208" s="105"/>
      <c r="C208" s="91"/>
      <c r="D208" s="91"/>
      <c r="E208" s="92"/>
      <c r="F208" s="93">
        <v>16</v>
      </c>
      <c r="G208" s="94"/>
      <c r="H208" s="405"/>
      <c r="I208" s="95"/>
      <c r="J208" s="545"/>
      <c r="K208" s="203"/>
      <c r="L208" s="203"/>
      <c r="M208" s="203"/>
      <c r="N208" s="203"/>
      <c r="O208" s="203"/>
      <c r="P208" s="203"/>
      <c r="Q208" s="203"/>
      <c r="R208" s="522"/>
    </row>
    <row r="209" spans="2:18" ht="23.25" hidden="1" customHeight="1">
      <c r="B209" s="106"/>
      <c r="C209" s="97"/>
      <c r="D209" s="98"/>
      <c r="E209" s="99"/>
      <c r="F209" s="93">
        <v>17</v>
      </c>
      <c r="G209" s="94"/>
      <c r="H209" s="13"/>
      <c r="I209" s="100"/>
      <c r="J209" s="546"/>
      <c r="K209" s="447"/>
      <c r="L209" s="447"/>
      <c r="M209" s="447"/>
      <c r="N209" s="447"/>
      <c r="O209" s="447"/>
      <c r="P209" s="447"/>
      <c r="Q209" s="447"/>
      <c r="R209" s="522"/>
    </row>
    <row r="210" spans="2:18" ht="23.25" hidden="1" customHeight="1">
      <c r="B210" s="107"/>
      <c r="C210" s="102"/>
      <c r="D210" s="103"/>
      <c r="E210" s="104"/>
      <c r="F210" s="93">
        <v>18</v>
      </c>
      <c r="G210" s="94"/>
      <c r="H210" s="13"/>
      <c r="I210" s="100"/>
      <c r="J210" s="546"/>
      <c r="K210" s="447"/>
      <c r="L210" s="447"/>
      <c r="M210" s="447"/>
      <c r="N210" s="447"/>
      <c r="O210" s="447"/>
      <c r="P210" s="447"/>
      <c r="Q210" s="447"/>
      <c r="R210" s="522"/>
    </row>
    <row r="211" spans="2:18" ht="23.25" hidden="1" customHeight="1">
      <c r="B211" s="29"/>
      <c r="C211" s="31"/>
      <c r="D211" s="31"/>
      <c r="E211" s="30" t="s">
        <v>19</v>
      </c>
      <c r="F211" s="27"/>
      <c r="G211" s="27"/>
      <c r="H211" s="13"/>
      <c r="I211" s="47"/>
      <c r="J211" s="544"/>
      <c r="K211" s="443"/>
      <c r="L211" s="443"/>
      <c r="M211" s="443"/>
      <c r="N211" s="443"/>
      <c r="O211" s="443"/>
      <c r="P211" s="443"/>
      <c r="Q211" s="443"/>
      <c r="R211" s="186"/>
    </row>
    <row r="212" spans="2:18" ht="23.25" hidden="1" customHeight="1">
      <c r="B212" s="105"/>
      <c r="C212" s="91"/>
      <c r="D212" s="91"/>
      <c r="E212" s="92"/>
      <c r="F212" s="93">
        <v>19</v>
      </c>
      <c r="G212" s="94"/>
      <c r="H212" s="405"/>
      <c r="I212" s="95"/>
      <c r="J212" s="545"/>
      <c r="K212" s="203"/>
      <c r="L212" s="203"/>
      <c r="M212" s="203"/>
      <c r="N212" s="203"/>
      <c r="O212" s="203"/>
      <c r="P212" s="203"/>
      <c r="Q212" s="203"/>
      <c r="R212" s="522"/>
    </row>
    <row r="213" spans="2:18" ht="23.25" hidden="1" customHeight="1">
      <c r="B213" s="106"/>
      <c r="C213" s="97"/>
      <c r="D213" s="98"/>
      <c r="E213" s="99"/>
      <c r="F213" s="93">
        <v>20</v>
      </c>
      <c r="G213" s="94"/>
      <c r="H213" s="13"/>
      <c r="I213" s="100"/>
      <c r="J213" s="546"/>
      <c r="K213" s="447"/>
      <c r="L213" s="447"/>
      <c r="M213" s="447"/>
      <c r="N213" s="447"/>
      <c r="O213" s="447"/>
      <c r="P213" s="447"/>
      <c r="Q213" s="447"/>
      <c r="R213" s="522"/>
    </row>
    <row r="214" spans="2:18" ht="23.25" hidden="1" customHeight="1">
      <c r="B214" s="106"/>
      <c r="C214" s="97"/>
      <c r="D214" s="98"/>
      <c r="E214" s="99"/>
      <c r="F214" s="93">
        <v>21</v>
      </c>
      <c r="G214" s="94"/>
      <c r="H214" s="13"/>
      <c r="I214" s="100"/>
      <c r="J214" s="546"/>
      <c r="K214" s="447"/>
      <c r="L214" s="447"/>
      <c r="M214" s="447"/>
      <c r="N214" s="447"/>
      <c r="O214" s="447"/>
      <c r="P214" s="447"/>
      <c r="Q214" s="447"/>
      <c r="R214" s="522"/>
    </row>
    <row r="215" spans="2:18" s="37" customFormat="1" ht="49.5" hidden="1" customHeight="1">
      <c r="B215" s="36"/>
      <c r="C215" s="39"/>
      <c r="D215" s="1401" t="s">
        <v>20</v>
      </c>
      <c r="E215" s="1401"/>
      <c r="F215" s="1401"/>
      <c r="G215" s="1401"/>
      <c r="H215" s="1401"/>
      <c r="I215" s="1401"/>
      <c r="J215" s="547"/>
      <c r="K215" s="512"/>
      <c r="L215" s="512"/>
      <c r="M215" s="512"/>
      <c r="N215" s="512"/>
      <c r="O215" s="512"/>
      <c r="P215" s="512"/>
      <c r="Q215" s="512"/>
      <c r="R215" s="509"/>
    </row>
    <row r="216" spans="2:18" ht="36" hidden="1" customHeight="1">
      <c r="B216" s="83"/>
      <c r="C216" s="31"/>
      <c r="D216" s="31"/>
      <c r="E216" s="1401" t="s">
        <v>21</v>
      </c>
      <c r="F216" s="1401"/>
      <c r="G216" s="1401"/>
      <c r="H216" s="1401"/>
      <c r="I216" s="1401"/>
      <c r="J216" s="544"/>
      <c r="K216" s="443"/>
      <c r="L216" s="443"/>
      <c r="M216" s="443"/>
      <c r="N216" s="443"/>
      <c r="O216" s="443"/>
      <c r="P216" s="443"/>
      <c r="Q216" s="443"/>
      <c r="R216" s="186"/>
    </row>
    <row r="217" spans="2:18" ht="20.25" hidden="1" customHeight="1">
      <c r="B217" s="87"/>
      <c r="C217" s="91"/>
      <c r="D217" s="91"/>
      <c r="E217" s="92"/>
      <c r="F217" s="93">
        <v>22</v>
      </c>
      <c r="G217" s="94"/>
      <c r="H217" s="405"/>
      <c r="I217" s="95"/>
      <c r="J217" s="545"/>
      <c r="K217" s="203"/>
      <c r="L217" s="203"/>
      <c r="M217" s="203"/>
      <c r="N217" s="203"/>
      <c r="O217" s="203"/>
      <c r="P217" s="203"/>
      <c r="Q217" s="203"/>
      <c r="R217" s="522"/>
    </row>
    <row r="218" spans="2:18" ht="20.25" hidden="1" customHeight="1">
      <c r="B218" s="88"/>
      <c r="C218" s="97"/>
      <c r="D218" s="98"/>
      <c r="E218" s="99"/>
      <c r="F218" s="93">
        <v>23</v>
      </c>
      <c r="G218" s="94"/>
      <c r="H218" s="13"/>
      <c r="I218" s="100"/>
      <c r="J218" s="546"/>
      <c r="K218" s="447"/>
      <c r="L218" s="447"/>
      <c r="M218" s="447"/>
      <c r="N218" s="447"/>
      <c r="O218" s="447"/>
      <c r="P218" s="447"/>
      <c r="Q218" s="447"/>
      <c r="R218" s="522"/>
    </row>
    <row r="219" spans="2:18" ht="20.25" hidden="1" customHeight="1">
      <c r="B219" s="88"/>
      <c r="C219" s="97"/>
      <c r="D219" s="98"/>
      <c r="E219" s="99"/>
      <c r="F219" s="93">
        <v>24</v>
      </c>
      <c r="G219" s="94"/>
      <c r="H219" s="13"/>
      <c r="I219" s="100"/>
      <c r="J219" s="546"/>
      <c r="K219" s="447"/>
      <c r="L219" s="447"/>
      <c r="M219" s="447"/>
      <c r="N219" s="447"/>
      <c r="O219" s="447"/>
      <c r="P219" s="447"/>
      <c r="Q219" s="447"/>
      <c r="R219" s="522"/>
    </row>
    <row r="220" spans="2:18" ht="16.5" hidden="1" customHeight="1">
      <c r="B220" s="29"/>
      <c r="C220" s="189" t="s">
        <v>24</v>
      </c>
      <c r="D220" s="189"/>
      <c r="E220" s="189"/>
      <c r="F220" s="189"/>
      <c r="G220" s="189"/>
      <c r="H220" s="190"/>
      <c r="I220" s="189"/>
      <c r="J220" s="544"/>
      <c r="K220" s="443"/>
      <c r="L220" s="443"/>
      <c r="M220" s="443"/>
      <c r="N220" s="443"/>
      <c r="O220" s="443"/>
      <c r="P220" s="443"/>
      <c r="Q220" s="443"/>
      <c r="R220" s="186"/>
    </row>
    <row r="221" spans="2:18" ht="20.25" hidden="1" customHeight="1">
      <c r="B221" s="29"/>
      <c r="C221" s="31"/>
      <c r="D221" s="189" t="s">
        <v>23</v>
      </c>
      <c r="E221" s="189"/>
      <c r="F221" s="189"/>
      <c r="G221" s="189"/>
      <c r="H221" s="190"/>
      <c r="I221" s="189"/>
      <c r="J221" s="544"/>
      <c r="K221" s="443"/>
      <c r="L221" s="443"/>
      <c r="M221" s="443"/>
      <c r="N221" s="443"/>
      <c r="O221" s="443"/>
      <c r="P221" s="443"/>
      <c r="Q221" s="443"/>
      <c r="R221" s="186"/>
    </row>
    <row r="222" spans="2:18" ht="18.75" hidden="1" customHeight="1">
      <c r="B222" s="29"/>
      <c r="C222" s="31"/>
      <c r="D222" s="31"/>
      <c r="E222" s="189" t="s">
        <v>22</v>
      </c>
      <c r="F222" s="189"/>
      <c r="G222" s="189"/>
      <c r="H222" s="190"/>
      <c r="I222" s="189"/>
      <c r="J222" s="544"/>
      <c r="K222" s="443"/>
      <c r="L222" s="443"/>
      <c r="M222" s="443"/>
      <c r="N222" s="443"/>
      <c r="O222" s="443"/>
      <c r="P222" s="443"/>
      <c r="Q222" s="443"/>
      <c r="R222" s="186"/>
    </row>
    <row r="223" spans="2:18" s="464" customFormat="1" ht="19.5" hidden="1" customHeight="1">
      <c r="B223" s="466"/>
      <c r="C223" s="463"/>
      <c r="D223" s="463"/>
      <c r="E223" s="467">
        <v>245</v>
      </c>
      <c r="F223" s="467" t="s">
        <v>1742</v>
      </c>
      <c r="G223" s="468"/>
      <c r="H223" s="536"/>
      <c r="I223" s="467"/>
      <c r="J223" s="458"/>
      <c r="K223" s="458"/>
      <c r="L223" s="458"/>
      <c r="M223" s="458"/>
      <c r="N223" s="458"/>
      <c r="O223" s="458"/>
      <c r="P223" s="458"/>
      <c r="Q223" s="458"/>
      <c r="R223" s="457"/>
    </row>
    <row r="224" spans="2:18" ht="20.25" hidden="1" customHeight="1">
      <c r="B224" s="32"/>
      <c r="C224" s="33"/>
      <c r="D224" s="33"/>
      <c r="E224" s="33"/>
      <c r="F224" s="77">
        <v>24501</v>
      </c>
      <c r="G224" s="14"/>
      <c r="H224" s="80"/>
      <c r="I224" s="117"/>
      <c r="J224" s="130"/>
      <c r="K224" s="79"/>
      <c r="L224" s="79"/>
      <c r="M224" s="79"/>
      <c r="N224" s="15"/>
      <c r="O224" s="15"/>
      <c r="P224" s="79"/>
      <c r="Q224" s="7"/>
      <c r="R224" s="71">
        <f>SUM(J224:P224)</f>
        <v>0</v>
      </c>
    </row>
    <row r="225" spans="2:18" s="464" customFormat="1" ht="19.5" hidden="1" customHeight="1">
      <c r="B225" s="466"/>
      <c r="C225" s="463"/>
      <c r="D225" s="463"/>
      <c r="E225" s="467">
        <v>212</v>
      </c>
      <c r="F225" s="467" t="s">
        <v>1753</v>
      </c>
      <c r="G225" s="468"/>
      <c r="H225" s="536"/>
      <c r="I225" s="467"/>
      <c r="J225" s="458"/>
      <c r="K225" s="458"/>
      <c r="L225" s="458"/>
      <c r="M225" s="458"/>
      <c r="N225" s="458"/>
      <c r="O225" s="458"/>
      <c r="P225" s="458"/>
      <c r="Q225" s="458"/>
      <c r="R225" s="457"/>
    </row>
    <row r="226" spans="2:18" s="12" customFormat="1" ht="18.75" customHeight="1">
      <c r="B226" s="116" t="s">
        <v>96</v>
      </c>
      <c r="C226" s="38"/>
      <c r="D226" s="115"/>
      <c r="E226" s="115"/>
      <c r="F226" s="115"/>
      <c r="G226" s="115"/>
      <c r="H226" s="115"/>
      <c r="I226" s="115"/>
      <c r="J226" s="455"/>
      <c r="K226" s="455"/>
      <c r="L226" s="455"/>
      <c r="M226" s="455"/>
      <c r="N226" s="455"/>
      <c r="O226" s="455"/>
      <c r="P226" s="455"/>
      <c r="Q226" s="455"/>
      <c r="R226" s="454"/>
    </row>
    <row r="227" spans="2:18" s="12" customFormat="1" ht="18" customHeight="1">
      <c r="B227" s="440" t="s">
        <v>125</v>
      </c>
      <c r="C227" s="441"/>
      <c r="D227" s="441"/>
      <c r="E227" s="441"/>
      <c r="F227" s="441"/>
      <c r="G227" s="441"/>
      <c r="H227" s="441"/>
      <c r="I227" s="441"/>
      <c r="J227" s="458"/>
      <c r="K227" s="458"/>
      <c r="L227" s="458"/>
      <c r="M227" s="458"/>
      <c r="N227" s="458"/>
      <c r="O227" s="458"/>
      <c r="P227" s="458"/>
      <c r="Q227" s="458"/>
      <c r="R227" s="457"/>
    </row>
    <row r="228" spans="2:18" ht="17.25" customHeight="1">
      <c r="B228" s="29"/>
      <c r="C228" s="189" t="s">
        <v>68</v>
      </c>
      <c r="D228" s="189"/>
      <c r="E228" s="189"/>
      <c r="F228" s="189"/>
      <c r="G228" s="189"/>
      <c r="H228" s="189"/>
      <c r="I228" s="189"/>
      <c r="J228" s="443"/>
      <c r="K228" s="443"/>
      <c r="L228" s="443"/>
      <c r="M228" s="443"/>
      <c r="N228" s="443"/>
      <c r="O228" s="443"/>
      <c r="P228" s="443"/>
      <c r="Q228" s="443"/>
      <c r="R228" s="186"/>
    </row>
    <row r="229" spans="2:18" hidden="1">
      <c r="B229" s="29"/>
      <c r="C229" s="31"/>
      <c r="D229" s="30" t="s">
        <v>69</v>
      </c>
      <c r="E229" s="28"/>
      <c r="F229" s="27"/>
      <c r="G229" s="27"/>
      <c r="H229" s="13"/>
      <c r="I229" s="47"/>
      <c r="J229" s="443"/>
      <c r="K229" s="443"/>
      <c r="L229" s="443"/>
      <c r="M229" s="443"/>
      <c r="N229" s="443"/>
      <c r="O229" s="443"/>
      <c r="P229" s="443"/>
      <c r="Q229" s="443"/>
      <c r="R229" s="186"/>
    </row>
    <row r="230" spans="2:18" hidden="1">
      <c r="B230" s="29"/>
      <c r="C230" s="31"/>
      <c r="D230" s="31"/>
      <c r="E230" s="30" t="s">
        <v>70</v>
      </c>
      <c r="F230" s="60"/>
      <c r="G230" s="55"/>
      <c r="H230" s="55"/>
      <c r="I230" s="55"/>
      <c r="J230" s="443"/>
      <c r="K230" s="443"/>
      <c r="L230" s="443"/>
      <c r="M230" s="443"/>
      <c r="N230" s="443"/>
      <c r="O230" s="443"/>
      <c r="P230" s="443"/>
      <c r="Q230" s="443"/>
      <c r="R230" s="186"/>
    </row>
    <row r="231" spans="2:18" ht="24.75" hidden="1" customHeight="1">
      <c r="B231" s="32"/>
      <c r="C231" s="33"/>
      <c r="D231" s="33"/>
      <c r="E231" s="34"/>
      <c r="F231" s="25">
        <v>108</v>
      </c>
      <c r="G231" s="14"/>
      <c r="H231" s="14"/>
      <c r="I231" s="52"/>
      <c r="J231" s="117"/>
      <c r="K231" s="117"/>
      <c r="L231" s="117"/>
      <c r="M231" s="117"/>
      <c r="N231" s="117"/>
      <c r="O231" s="117"/>
      <c r="P231" s="117"/>
      <c r="Q231" s="117"/>
      <c r="R231" s="453"/>
    </row>
    <row r="232" spans="2:18" ht="24.75" hidden="1" customHeight="1">
      <c r="B232" s="24"/>
      <c r="D232" s="21"/>
      <c r="E232" s="26"/>
      <c r="F232" s="25">
        <v>109</v>
      </c>
      <c r="G232" s="14"/>
      <c r="H232" s="15"/>
      <c r="I232" s="16"/>
      <c r="J232" s="452"/>
      <c r="K232" s="452"/>
      <c r="L232" s="452"/>
      <c r="M232" s="452"/>
      <c r="N232" s="452"/>
      <c r="O232" s="452"/>
      <c r="P232" s="452"/>
      <c r="Q232" s="452"/>
      <c r="R232" s="453"/>
    </row>
    <row r="233" spans="2:18" ht="25.5" hidden="1" customHeight="1">
      <c r="B233" s="24"/>
      <c r="D233" s="21"/>
      <c r="E233" s="26"/>
      <c r="F233" s="25">
        <v>110</v>
      </c>
      <c r="G233" s="14"/>
      <c r="H233" s="15"/>
      <c r="I233" s="16"/>
      <c r="J233" s="452"/>
      <c r="K233" s="452"/>
      <c r="L233" s="452"/>
      <c r="M233" s="452"/>
      <c r="N233" s="452"/>
      <c r="O233" s="452"/>
      <c r="P233" s="452"/>
      <c r="Q233" s="452"/>
      <c r="R233" s="453"/>
    </row>
    <row r="234" spans="2:18" ht="24.75" hidden="1" customHeight="1">
      <c r="B234" s="24"/>
      <c r="D234" s="21"/>
      <c r="E234" s="26"/>
      <c r="F234" s="25">
        <v>111</v>
      </c>
      <c r="G234" s="14"/>
      <c r="H234" s="15"/>
      <c r="I234" s="16"/>
      <c r="J234" s="452"/>
      <c r="K234" s="452"/>
      <c r="L234" s="452"/>
      <c r="M234" s="452"/>
      <c r="N234" s="452"/>
      <c r="O234" s="452"/>
      <c r="P234" s="452"/>
      <c r="Q234" s="452"/>
      <c r="R234" s="453"/>
    </row>
    <row r="235" spans="2:18" ht="25.5" hidden="1" customHeight="1">
      <c r="B235" s="58"/>
      <c r="C235" s="59"/>
      <c r="D235" s="53"/>
      <c r="E235" s="19"/>
      <c r="F235" s="25">
        <v>112</v>
      </c>
      <c r="G235" s="14"/>
      <c r="H235" s="15"/>
      <c r="I235" s="16"/>
      <c r="J235" s="452"/>
      <c r="K235" s="452"/>
      <c r="L235" s="452"/>
      <c r="M235" s="452"/>
      <c r="N235" s="452"/>
      <c r="O235" s="452"/>
      <c r="P235" s="452"/>
      <c r="Q235" s="452"/>
      <c r="R235" s="453"/>
    </row>
    <row r="236" spans="2:18" ht="33" hidden="1" customHeight="1">
      <c r="B236" s="29"/>
      <c r="C236" s="31"/>
      <c r="D236" s="1401" t="s">
        <v>71</v>
      </c>
      <c r="E236" s="1401"/>
      <c r="F236" s="1401"/>
      <c r="G236" s="1401"/>
      <c r="H236" s="1401"/>
      <c r="I236" s="1401"/>
      <c r="J236" s="443"/>
      <c r="K236" s="443"/>
      <c r="L236" s="443"/>
      <c r="M236" s="443"/>
      <c r="N236" s="443"/>
      <c r="O236" s="443"/>
      <c r="P236" s="443"/>
      <c r="Q236" s="443"/>
      <c r="R236" s="186"/>
    </row>
    <row r="237" spans="2:18" ht="30.75" hidden="1" customHeight="1">
      <c r="B237" s="29"/>
      <c r="C237" s="31"/>
      <c r="D237" s="31"/>
      <c r="E237" s="1418" t="s">
        <v>72</v>
      </c>
      <c r="F237" s="1418"/>
      <c r="G237" s="1418"/>
      <c r="H237" s="1418"/>
      <c r="I237" s="1418"/>
      <c r="J237" s="443"/>
      <c r="K237" s="443"/>
      <c r="L237" s="443"/>
      <c r="M237" s="443"/>
      <c r="N237" s="443"/>
      <c r="O237" s="443"/>
      <c r="P237" s="443"/>
      <c r="Q237" s="443"/>
      <c r="R237" s="186"/>
    </row>
    <row r="238" spans="2:18" ht="24.75" hidden="1" customHeight="1">
      <c r="B238" s="32"/>
      <c r="C238" s="33"/>
      <c r="D238" s="33"/>
      <c r="E238" s="34"/>
      <c r="F238" s="25">
        <v>113</v>
      </c>
      <c r="G238" s="14"/>
      <c r="H238" s="14"/>
      <c r="I238" s="52"/>
      <c r="J238" s="117"/>
      <c r="K238" s="117"/>
      <c r="L238" s="117"/>
      <c r="M238" s="117"/>
      <c r="N238" s="117"/>
      <c r="O238" s="117"/>
      <c r="P238" s="117"/>
      <c r="Q238" s="117"/>
      <c r="R238" s="453"/>
    </row>
    <row r="239" spans="2:18" ht="24.75" hidden="1" customHeight="1">
      <c r="B239" s="24"/>
      <c r="D239" s="21"/>
      <c r="E239" s="26"/>
      <c r="F239" s="25">
        <v>114</v>
      </c>
      <c r="G239" s="14"/>
      <c r="H239" s="15"/>
      <c r="I239" s="16"/>
      <c r="J239" s="452"/>
      <c r="K239" s="452"/>
      <c r="L239" s="452"/>
      <c r="M239" s="452"/>
      <c r="N239" s="452"/>
      <c r="O239" s="452"/>
      <c r="P239" s="452"/>
      <c r="Q239" s="452"/>
      <c r="R239" s="453"/>
    </row>
    <row r="240" spans="2:18" ht="24.75" hidden="1" customHeight="1">
      <c r="B240" s="24"/>
      <c r="D240" s="21"/>
      <c r="E240" s="26"/>
      <c r="F240" s="25">
        <v>115</v>
      </c>
      <c r="G240" s="14"/>
      <c r="H240" s="15"/>
      <c r="I240" s="16"/>
      <c r="J240" s="452"/>
      <c r="K240" s="452"/>
      <c r="L240" s="452"/>
      <c r="M240" s="452"/>
      <c r="N240" s="452"/>
      <c r="O240" s="452"/>
      <c r="P240" s="452"/>
      <c r="Q240" s="452"/>
      <c r="R240" s="453"/>
    </row>
    <row r="241" spans="2:18" hidden="1">
      <c r="B241" s="29"/>
      <c r="C241" s="31"/>
      <c r="D241" s="31"/>
      <c r="E241" s="1419" t="s">
        <v>73</v>
      </c>
      <c r="F241" s="1419"/>
      <c r="G241" s="1419"/>
      <c r="H241" s="1419"/>
      <c r="I241" s="1419"/>
      <c r="J241" s="443"/>
      <c r="K241" s="443"/>
      <c r="L241" s="443"/>
      <c r="M241" s="443"/>
      <c r="N241" s="443"/>
      <c r="O241" s="443"/>
      <c r="P241" s="443"/>
      <c r="Q241" s="443"/>
      <c r="R241" s="186"/>
    </row>
    <row r="242" spans="2:18" ht="23.25" hidden="1" customHeight="1">
      <c r="B242" s="32"/>
      <c r="C242" s="33"/>
      <c r="D242" s="33"/>
      <c r="E242" s="34"/>
      <c r="F242" s="25">
        <v>116</v>
      </c>
      <c r="G242" s="14"/>
      <c r="H242" s="14"/>
      <c r="I242" s="52"/>
      <c r="J242" s="117"/>
      <c r="K242" s="117"/>
      <c r="L242" s="117"/>
      <c r="M242" s="117"/>
      <c r="N242" s="117"/>
      <c r="O242" s="117"/>
      <c r="P242" s="117"/>
      <c r="Q242" s="117"/>
      <c r="R242" s="453"/>
    </row>
    <row r="243" spans="2:18" ht="23.25" hidden="1" customHeight="1">
      <c r="B243" s="24"/>
      <c r="D243" s="21"/>
      <c r="E243" s="26"/>
      <c r="F243" s="25">
        <v>117</v>
      </c>
      <c r="G243" s="14"/>
      <c r="H243" s="15"/>
      <c r="I243" s="16"/>
      <c r="J243" s="452"/>
      <c r="K243" s="452"/>
      <c r="L243" s="452"/>
      <c r="M243" s="452"/>
      <c r="N243" s="452"/>
      <c r="O243" s="452"/>
      <c r="P243" s="452"/>
      <c r="Q243" s="452"/>
      <c r="R243" s="453"/>
    </row>
    <row r="244" spans="2:18" ht="23.25" hidden="1" customHeight="1">
      <c r="B244" s="24"/>
      <c r="D244" s="21"/>
      <c r="E244" s="26"/>
      <c r="F244" s="25">
        <v>118</v>
      </c>
      <c r="G244" s="14"/>
      <c r="H244" s="15"/>
      <c r="I244" s="16"/>
      <c r="J244" s="452"/>
      <c r="K244" s="452"/>
      <c r="L244" s="452"/>
      <c r="M244" s="452"/>
      <c r="N244" s="452"/>
      <c r="O244" s="452"/>
      <c r="P244" s="452"/>
      <c r="Q244" s="452"/>
      <c r="R244" s="453"/>
    </row>
    <row r="245" spans="2:18" hidden="1">
      <c r="B245" s="29"/>
      <c r="C245" s="31"/>
      <c r="D245" s="31"/>
      <c r="E245" s="30" t="s">
        <v>74</v>
      </c>
      <c r="F245" s="27"/>
      <c r="G245" s="27"/>
      <c r="H245" s="13"/>
      <c r="I245" s="47"/>
      <c r="J245" s="443"/>
      <c r="K245" s="443"/>
      <c r="L245" s="443"/>
      <c r="M245" s="443"/>
      <c r="N245" s="443"/>
      <c r="O245" s="443"/>
      <c r="P245" s="443"/>
      <c r="Q245" s="443"/>
      <c r="R245" s="186"/>
    </row>
    <row r="246" spans="2:18" ht="23.25" hidden="1" customHeight="1">
      <c r="B246" s="32"/>
      <c r="C246" s="33"/>
      <c r="D246" s="33"/>
      <c r="E246" s="34"/>
      <c r="F246" s="25">
        <v>119</v>
      </c>
      <c r="G246" s="14"/>
      <c r="H246" s="14"/>
      <c r="I246" s="52"/>
      <c r="J246" s="117"/>
      <c r="K246" s="117"/>
      <c r="L246" s="117"/>
      <c r="M246" s="117"/>
      <c r="N246" s="117"/>
      <c r="O246" s="117"/>
      <c r="P246" s="117"/>
      <c r="Q246" s="117"/>
      <c r="R246" s="453"/>
    </row>
    <row r="247" spans="2:18" ht="23.25" hidden="1" customHeight="1">
      <c r="B247" s="24"/>
      <c r="D247" s="21"/>
      <c r="E247" s="26"/>
      <c r="F247" s="25">
        <v>120</v>
      </c>
      <c r="G247" s="14"/>
      <c r="H247" s="15"/>
      <c r="I247" s="16"/>
      <c r="J247" s="452"/>
      <c r="K247" s="452"/>
      <c r="L247" s="452"/>
      <c r="M247" s="452"/>
      <c r="N247" s="452"/>
      <c r="O247" s="452"/>
      <c r="P247" s="452"/>
      <c r="Q247" s="452"/>
      <c r="R247" s="453"/>
    </row>
    <row r="248" spans="2:18" ht="23.25" hidden="1" customHeight="1">
      <c r="B248" s="24"/>
      <c r="D248" s="21"/>
      <c r="E248" s="26"/>
      <c r="F248" s="25">
        <v>121</v>
      </c>
      <c r="G248" s="14"/>
      <c r="H248" s="15"/>
      <c r="I248" s="16"/>
      <c r="J248" s="452"/>
      <c r="K248" s="452"/>
      <c r="L248" s="452"/>
      <c r="M248" s="452"/>
      <c r="N248" s="452"/>
      <c r="O248" s="452"/>
      <c r="P248" s="452"/>
      <c r="Q248" s="452"/>
      <c r="R248" s="453"/>
    </row>
    <row r="249" spans="2:18" hidden="1">
      <c r="B249" s="29"/>
      <c r="C249" s="31"/>
      <c r="D249" s="31"/>
      <c r="E249" s="30" t="s">
        <v>75</v>
      </c>
      <c r="F249" s="27"/>
      <c r="G249" s="27"/>
      <c r="H249" s="13"/>
      <c r="I249" s="47"/>
      <c r="J249" s="443"/>
      <c r="K249" s="443"/>
      <c r="L249" s="443"/>
      <c r="M249" s="443"/>
      <c r="N249" s="443"/>
      <c r="O249" s="443"/>
      <c r="P249" s="443"/>
      <c r="Q249" s="443"/>
      <c r="R249" s="186"/>
    </row>
    <row r="250" spans="2:18" ht="21.75" hidden="1" customHeight="1">
      <c r="B250" s="32"/>
      <c r="C250" s="33"/>
      <c r="D250" s="33"/>
      <c r="E250" s="34"/>
      <c r="F250" s="25">
        <v>122</v>
      </c>
      <c r="G250" s="14"/>
      <c r="H250" s="14"/>
      <c r="I250" s="52"/>
      <c r="J250" s="117"/>
      <c r="K250" s="117"/>
      <c r="L250" s="117"/>
      <c r="M250" s="117"/>
      <c r="N250" s="117"/>
      <c r="O250" s="117"/>
      <c r="P250" s="117"/>
      <c r="Q250" s="117"/>
      <c r="R250" s="453"/>
    </row>
    <row r="251" spans="2:18" ht="21.75" hidden="1" customHeight="1">
      <c r="B251" s="24"/>
      <c r="D251" s="21"/>
      <c r="E251" s="26"/>
      <c r="F251" s="25">
        <v>123</v>
      </c>
      <c r="G251" s="14"/>
      <c r="H251" s="15"/>
      <c r="I251" s="16"/>
      <c r="J251" s="452"/>
      <c r="K251" s="452"/>
      <c r="L251" s="452"/>
      <c r="M251" s="452"/>
      <c r="N251" s="452"/>
      <c r="O251" s="452"/>
      <c r="P251" s="452"/>
      <c r="Q251" s="452"/>
      <c r="R251" s="453"/>
    </row>
    <row r="252" spans="2:18" ht="21.75" hidden="1" customHeight="1">
      <c r="B252" s="58"/>
      <c r="C252" s="59"/>
      <c r="D252" s="53"/>
      <c r="E252" s="19"/>
      <c r="F252" s="25">
        <v>124</v>
      </c>
      <c r="G252" s="14"/>
      <c r="H252" s="15"/>
      <c r="I252" s="16"/>
      <c r="J252" s="452"/>
      <c r="K252" s="452"/>
      <c r="L252" s="452"/>
      <c r="M252" s="452"/>
      <c r="N252" s="452"/>
      <c r="O252" s="452"/>
      <c r="P252" s="452"/>
      <c r="Q252" s="452"/>
      <c r="R252" s="453"/>
    </row>
    <row r="253" spans="2:18" s="464" customFormat="1" ht="16.5" customHeight="1">
      <c r="B253" s="466"/>
      <c r="C253" s="463"/>
      <c r="D253" s="463"/>
      <c r="E253" s="467">
        <v>197</v>
      </c>
      <c r="F253" s="467" t="s">
        <v>1658</v>
      </c>
      <c r="G253" s="468"/>
      <c r="H253" s="536"/>
      <c r="I253" s="467"/>
      <c r="J253" s="458"/>
      <c r="K253" s="458"/>
      <c r="L253" s="458"/>
      <c r="M253" s="458"/>
      <c r="N253" s="458"/>
      <c r="O253" s="458"/>
      <c r="P253" s="458"/>
      <c r="Q253" s="458"/>
      <c r="R253" s="457"/>
    </row>
    <row r="254" spans="2:18" ht="56.25" customHeight="1">
      <c r="B254" s="76"/>
      <c r="C254" s="77"/>
      <c r="D254" s="77"/>
      <c r="E254" s="77"/>
      <c r="F254" s="77">
        <v>19701</v>
      </c>
      <c r="G254" s="14" t="s">
        <v>2200</v>
      </c>
      <c r="H254" s="15" t="s">
        <v>1756</v>
      </c>
      <c r="I254" s="15" t="s">
        <v>2161</v>
      </c>
      <c r="J254" s="15"/>
      <c r="K254" s="79"/>
      <c r="L254" s="79">
        <v>50000</v>
      </c>
      <c r="M254" s="79">
        <v>200000</v>
      </c>
      <c r="N254" s="15"/>
      <c r="O254" s="15"/>
      <c r="P254" s="15"/>
      <c r="Q254" s="15"/>
      <c r="R254" s="71">
        <f>SUM(J254:Q254)</f>
        <v>250000</v>
      </c>
    </row>
    <row r="255" spans="2:18" ht="72.75" customHeight="1"/>
    <row r="256" spans="2:18" s="37" customFormat="1" ht="18.75" customHeight="1">
      <c r="B256" s="1539" t="s">
        <v>1660</v>
      </c>
      <c r="C256" s="1539"/>
      <c r="D256" s="1539"/>
      <c r="E256" s="1539"/>
      <c r="F256" s="1539"/>
      <c r="G256" s="1539"/>
      <c r="H256" s="481"/>
      <c r="I256" s="5"/>
      <c r="J256" s="4"/>
      <c r="K256" s="482"/>
      <c r="L256" s="482"/>
      <c r="M256" s="482"/>
      <c r="N256" s="482"/>
      <c r="O256" s="482"/>
      <c r="P256" s="482"/>
      <c r="Q256" s="482"/>
      <c r="R256" s="483"/>
    </row>
    <row r="257" spans="2:18" ht="32.25" customHeight="1">
      <c r="B257" s="1540" t="s">
        <v>1732</v>
      </c>
      <c r="C257" s="1540"/>
      <c r="D257" s="1540"/>
      <c r="E257" s="1540"/>
      <c r="F257" s="1522" t="s">
        <v>1661</v>
      </c>
      <c r="G257" s="1522"/>
      <c r="H257" s="1523"/>
      <c r="I257" s="1532" t="s">
        <v>9</v>
      </c>
      <c r="J257" s="1533"/>
      <c r="K257" s="1534"/>
      <c r="L257" s="1532" t="s">
        <v>1662</v>
      </c>
      <c r="M257" s="1533"/>
      <c r="N257" s="1534"/>
      <c r="O257" s="505"/>
      <c r="P257" s="1529" t="s">
        <v>1663</v>
      </c>
      <c r="Q257" s="1530"/>
      <c r="R257" s="1531"/>
    </row>
    <row r="258" spans="2:18">
      <c r="B258" s="1541" t="s">
        <v>2423</v>
      </c>
      <c r="C258" s="1542"/>
      <c r="D258" s="1542"/>
      <c r="E258" s="1543"/>
      <c r="F258" s="1524" t="s">
        <v>1664</v>
      </c>
      <c r="G258" s="1525"/>
      <c r="H258" s="481"/>
      <c r="I258" s="1535">
        <f>SUM(I259:K261)</f>
        <v>250000</v>
      </c>
      <c r="J258" s="1536"/>
      <c r="K258" s="1537"/>
      <c r="L258" s="1548"/>
      <c r="M258" s="1549"/>
      <c r="N258" s="1550"/>
      <c r="O258" s="484"/>
      <c r="P258" s="1541"/>
      <c r="Q258" s="1542"/>
      <c r="R258" s="1543"/>
    </row>
    <row r="259" spans="2:18" ht="18.75" customHeight="1">
      <c r="B259" s="24"/>
      <c r="F259" s="24"/>
      <c r="G259" s="333" t="s">
        <v>1665</v>
      </c>
      <c r="H259" s="333"/>
      <c r="I259" s="1526">
        <f>K8</f>
        <v>0</v>
      </c>
      <c r="J259" s="1527"/>
      <c r="K259" s="1528"/>
      <c r="L259" s="1526"/>
      <c r="M259" s="1527"/>
      <c r="N259" s="1528"/>
      <c r="O259" s="484"/>
      <c r="P259" s="1544"/>
      <c r="Q259" s="1545"/>
      <c r="R259" s="1546"/>
    </row>
    <row r="260" spans="2:18" ht="18.75" customHeight="1">
      <c r="B260" s="24"/>
      <c r="F260" s="24"/>
      <c r="G260" s="333" t="s">
        <v>1666</v>
      </c>
      <c r="H260" s="333"/>
      <c r="I260" s="1526">
        <f>L8</f>
        <v>50000</v>
      </c>
      <c r="J260" s="1527"/>
      <c r="K260" s="1528"/>
      <c r="L260" s="1526"/>
      <c r="M260" s="1527"/>
      <c r="N260" s="1528"/>
      <c r="O260" s="484"/>
      <c r="P260" s="1544"/>
      <c r="Q260" s="1545"/>
      <c r="R260" s="1546"/>
    </row>
    <row r="261" spans="2:18" ht="18.75" customHeight="1">
      <c r="B261" s="24"/>
      <c r="F261" s="24"/>
      <c r="G261" s="333" t="s">
        <v>1667</v>
      </c>
      <c r="H261" s="333"/>
      <c r="I261" s="1526">
        <f>M8</f>
        <v>200000</v>
      </c>
      <c r="J261" s="1527"/>
      <c r="K261" s="1528"/>
      <c r="L261" s="1526"/>
      <c r="M261" s="1527"/>
      <c r="N261" s="1528"/>
      <c r="O261" s="484"/>
      <c r="P261" s="1544"/>
      <c r="Q261" s="1545"/>
      <c r="R261" s="1546"/>
    </row>
    <row r="262" spans="2:18" ht="16.5" customHeight="1">
      <c r="B262" s="24"/>
      <c r="F262" s="485" t="s">
        <v>1668</v>
      </c>
      <c r="G262" s="333"/>
      <c r="H262" s="333"/>
      <c r="I262" s="1551">
        <f>SUM(I263)</f>
        <v>1000000</v>
      </c>
      <c r="J262" s="1552"/>
      <c r="K262" s="1553"/>
      <c r="L262" s="1526"/>
      <c r="M262" s="1527"/>
      <c r="N262" s="1528"/>
      <c r="O262" s="484"/>
      <c r="P262" s="1544"/>
      <c r="Q262" s="1545"/>
      <c r="R262" s="1546"/>
    </row>
    <row r="263" spans="2:18" ht="21" customHeight="1">
      <c r="B263" s="24"/>
      <c r="F263" s="24"/>
      <c r="G263" s="1555" t="s">
        <v>1708</v>
      </c>
      <c r="H263" s="1556"/>
      <c r="I263" s="1526">
        <f>SUM(Q8)</f>
        <v>1000000</v>
      </c>
      <c r="J263" s="1527"/>
      <c r="K263" s="1528"/>
      <c r="L263" s="1526"/>
      <c r="M263" s="1527"/>
      <c r="N263" s="1528"/>
      <c r="O263" s="484"/>
      <c r="P263" s="1544"/>
      <c r="Q263" s="1545"/>
      <c r="R263" s="1546"/>
    </row>
    <row r="264" spans="2:18" ht="21.75" customHeight="1">
      <c r="B264" s="489"/>
      <c r="C264" s="490"/>
      <c r="D264" s="490"/>
      <c r="E264" s="490"/>
      <c r="F264" s="1411" t="s">
        <v>1669</v>
      </c>
      <c r="G264" s="1430"/>
      <c r="H264" s="1412"/>
      <c r="I264" s="1547">
        <f>SUM(L264:R264)</f>
        <v>1250000</v>
      </c>
      <c r="J264" s="1547"/>
      <c r="K264" s="1547"/>
      <c r="L264" s="1547">
        <v>250000</v>
      </c>
      <c r="M264" s="1547"/>
      <c r="N264" s="1547"/>
      <c r="O264" s="491"/>
      <c r="P264" s="1538">
        <v>1000000</v>
      </c>
      <c r="Q264" s="1538"/>
      <c r="R264" s="1538"/>
    </row>
    <row r="265" spans="2:18" ht="8.25" customHeight="1">
      <c r="F265" s="486"/>
      <c r="H265" s="21"/>
      <c r="J265" s="459"/>
      <c r="K265" s="487"/>
      <c r="L265" s="487"/>
      <c r="M265" s="487"/>
      <c r="N265" s="487"/>
      <c r="O265" s="487"/>
      <c r="P265" s="487"/>
      <c r="Q265" s="487"/>
      <c r="R265" s="487"/>
    </row>
    <row r="266" spans="2:18" s="37" customFormat="1">
      <c r="B266" s="462" t="s">
        <v>1670</v>
      </c>
      <c r="C266" s="49"/>
      <c r="D266" s="49"/>
      <c r="F266" s="486" t="s">
        <v>2666</v>
      </c>
      <c r="G266" s="49"/>
      <c r="H266" s="462"/>
      <c r="I266" s="3"/>
      <c r="J266" s="488"/>
      <c r="K266" s="482"/>
      <c r="L266" s="482"/>
      <c r="M266" s="482"/>
      <c r="N266" s="482"/>
      <c r="O266" s="482"/>
      <c r="P266" s="482"/>
      <c r="Q266" s="482"/>
      <c r="R266" s="482"/>
    </row>
  </sheetData>
  <mergeCells count="97">
    <mergeCell ref="F68:I68"/>
    <mergeCell ref="D33:I33"/>
    <mergeCell ref="E34:I34"/>
    <mergeCell ref="D46:I46"/>
    <mergeCell ref="E47:I47"/>
    <mergeCell ref="D61:I61"/>
    <mergeCell ref="E62:I62"/>
    <mergeCell ref="D12:I12"/>
    <mergeCell ref="E13:I13"/>
    <mergeCell ref="D17:I17"/>
    <mergeCell ref="E18:I18"/>
    <mergeCell ref="C32:I32"/>
    <mergeCell ref="C11:I11"/>
    <mergeCell ref="B1:R1"/>
    <mergeCell ref="B7:G7"/>
    <mergeCell ref="B8:G8"/>
    <mergeCell ref="B9:I9"/>
    <mergeCell ref="B10:I10"/>
    <mergeCell ref="P2:R2"/>
    <mergeCell ref="E72:I72"/>
    <mergeCell ref="B77:I77"/>
    <mergeCell ref="C78:I78"/>
    <mergeCell ref="D79:I79"/>
    <mergeCell ref="D86:I86"/>
    <mergeCell ref="D102:I102"/>
    <mergeCell ref="E103:I103"/>
    <mergeCell ref="D107:I107"/>
    <mergeCell ref="E108:I108"/>
    <mergeCell ref="E87:I87"/>
    <mergeCell ref="B94:I94"/>
    <mergeCell ref="B95:I95"/>
    <mergeCell ref="C96:I96"/>
    <mergeCell ref="D97:I97"/>
    <mergeCell ref="E98:I98"/>
    <mergeCell ref="B112:I112"/>
    <mergeCell ref="E151:I151"/>
    <mergeCell ref="E116:I116"/>
    <mergeCell ref="D125:I125"/>
    <mergeCell ref="E126:I126"/>
    <mergeCell ref="B130:I130"/>
    <mergeCell ref="B131:I131"/>
    <mergeCell ref="C132:I132"/>
    <mergeCell ref="D133:I133"/>
    <mergeCell ref="E134:I134"/>
    <mergeCell ref="D138:I138"/>
    <mergeCell ref="E173:I173"/>
    <mergeCell ref="D177:I177"/>
    <mergeCell ref="B183:I183"/>
    <mergeCell ref="C184:I184"/>
    <mergeCell ref="E186:I186"/>
    <mergeCell ref="B158:I158"/>
    <mergeCell ref="C159:I159"/>
    <mergeCell ref="D160:I160"/>
    <mergeCell ref="E161:I161"/>
    <mergeCell ref="E165:I165"/>
    <mergeCell ref="P257:R257"/>
    <mergeCell ref="B258:E258"/>
    <mergeCell ref="F258:G258"/>
    <mergeCell ref="I258:K258"/>
    <mergeCell ref="L258:N258"/>
    <mergeCell ref="P258:R258"/>
    <mergeCell ref="B257:E257"/>
    <mergeCell ref="F257:H257"/>
    <mergeCell ref="I257:K257"/>
    <mergeCell ref="L257:N257"/>
    <mergeCell ref="L259:N259"/>
    <mergeCell ref="P259:R259"/>
    <mergeCell ref="I260:K260"/>
    <mergeCell ref="L260:N260"/>
    <mergeCell ref="P260:R260"/>
    <mergeCell ref="L261:N261"/>
    <mergeCell ref="P261:R261"/>
    <mergeCell ref="I262:K262"/>
    <mergeCell ref="L262:N262"/>
    <mergeCell ref="P262:R262"/>
    <mergeCell ref="L263:N263"/>
    <mergeCell ref="P263:R263"/>
    <mergeCell ref="F264:H264"/>
    <mergeCell ref="I264:K264"/>
    <mergeCell ref="L264:N264"/>
    <mergeCell ref="P264:R264"/>
    <mergeCell ref="F70:I70"/>
    <mergeCell ref="G263:H263"/>
    <mergeCell ref="I263:K263"/>
    <mergeCell ref="I261:K261"/>
    <mergeCell ref="I259:K259"/>
    <mergeCell ref="B256:G256"/>
    <mergeCell ref="C201:I201"/>
    <mergeCell ref="D236:I236"/>
    <mergeCell ref="E237:I237"/>
    <mergeCell ref="E241:I241"/>
    <mergeCell ref="D202:I202"/>
    <mergeCell ref="E203:I203"/>
    <mergeCell ref="D215:I215"/>
    <mergeCell ref="E216:I216"/>
    <mergeCell ref="D190:I190"/>
    <mergeCell ref="B157:I15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9" tint="-0.499984740745262"/>
  </sheetPr>
  <dimension ref="B1:R260"/>
  <sheetViews>
    <sheetView zoomScaleNormal="100" workbookViewId="0">
      <pane ySplit="8" topLeftCell="A205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28515625" style="20" customWidth="1"/>
    <col min="3" max="3" width="1.42578125" style="20" customWidth="1"/>
    <col min="4" max="4" width="1.7109375" style="20" customWidth="1"/>
    <col min="5" max="5" width="3.42578125" style="20" customWidth="1"/>
    <col min="6" max="6" width="5" style="49" customWidth="1"/>
    <col min="7" max="7" width="36.28515625" style="21" customWidth="1"/>
    <col min="8" max="8" width="9.5703125" style="6" hidden="1" customWidth="1"/>
    <col min="9" max="9" width="14.7109375" style="6" customWidth="1"/>
    <col min="10" max="14" width="9.140625" style="74" customWidth="1"/>
    <col min="15" max="15" width="9.140625" style="74" hidden="1" customWidth="1"/>
    <col min="16" max="17" width="9.140625" style="74" customWidth="1"/>
    <col min="18" max="18" width="9.85546875" style="74" customWidth="1"/>
    <col min="19" max="16384" width="9" style="7"/>
  </cols>
  <sheetData>
    <row r="1" spans="2:18" s="1" customFormat="1" ht="24.75" thickBot="1">
      <c r="B1" s="1407" t="s">
        <v>2701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2397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6.5" customHeight="1">
      <c r="B4" s="462" t="s">
        <v>1846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2494</v>
      </c>
      <c r="C8" s="1492"/>
      <c r="D8" s="1492"/>
      <c r="E8" s="1492"/>
      <c r="F8" s="1492"/>
      <c r="G8" s="1493"/>
      <c r="H8" s="89"/>
      <c r="I8" s="90"/>
      <c r="J8" s="44">
        <f>SUM(J30:J241)</f>
        <v>0</v>
      </c>
      <c r="K8" s="44">
        <f t="shared" ref="K8:R8" si="0">SUM(K30:K241)</f>
        <v>55000</v>
      </c>
      <c r="L8" s="44">
        <f t="shared" si="0"/>
        <v>475000</v>
      </c>
      <c r="M8" s="44">
        <f t="shared" si="0"/>
        <v>430000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960000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100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100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17.25" hidden="1" customHeight="1">
      <c r="B30" s="397" t="s">
        <v>80</v>
      </c>
      <c r="C30" s="398"/>
      <c r="D30" s="398"/>
      <c r="E30" s="398"/>
      <c r="F30" s="398"/>
      <c r="G30" s="398"/>
      <c r="H30" s="398"/>
      <c r="I30" s="398"/>
      <c r="J30" s="450"/>
      <c r="K30" s="450"/>
      <c r="L30" s="450"/>
      <c r="M30" s="450"/>
      <c r="N30" s="450"/>
      <c r="O30" s="450"/>
      <c r="P30" s="450"/>
      <c r="Q30" s="450"/>
      <c r="R30" s="449"/>
    </row>
    <row r="31" spans="2:18" s="12" customFormat="1" ht="18" hidden="1" customHeight="1">
      <c r="B31" s="188" t="s">
        <v>111</v>
      </c>
      <c r="C31" s="189"/>
      <c r="D31" s="189"/>
      <c r="E31" s="189"/>
      <c r="F31" s="189"/>
      <c r="G31" s="189"/>
      <c r="H31" s="189"/>
      <c r="I31" s="189"/>
      <c r="J31" s="448"/>
      <c r="K31" s="448"/>
      <c r="L31" s="448"/>
      <c r="M31" s="448"/>
      <c r="N31" s="448"/>
      <c r="O31" s="448"/>
      <c r="P31" s="448"/>
      <c r="Q31" s="448"/>
      <c r="R31" s="445"/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443"/>
      <c r="K32" s="443"/>
      <c r="L32" s="443"/>
      <c r="M32" s="443"/>
      <c r="N32" s="443"/>
      <c r="O32" s="443"/>
      <c r="P32" s="443"/>
      <c r="Q32" s="443"/>
      <c r="R32" s="186"/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443"/>
      <c r="K33" s="443"/>
      <c r="L33" s="443"/>
      <c r="M33" s="443"/>
      <c r="N33" s="443"/>
      <c r="O33" s="443"/>
      <c r="P33" s="443"/>
      <c r="Q33" s="443"/>
      <c r="R33" s="186"/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443"/>
      <c r="K34" s="443"/>
      <c r="L34" s="443"/>
      <c r="M34" s="443"/>
      <c r="N34" s="443"/>
      <c r="O34" s="443"/>
      <c r="P34" s="443"/>
      <c r="Q34" s="443"/>
      <c r="R34" s="186"/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203"/>
      <c r="K35" s="203"/>
      <c r="L35" s="203"/>
      <c r="M35" s="203"/>
      <c r="N35" s="203"/>
      <c r="O35" s="203"/>
      <c r="P35" s="203"/>
      <c r="Q35" s="203"/>
      <c r="R35" s="522"/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447"/>
      <c r="K36" s="447"/>
      <c r="L36" s="447"/>
      <c r="M36" s="447"/>
      <c r="N36" s="447"/>
      <c r="O36" s="447"/>
      <c r="P36" s="447"/>
      <c r="Q36" s="447"/>
      <c r="R36" s="522"/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447"/>
      <c r="K37" s="447"/>
      <c r="L37" s="447"/>
      <c r="M37" s="447"/>
      <c r="N37" s="447"/>
      <c r="O37" s="447"/>
      <c r="P37" s="447"/>
      <c r="Q37" s="447"/>
      <c r="R37" s="522"/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100"/>
      <c r="J38" s="443"/>
      <c r="K38" s="443"/>
      <c r="L38" s="443"/>
      <c r="M38" s="443"/>
      <c r="N38" s="443"/>
      <c r="O38" s="443"/>
      <c r="P38" s="443"/>
      <c r="Q38" s="443"/>
      <c r="R38" s="186"/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203"/>
      <c r="K39" s="203"/>
      <c r="L39" s="203"/>
      <c r="M39" s="203"/>
      <c r="N39" s="203"/>
      <c r="O39" s="203"/>
      <c r="P39" s="203"/>
      <c r="Q39" s="203"/>
      <c r="R39" s="522"/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447"/>
      <c r="K40" s="447"/>
      <c r="L40" s="447"/>
      <c r="M40" s="447"/>
      <c r="N40" s="447"/>
      <c r="O40" s="447"/>
      <c r="P40" s="447"/>
      <c r="Q40" s="447"/>
      <c r="R40" s="522"/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447"/>
      <c r="K41" s="447"/>
      <c r="L41" s="447"/>
      <c r="M41" s="447"/>
      <c r="N41" s="447"/>
      <c r="O41" s="447"/>
      <c r="P41" s="447"/>
      <c r="Q41" s="447"/>
      <c r="R41" s="522"/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100"/>
      <c r="J42" s="443"/>
      <c r="K42" s="443"/>
      <c r="L42" s="443"/>
      <c r="M42" s="443"/>
      <c r="N42" s="443"/>
      <c r="O42" s="443"/>
      <c r="P42" s="443"/>
      <c r="Q42" s="443"/>
      <c r="R42" s="186"/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203"/>
      <c r="K43" s="203"/>
      <c r="L43" s="203"/>
      <c r="M43" s="203"/>
      <c r="N43" s="203"/>
      <c r="O43" s="203"/>
      <c r="P43" s="203"/>
      <c r="Q43" s="203"/>
      <c r="R43" s="522"/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447"/>
      <c r="K44" s="447"/>
      <c r="L44" s="447"/>
      <c r="M44" s="447"/>
      <c r="N44" s="447"/>
      <c r="O44" s="447"/>
      <c r="P44" s="447"/>
      <c r="Q44" s="447"/>
      <c r="R44" s="522"/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447"/>
      <c r="K45" s="447"/>
      <c r="L45" s="447"/>
      <c r="M45" s="447"/>
      <c r="N45" s="447"/>
      <c r="O45" s="447"/>
      <c r="P45" s="447"/>
      <c r="Q45" s="447"/>
      <c r="R45" s="522"/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512"/>
      <c r="K46" s="512"/>
      <c r="L46" s="512"/>
      <c r="M46" s="512"/>
      <c r="N46" s="512"/>
      <c r="O46" s="512"/>
      <c r="P46" s="512"/>
      <c r="Q46" s="512"/>
      <c r="R46" s="509"/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443"/>
      <c r="K47" s="443"/>
      <c r="L47" s="443"/>
      <c r="M47" s="443"/>
      <c r="N47" s="443"/>
      <c r="O47" s="443"/>
      <c r="P47" s="443"/>
      <c r="Q47" s="443"/>
      <c r="R47" s="186"/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203"/>
      <c r="K48" s="203"/>
      <c r="L48" s="203"/>
      <c r="M48" s="203"/>
      <c r="N48" s="203"/>
      <c r="O48" s="203"/>
      <c r="P48" s="203"/>
      <c r="Q48" s="203"/>
      <c r="R48" s="522"/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447"/>
      <c r="K49" s="447"/>
      <c r="L49" s="447"/>
      <c r="M49" s="447"/>
      <c r="N49" s="447"/>
      <c r="O49" s="447"/>
      <c r="P49" s="447"/>
      <c r="Q49" s="447"/>
      <c r="R49" s="522"/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447"/>
      <c r="K50" s="447"/>
      <c r="L50" s="447"/>
      <c r="M50" s="447"/>
      <c r="N50" s="447"/>
      <c r="O50" s="447"/>
      <c r="P50" s="447"/>
      <c r="Q50" s="447"/>
      <c r="R50" s="522"/>
    </row>
    <row r="51" spans="2:18" ht="17.25" hidden="1" customHeight="1">
      <c r="B51" s="29"/>
      <c r="C51" s="189" t="s">
        <v>24</v>
      </c>
      <c r="D51" s="189"/>
      <c r="E51" s="189"/>
      <c r="F51" s="189"/>
      <c r="G51" s="189"/>
      <c r="H51" s="189"/>
      <c r="I51" s="189"/>
      <c r="J51" s="443"/>
      <c r="K51" s="443"/>
      <c r="L51" s="443"/>
      <c r="M51" s="443"/>
      <c r="N51" s="443"/>
      <c r="O51" s="443"/>
      <c r="P51" s="443"/>
      <c r="Q51" s="443"/>
      <c r="R51" s="186"/>
    </row>
    <row r="52" spans="2:18" ht="18.75" hidden="1" customHeight="1">
      <c r="B52" s="29"/>
      <c r="C52" s="31"/>
      <c r="D52" s="189" t="s">
        <v>23</v>
      </c>
      <c r="E52" s="189"/>
      <c r="F52" s="189"/>
      <c r="G52" s="189"/>
      <c r="H52" s="189"/>
      <c r="I52" s="189"/>
      <c r="J52" s="443"/>
      <c r="K52" s="443"/>
      <c r="L52" s="443"/>
      <c r="M52" s="443"/>
      <c r="N52" s="443"/>
      <c r="O52" s="443"/>
      <c r="P52" s="443"/>
      <c r="Q52" s="443"/>
      <c r="R52" s="186"/>
    </row>
    <row r="53" spans="2:18" ht="18" hidden="1" customHeight="1">
      <c r="B53" s="29"/>
      <c r="C53" s="31"/>
      <c r="D53" s="31"/>
      <c r="E53" s="1641" t="s">
        <v>22</v>
      </c>
      <c r="F53" s="1641"/>
      <c r="G53" s="1641"/>
      <c r="H53" s="1641"/>
      <c r="I53" s="1641"/>
      <c r="J53" s="443"/>
      <c r="K53" s="443"/>
      <c r="L53" s="443"/>
      <c r="M53" s="443"/>
      <c r="N53" s="443"/>
      <c r="O53" s="443"/>
      <c r="P53" s="443"/>
      <c r="Q53" s="443"/>
      <c r="R53" s="186"/>
    </row>
    <row r="54" spans="2:18" s="464" customFormat="1" ht="19.5" hidden="1" customHeight="1">
      <c r="B54" s="466"/>
      <c r="C54" s="463"/>
      <c r="D54" s="463"/>
      <c r="E54" s="467">
        <v>212</v>
      </c>
      <c r="F54" s="467" t="s">
        <v>1773</v>
      </c>
      <c r="G54" s="468"/>
      <c r="H54" s="536"/>
      <c r="I54" s="467"/>
      <c r="J54" s="458"/>
      <c r="K54" s="458"/>
      <c r="L54" s="458"/>
      <c r="M54" s="458"/>
      <c r="N54" s="458"/>
      <c r="O54" s="458"/>
      <c r="P54" s="458"/>
      <c r="Q54" s="458"/>
      <c r="R54" s="457"/>
    </row>
    <row r="55" spans="2:18" ht="36" hidden="1" customHeight="1">
      <c r="B55" s="32"/>
      <c r="C55" s="33"/>
      <c r="D55" s="33"/>
      <c r="E55" s="33"/>
      <c r="F55" s="77">
        <v>21201</v>
      </c>
      <c r="G55" s="14"/>
      <c r="H55" s="14"/>
      <c r="I55" s="16"/>
      <c r="J55" s="15"/>
      <c r="K55" s="15"/>
      <c r="L55" s="15"/>
      <c r="M55" s="15"/>
      <c r="N55" s="15"/>
      <c r="O55" s="15"/>
      <c r="P55" s="79"/>
      <c r="R55" s="71">
        <f>SUM(J55:Q55)</f>
        <v>0</v>
      </c>
    </row>
    <row r="56" spans="2:18" ht="48.75" hidden="1" customHeight="1">
      <c r="B56" s="29"/>
      <c r="C56" s="31"/>
      <c r="D56" s="1401" t="s">
        <v>26</v>
      </c>
      <c r="E56" s="1401"/>
      <c r="F56" s="1401"/>
      <c r="G56" s="1401"/>
      <c r="H56" s="1401"/>
      <c r="I56" s="1401"/>
      <c r="J56" s="73">
        <f>SUM(J57)</f>
        <v>0</v>
      </c>
      <c r="K56" s="73">
        <f t="shared" ref="K56:R56" si="10">SUM(K57)</f>
        <v>0</v>
      </c>
      <c r="L56" s="73">
        <f t="shared" si="10"/>
        <v>0</v>
      </c>
      <c r="M56" s="73">
        <f t="shared" si="10"/>
        <v>0</v>
      </c>
      <c r="N56" s="73">
        <f t="shared" si="10"/>
        <v>0</v>
      </c>
      <c r="O56" s="73">
        <f t="shared" si="10"/>
        <v>0</v>
      </c>
      <c r="P56" s="73">
        <f t="shared" si="10"/>
        <v>0</v>
      </c>
      <c r="Q56" s="73">
        <f t="shared" si="10"/>
        <v>0</v>
      </c>
      <c r="R56" s="73">
        <f t="shared" si="10"/>
        <v>0</v>
      </c>
    </row>
    <row r="57" spans="2:18" ht="32.25" hidden="1" customHeight="1">
      <c r="B57" s="29"/>
      <c r="C57" s="31"/>
      <c r="D57" s="31"/>
      <c r="E57" s="1401" t="s">
        <v>27</v>
      </c>
      <c r="F57" s="1401"/>
      <c r="G57" s="1401"/>
      <c r="H57" s="1401"/>
      <c r="I57" s="1401"/>
      <c r="J57" s="73">
        <f>SUM(J58:J60)</f>
        <v>0</v>
      </c>
      <c r="K57" s="73">
        <f t="shared" ref="K57:R57" si="11">SUM(K58:K60)</f>
        <v>0</v>
      </c>
      <c r="L57" s="73">
        <f t="shared" si="11"/>
        <v>0</v>
      </c>
      <c r="M57" s="73">
        <f t="shared" si="11"/>
        <v>0</v>
      </c>
      <c r="N57" s="73">
        <f t="shared" si="11"/>
        <v>0</v>
      </c>
      <c r="O57" s="73">
        <f t="shared" si="11"/>
        <v>0</v>
      </c>
      <c r="P57" s="73">
        <f t="shared" si="11"/>
        <v>0</v>
      </c>
      <c r="Q57" s="73">
        <f t="shared" si="11"/>
        <v>0</v>
      </c>
      <c r="R57" s="73">
        <f t="shared" si="11"/>
        <v>0</v>
      </c>
    </row>
    <row r="58" spans="2:18" ht="20.25" hidden="1" customHeight="1">
      <c r="B58" s="32"/>
      <c r="C58" s="33"/>
      <c r="D58" s="33"/>
      <c r="E58" s="34"/>
      <c r="F58" s="25">
        <v>28</v>
      </c>
      <c r="G58" s="14"/>
      <c r="H58" s="14"/>
      <c r="I58" s="52"/>
      <c r="J58" s="15"/>
      <c r="K58" s="15"/>
      <c r="L58" s="15"/>
      <c r="M58" s="15"/>
      <c r="N58" s="15"/>
      <c r="O58" s="15"/>
      <c r="P58" s="15"/>
      <c r="Q58" s="15"/>
      <c r="R58" s="71">
        <f t="shared" ref="R58:R59" si="12">SUM(J58:Q58)</f>
        <v>0</v>
      </c>
    </row>
    <row r="59" spans="2:18" ht="20.25" hidden="1" customHeight="1">
      <c r="B59" s="24"/>
      <c r="D59" s="21"/>
      <c r="E59" s="26"/>
      <c r="F59" s="25">
        <v>29</v>
      </c>
      <c r="G59" s="14"/>
      <c r="H59" s="15"/>
      <c r="I59" s="16"/>
      <c r="J59" s="23"/>
      <c r="K59" s="23"/>
      <c r="L59" s="23"/>
      <c r="M59" s="23"/>
      <c r="N59" s="23"/>
      <c r="O59" s="23"/>
      <c r="P59" s="23"/>
      <c r="Q59" s="23"/>
      <c r="R59" s="71">
        <f t="shared" si="12"/>
        <v>0</v>
      </c>
    </row>
    <row r="60" spans="2:18" ht="20.25" hidden="1" customHeight="1">
      <c r="B60" s="24"/>
      <c r="D60" s="21"/>
      <c r="E60" s="26"/>
      <c r="F60" s="25">
        <v>30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>SUM(J60:Q60)</f>
        <v>0</v>
      </c>
    </row>
    <row r="61" spans="2:18" ht="33.75" hidden="1" customHeight="1">
      <c r="B61" s="29"/>
      <c r="C61" s="31"/>
      <c r="D61" s="1401" t="s">
        <v>28</v>
      </c>
      <c r="E61" s="1401"/>
      <c r="F61" s="1401"/>
      <c r="G61" s="1401"/>
      <c r="H61" s="1401"/>
      <c r="I61" s="1401"/>
      <c r="J61" s="73">
        <f>SUM(J62+J66)</f>
        <v>0</v>
      </c>
      <c r="K61" s="73">
        <f t="shared" ref="K61:R61" si="13">SUM(K62+K66)</f>
        <v>0</v>
      </c>
      <c r="L61" s="73">
        <f t="shared" si="13"/>
        <v>0</v>
      </c>
      <c r="M61" s="73">
        <f t="shared" si="13"/>
        <v>0</v>
      </c>
      <c r="N61" s="73">
        <f t="shared" si="13"/>
        <v>0</v>
      </c>
      <c r="O61" s="73">
        <f t="shared" si="13"/>
        <v>0</v>
      </c>
      <c r="P61" s="73">
        <f t="shared" si="13"/>
        <v>0</v>
      </c>
      <c r="Q61" s="73">
        <f t="shared" si="13"/>
        <v>0</v>
      </c>
      <c r="R61" s="73">
        <f t="shared" si="13"/>
        <v>0</v>
      </c>
    </row>
    <row r="62" spans="2:18" ht="33.75" hidden="1" customHeight="1">
      <c r="B62" s="29"/>
      <c r="C62" s="31"/>
      <c r="D62" s="31"/>
      <c r="E62" s="1401" t="s">
        <v>29</v>
      </c>
      <c r="F62" s="1401"/>
      <c r="G62" s="1401"/>
      <c r="H62" s="1401"/>
      <c r="I62" s="1401"/>
      <c r="J62" s="73">
        <f>SUM(J63:J65)</f>
        <v>0</v>
      </c>
      <c r="K62" s="73">
        <f t="shared" ref="K62:R62" si="14">SUM(K63:K65)</f>
        <v>0</v>
      </c>
      <c r="L62" s="73">
        <f t="shared" si="14"/>
        <v>0</v>
      </c>
      <c r="M62" s="73">
        <f t="shared" si="14"/>
        <v>0</v>
      </c>
      <c r="N62" s="73">
        <f t="shared" si="14"/>
        <v>0</v>
      </c>
      <c r="O62" s="73">
        <f t="shared" si="14"/>
        <v>0</v>
      </c>
      <c r="P62" s="73">
        <f t="shared" si="14"/>
        <v>0</v>
      </c>
      <c r="Q62" s="73">
        <f t="shared" si="14"/>
        <v>0</v>
      </c>
      <c r="R62" s="73">
        <f t="shared" si="14"/>
        <v>0</v>
      </c>
    </row>
    <row r="63" spans="2:18" ht="21" hidden="1" customHeight="1">
      <c r="B63" s="32"/>
      <c r="C63" s="33"/>
      <c r="D63" s="33"/>
      <c r="E63" s="34"/>
      <c r="F63" s="25">
        <v>31</v>
      </c>
      <c r="G63" s="14"/>
      <c r="H63" s="14"/>
      <c r="I63" s="52"/>
      <c r="J63" s="15"/>
      <c r="K63" s="15"/>
      <c r="L63" s="15"/>
      <c r="M63" s="15"/>
      <c r="N63" s="15"/>
      <c r="O63" s="15"/>
      <c r="P63" s="15"/>
      <c r="Q63" s="15"/>
      <c r="R63" s="71">
        <f t="shared" ref="R63:R64" si="15">SUM(J63:Q63)</f>
        <v>0</v>
      </c>
    </row>
    <row r="64" spans="2:18" ht="21" hidden="1" customHeight="1">
      <c r="B64" s="24"/>
      <c r="D64" s="21"/>
      <c r="E64" s="26"/>
      <c r="F64" s="25">
        <v>32</v>
      </c>
      <c r="G64" s="14"/>
      <c r="H64" s="15"/>
      <c r="I64" s="16"/>
      <c r="J64" s="23"/>
      <c r="K64" s="23"/>
      <c r="L64" s="23"/>
      <c r="M64" s="23"/>
      <c r="N64" s="23"/>
      <c r="O64" s="23"/>
      <c r="P64" s="23"/>
      <c r="Q64" s="23"/>
      <c r="R64" s="71">
        <f t="shared" si="15"/>
        <v>0</v>
      </c>
    </row>
    <row r="65" spans="2:18" ht="21" hidden="1" customHeight="1">
      <c r="B65" s="24"/>
      <c r="D65" s="21"/>
      <c r="E65" s="26"/>
      <c r="F65" s="25">
        <v>33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>SUM(J65:Q65)</f>
        <v>0</v>
      </c>
    </row>
    <row r="66" spans="2:18" ht="33" hidden="1" customHeight="1">
      <c r="B66" s="29"/>
      <c r="C66" s="31"/>
      <c r="D66" s="31"/>
      <c r="E66" s="1418" t="s">
        <v>30</v>
      </c>
      <c r="F66" s="1418"/>
      <c r="G66" s="1418"/>
      <c r="H66" s="1418"/>
      <c r="I66" s="1418"/>
      <c r="J66" s="73">
        <f t="shared" ref="J66:R66" si="16">SUM(J67:J69)</f>
        <v>0</v>
      </c>
      <c r="K66" s="73">
        <f t="shared" si="16"/>
        <v>0</v>
      </c>
      <c r="L66" s="73">
        <f t="shared" si="16"/>
        <v>0</v>
      </c>
      <c r="M66" s="73">
        <f t="shared" si="16"/>
        <v>0</v>
      </c>
      <c r="N66" s="73">
        <f t="shared" si="16"/>
        <v>0</v>
      </c>
      <c r="O66" s="73">
        <f t="shared" si="16"/>
        <v>0</v>
      </c>
      <c r="P66" s="73">
        <f t="shared" si="16"/>
        <v>0</v>
      </c>
      <c r="Q66" s="73">
        <f t="shared" si="16"/>
        <v>0</v>
      </c>
      <c r="R66" s="73">
        <f t="shared" si="16"/>
        <v>0</v>
      </c>
    </row>
    <row r="67" spans="2:18" ht="23.25" hidden="1" customHeight="1">
      <c r="B67" s="32"/>
      <c r="C67" s="33"/>
      <c r="D67" s="33"/>
      <c r="E67" s="34"/>
      <c r="F67" s="25">
        <v>34</v>
      </c>
      <c r="G67" s="14"/>
      <c r="H67" s="14"/>
      <c r="I67" s="52"/>
      <c r="J67" s="23"/>
      <c r="K67" s="23"/>
      <c r="L67" s="23"/>
      <c r="M67" s="23"/>
      <c r="N67" s="23"/>
      <c r="O67" s="23"/>
      <c r="P67" s="23"/>
      <c r="Q67" s="23"/>
      <c r="R67" s="71">
        <f>SUM(J67:Q67)</f>
        <v>0</v>
      </c>
    </row>
    <row r="68" spans="2:18" ht="23.25" hidden="1" customHeight="1">
      <c r="B68" s="48"/>
      <c r="C68" s="49"/>
      <c r="D68" s="49"/>
      <c r="E68" s="50"/>
      <c r="F68" s="25">
        <v>35</v>
      </c>
      <c r="G68" s="14"/>
      <c r="H68" s="14"/>
      <c r="I68" s="52"/>
      <c r="J68" s="15"/>
      <c r="K68" s="15"/>
      <c r="L68" s="15"/>
      <c r="M68" s="15"/>
      <c r="N68" s="15"/>
      <c r="O68" s="15"/>
      <c r="P68" s="15"/>
      <c r="Q68" s="15"/>
      <c r="R68" s="71">
        <f t="shared" ref="R68:R69" si="17">SUM(J68:Q68)</f>
        <v>0</v>
      </c>
    </row>
    <row r="69" spans="2:18" ht="23.25" hidden="1" customHeight="1">
      <c r="B69" s="17"/>
      <c r="C69" s="18"/>
      <c r="D69" s="18"/>
      <c r="E69" s="66"/>
      <c r="F69" s="25">
        <v>36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si="17"/>
        <v>0</v>
      </c>
    </row>
    <row r="70" spans="2:18" s="12" customFormat="1" ht="18.75" hidden="1" customHeight="1">
      <c r="B70" s="116" t="s">
        <v>82</v>
      </c>
      <c r="C70" s="38"/>
      <c r="D70" s="115"/>
      <c r="E70" s="115"/>
      <c r="F70" s="115"/>
      <c r="G70" s="115"/>
      <c r="H70" s="115"/>
      <c r="I70" s="115"/>
      <c r="J70" s="35">
        <f>SUM(J71)</f>
        <v>0</v>
      </c>
      <c r="K70" s="35">
        <f t="shared" ref="K70:R71" si="18">SUM(K71)</f>
        <v>0</v>
      </c>
      <c r="L70" s="35">
        <f t="shared" si="18"/>
        <v>0</v>
      </c>
      <c r="M70" s="35">
        <f t="shared" si="18"/>
        <v>0</v>
      </c>
      <c r="N70" s="35">
        <f t="shared" si="18"/>
        <v>0</v>
      </c>
      <c r="O70" s="35">
        <f t="shared" si="18"/>
        <v>0</v>
      </c>
      <c r="P70" s="35">
        <f t="shared" si="18"/>
        <v>0</v>
      </c>
      <c r="Q70" s="35">
        <f t="shared" si="18"/>
        <v>0</v>
      </c>
      <c r="R70" s="35">
        <f t="shared" si="18"/>
        <v>0</v>
      </c>
    </row>
    <row r="71" spans="2:18" s="12" customFormat="1" ht="33" hidden="1" customHeight="1">
      <c r="B71" s="1512" t="s">
        <v>112</v>
      </c>
      <c r="C71" s="1401"/>
      <c r="D71" s="1401"/>
      <c r="E71" s="1401"/>
      <c r="F71" s="1401"/>
      <c r="G71" s="1401"/>
      <c r="H71" s="1401"/>
      <c r="I71" s="1401"/>
      <c r="J71" s="22">
        <f>SUM(J72)</f>
        <v>0</v>
      </c>
      <c r="K71" s="22">
        <f t="shared" si="18"/>
        <v>0</v>
      </c>
      <c r="L71" s="22">
        <f t="shared" si="18"/>
        <v>0</v>
      </c>
      <c r="M71" s="22">
        <f t="shared" si="18"/>
        <v>0</v>
      </c>
      <c r="N71" s="22">
        <f t="shared" si="18"/>
        <v>0</v>
      </c>
      <c r="O71" s="22">
        <f t="shared" si="18"/>
        <v>0</v>
      </c>
      <c r="P71" s="22">
        <f t="shared" si="18"/>
        <v>0</v>
      </c>
      <c r="Q71" s="22">
        <f t="shared" si="18"/>
        <v>0</v>
      </c>
      <c r="R71" s="22">
        <f t="shared" si="18"/>
        <v>0</v>
      </c>
    </row>
    <row r="72" spans="2:18" ht="33" hidden="1" customHeight="1">
      <c r="B72" s="29"/>
      <c r="C72" s="1401" t="s">
        <v>31</v>
      </c>
      <c r="D72" s="1401"/>
      <c r="E72" s="1401"/>
      <c r="F72" s="1401"/>
      <c r="G72" s="1401"/>
      <c r="H72" s="1401"/>
      <c r="I72" s="1401"/>
      <c r="J72" s="73">
        <f t="shared" ref="J72:R72" si="19">SUM(J73+J80)</f>
        <v>0</v>
      </c>
      <c r="K72" s="73">
        <f t="shared" si="19"/>
        <v>0</v>
      </c>
      <c r="L72" s="73">
        <f t="shared" si="19"/>
        <v>0</v>
      </c>
      <c r="M72" s="73">
        <f t="shared" si="19"/>
        <v>0</v>
      </c>
      <c r="N72" s="73">
        <f t="shared" si="19"/>
        <v>0</v>
      </c>
      <c r="O72" s="73">
        <f t="shared" si="19"/>
        <v>0</v>
      </c>
      <c r="P72" s="73">
        <f t="shared" si="19"/>
        <v>0</v>
      </c>
      <c r="Q72" s="73">
        <f t="shared" si="19"/>
        <v>0</v>
      </c>
      <c r="R72" s="73">
        <f t="shared" si="19"/>
        <v>0</v>
      </c>
    </row>
    <row r="73" spans="2:18" ht="34.5" hidden="1" customHeight="1">
      <c r="B73" s="29"/>
      <c r="C73" s="31"/>
      <c r="D73" s="1401" t="s">
        <v>32</v>
      </c>
      <c r="E73" s="1401"/>
      <c r="F73" s="1401"/>
      <c r="G73" s="1401"/>
      <c r="H73" s="1401"/>
      <c r="I73" s="1401"/>
      <c r="J73" s="73">
        <f>SUM(J74)</f>
        <v>0</v>
      </c>
      <c r="K73" s="73">
        <f t="shared" ref="K73:R73" si="20">SUM(K74)</f>
        <v>0</v>
      </c>
      <c r="L73" s="73">
        <f t="shared" si="20"/>
        <v>0</v>
      </c>
      <c r="M73" s="73">
        <f t="shared" si="20"/>
        <v>0</v>
      </c>
      <c r="N73" s="73">
        <f t="shared" si="20"/>
        <v>0</v>
      </c>
      <c r="O73" s="73">
        <f t="shared" si="20"/>
        <v>0</v>
      </c>
      <c r="P73" s="73">
        <f t="shared" si="20"/>
        <v>0</v>
      </c>
      <c r="Q73" s="73">
        <f t="shared" si="20"/>
        <v>0</v>
      </c>
      <c r="R73" s="73">
        <f t="shared" si="20"/>
        <v>0</v>
      </c>
    </row>
    <row r="74" spans="2:18" hidden="1">
      <c r="B74" s="29"/>
      <c r="C74" s="31"/>
      <c r="D74" s="31"/>
      <c r="E74" s="30" t="s">
        <v>33</v>
      </c>
      <c r="F74" s="27"/>
      <c r="G74" s="27"/>
      <c r="H74" s="13"/>
      <c r="I74" s="100"/>
      <c r="J74" s="73">
        <f>SUM(J75:J79)</f>
        <v>0</v>
      </c>
      <c r="K74" s="73">
        <f t="shared" ref="K74:R74" si="21">SUM(K75:K79)</f>
        <v>0</v>
      </c>
      <c r="L74" s="73">
        <f t="shared" si="21"/>
        <v>0</v>
      </c>
      <c r="M74" s="73">
        <f t="shared" si="21"/>
        <v>0</v>
      </c>
      <c r="N74" s="73">
        <f t="shared" si="21"/>
        <v>0</v>
      </c>
      <c r="O74" s="73">
        <f t="shared" si="21"/>
        <v>0</v>
      </c>
      <c r="P74" s="73">
        <f t="shared" si="21"/>
        <v>0</v>
      </c>
      <c r="Q74" s="73">
        <f t="shared" si="21"/>
        <v>0</v>
      </c>
      <c r="R74" s="73">
        <f t="shared" si="21"/>
        <v>0</v>
      </c>
    </row>
    <row r="75" spans="2:18" ht="25.5" hidden="1" customHeight="1">
      <c r="B75" s="32"/>
      <c r="C75" s="33"/>
      <c r="D75" s="33"/>
      <c r="E75" s="34"/>
      <c r="F75" s="25">
        <v>37</v>
      </c>
      <c r="G75" s="14"/>
      <c r="H75" s="14"/>
      <c r="I75" s="52"/>
      <c r="J75" s="15"/>
      <c r="K75" s="15"/>
      <c r="L75" s="15"/>
      <c r="M75" s="15"/>
      <c r="N75" s="15"/>
      <c r="O75" s="15"/>
      <c r="P75" s="15"/>
      <c r="Q75" s="15"/>
      <c r="R75" s="71">
        <f>SUM(J75:Q75)</f>
        <v>0</v>
      </c>
    </row>
    <row r="76" spans="2:18" ht="25.5" hidden="1" customHeight="1">
      <c r="B76" s="24"/>
      <c r="D76" s="21"/>
      <c r="E76" s="26"/>
      <c r="F76" s="25">
        <v>38</v>
      </c>
      <c r="G76" s="14"/>
      <c r="H76" s="15"/>
      <c r="I76" s="16"/>
      <c r="J76" s="23"/>
      <c r="K76" s="23"/>
      <c r="L76" s="23"/>
      <c r="M76" s="23"/>
      <c r="N76" s="23"/>
      <c r="O76" s="23"/>
      <c r="P76" s="23"/>
      <c r="Q76" s="23"/>
      <c r="R76" s="71">
        <f>SUM(J76:Q76)</f>
        <v>0</v>
      </c>
    </row>
    <row r="77" spans="2:18" ht="25.5" hidden="1" customHeight="1">
      <c r="B77" s="24"/>
      <c r="D77" s="21"/>
      <c r="E77" s="26"/>
      <c r="F77" s="25">
        <v>39</v>
      </c>
      <c r="G77" s="14"/>
      <c r="H77" s="15"/>
      <c r="I77" s="16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5.5" hidden="1" customHeight="1">
      <c r="B78" s="48"/>
      <c r="C78" s="49"/>
      <c r="D78" s="49"/>
      <c r="E78" s="50"/>
      <c r="F78" s="25">
        <v>40</v>
      </c>
      <c r="G78" s="14"/>
      <c r="H78" s="14"/>
      <c r="I78" s="52"/>
      <c r="J78" s="15"/>
      <c r="K78" s="15"/>
      <c r="L78" s="15"/>
      <c r="M78" s="15"/>
      <c r="N78" s="15"/>
      <c r="O78" s="15"/>
      <c r="P78" s="15"/>
      <c r="Q78" s="15"/>
      <c r="R78" s="71">
        <f t="shared" ref="R78" si="22">SUM(J78:Q78)</f>
        <v>0</v>
      </c>
    </row>
    <row r="79" spans="2:18" ht="25.5" hidden="1" customHeight="1">
      <c r="B79" s="48"/>
      <c r="C79" s="49"/>
      <c r="D79" s="49"/>
      <c r="E79" s="50"/>
      <c r="F79" s="25">
        <v>41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>SUM(J79:Q79)</f>
        <v>0</v>
      </c>
    </row>
    <row r="80" spans="2:18" ht="21" hidden="1" customHeight="1">
      <c r="B80" s="29"/>
      <c r="C80" s="31"/>
      <c r="D80" s="1419" t="s">
        <v>34</v>
      </c>
      <c r="E80" s="1419"/>
      <c r="F80" s="1419"/>
      <c r="G80" s="1419"/>
      <c r="H80" s="1419"/>
      <c r="I80" s="1419"/>
      <c r="J80" s="73">
        <f>SUM(J81)</f>
        <v>0</v>
      </c>
      <c r="K80" s="73">
        <f t="shared" ref="K80:Q80" si="23">SUM(K81)</f>
        <v>0</v>
      </c>
      <c r="L80" s="73">
        <f t="shared" si="23"/>
        <v>0</v>
      </c>
      <c r="M80" s="73">
        <f t="shared" si="23"/>
        <v>0</v>
      </c>
      <c r="N80" s="73">
        <f t="shared" si="23"/>
        <v>0</v>
      </c>
      <c r="O80" s="73">
        <f t="shared" si="23"/>
        <v>0</v>
      </c>
      <c r="P80" s="73">
        <f t="shared" si="23"/>
        <v>0</v>
      </c>
      <c r="Q80" s="73">
        <f t="shared" si="23"/>
        <v>0</v>
      </c>
      <c r="R80" s="73">
        <f>SUM(R81)</f>
        <v>0</v>
      </c>
    </row>
    <row r="81" spans="2:18" ht="21" hidden="1" customHeight="1">
      <c r="B81" s="29"/>
      <c r="C81" s="31"/>
      <c r="D81" s="31"/>
      <c r="E81" s="1418" t="s">
        <v>35</v>
      </c>
      <c r="F81" s="1418"/>
      <c r="G81" s="1418"/>
      <c r="H81" s="1418"/>
      <c r="I81" s="1418"/>
      <c r="J81" s="73">
        <f>SUM(J82:J87)</f>
        <v>0</v>
      </c>
      <c r="K81" s="73">
        <f t="shared" ref="K81:R81" si="24">SUM(K82:K87)</f>
        <v>0</v>
      </c>
      <c r="L81" s="73">
        <f t="shared" si="24"/>
        <v>0</v>
      </c>
      <c r="M81" s="73">
        <f t="shared" si="24"/>
        <v>0</v>
      </c>
      <c r="N81" s="73">
        <f t="shared" si="24"/>
        <v>0</v>
      </c>
      <c r="O81" s="73">
        <f t="shared" si="24"/>
        <v>0</v>
      </c>
      <c r="P81" s="73">
        <f t="shared" si="24"/>
        <v>0</v>
      </c>
      <c r="Q81" s="73">
        <f t="shared" si="24"/>
        <v>0</v>
      </c>
      <c r="R81" s="73">
        <f t="shared" si="24"/>
        <v>0</v>
      </c>
    </row>
    <row r="82" spans="2:18" ht="25.5" hidden="1" customHeight="1">
      <c r="B82" s="32"/>
      <c r="C82" s="33"/>
      <c r="D82" s="33"/>
      <c r="E82" s="34"/>
      <c r="F82" s="25">
        <v>42</v>
      </c>
      <c r="G82" s="14"/>
      <c r="H82" s="14"/>
      <c r="I82" s="52"/>
      <c r="J82" s="15"/>
      <c r="K82" s="15"/>
      <c r="L82" s="15"/>
      <c r="M82" s="15"/>
      <c r="N82" s="15"/>
      <c r="O82" s="15"/>
      <c r="P82" s="15"/>
      <c r="Q82" s="15"/>
      <c r="R82" s="71">
        <f>SUM(J82:Q82)</f>
        <v>0</v>
      </c>
    </row>
    <row r="83" spans="2:18" ht="25.5" hidden="1" customHeight="1">
      <c r="B83" s="48"/>
      <c r="C83" s="49"/>
      <c r="D83" s="49"/>
      <c r="E83" s="50"/>
      <c r="F83" s="25">
        <v>43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 t="shared" ref="R83:R87" si="25">SUM(J83:Q83)</f>
        <v>0</v>
      </c>
    </row>
    <row r="84" spans="2:18" ht="25.5" hidden="1" customHeight="1">
      <c r="B84" s="48"/>
      <c r="C84" s="49"/>
      <c r="D84" s="49"/>
      <c r="E84" s="50"/>
      <c r="F84" s="25">
        <v>44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si="25"/>
        <v>0</v>
      </c>
    </row>
    <row r="85" spans="2:18" ht="25.5" hidden="1" customHeight="1">
      <c r="B85" s="48"/>
      <c r="C85" s="49"/>
      <c r="D85" s="49"/>
      <c r="E85" s="50"/>
      <c r="F85" s="25">
        <v>45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25"/>
        <v>0</v>
      </c>
    </row>
    <row r="86" spans="2:18" ht="25.5" hidden="1" customHeight="1">
      <c r="B86" s="48"/>
      <c r="C86" s="49"/>
      <c r="D86" s="49"/>
      <c r="E86" s="50"/>
      <c r="F86" s="25">
        <v>46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25"/>
        <v>0</v>
      </c>
    </row>
    <row r="87" spans="2:18" ht="25.5" hidden="1" customHeight="1">
      <c r="B87" s="17"/>
      <c r="C87" s="18"/>
      <c r="D87" s="18"/>
      <c r="E87" s="66"/>
      <c r="F87" s="25">
        <v>47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25"/>
        <v>0</v>
      </c>
    </row>
    <row r="88" spans="2:18" s="12" customFormat="1" ht="19.5" customHeight="1">
      <c r="B88" s="397" t="s">
        <v>85</v>
      </c>
      <c r="C88" s="398"/>
      <c r="D88" s="398"/>
      <c r="E88" s="398"/>
      <c r="F88" s="398"/>
      <c r="G88" s="398"/>
      <c r="H88" s="398"/>
      <c r="I88" s="398"/>
      <c r="J88" s="450"/>
      <c r="K88" s="450"/>
      <c r="L88" s="450"/>
      <c r="M88" s="450"/>
      <c r="N88" s="450"/>
      <c r="O88" s="450"/>
      <c r="P88" s="450"/>
      <c r="Q88" s="450"/>
      <c r="R88" s="449"/>
    </row>
    <row r="89" spans="2:18" s="12" customFormat="1" ht="19.5" customHeight="1">
      <c r="B89" s="570" t="s">
        <v>113</v>
      </c>
      <c r="C89" s="571"/>
      <c r="D89" s="571"/>
      <c r="E89" s="571"/>
      <c r="F89" s="571"/>
      <c r="G89" s="571"/>
      <c r="H89" s="571"/>
      <c r="I89" s="571"/>
      <c r="J89" s="542"/>
      <c r="K89" s="448"/>
      <c r="L89" s="448"/>
      <c r="M89" s="448"/>
      <c r="N89" s="448"/>
      <c r="O89" s="448"/>
      <c r="P89" s="448"/>
      <c r="Q89" s="448"/>
      <c r="R89" s="445"/>
    </row>
    <row r="90" spans="2:18" ht="18.75" customHeight="1">
      <c r="B90" s="29"/>
      <c r="C90" s="189" t="s">
        <v>36</v>
      </c>
      <c r="D90" s="189"/>
      <c r="E90" s="189"/>
      <c r="F90" s="189"/>
      <c r="G90" s="189"/>
      <c r="H90" s="189"/>
      <c r="I90" s="189"/>
      <c r="J90" s="443"/>
      <c r="K90" s="443"/>
      <c r="L90" s="443"/>
      <c r="M90" s="443"/>
      <c r="N90" s="443"/>
      <c r="O90" s="443"/>
      <c r="P90" s="443"/>
      <c r="Q90" s="443"/>
      <c r="R90" s="186"/>
    </row>
    <row r="91" spans="2:18" ht="18.75" customHeight="1">
      <c r="B91" s="29"/>
      <c r="C91" s="31"/>
      <c r="D91" s="189" t="s">
        <v>37</v>
      </c>
      <c r="E91" s="189"/>
      <c r="F91" s="189"/>
      <c r="G91" s="189"/>
      <c r="H91" s="189"/>
      <c r="I91" s="189"/>
      <c r="J91" s="443"/>
      <c r="K91" s="443"/>
      <c r="L91" s="443"/>
      <c r="M91" s="443"/>
      <c r="N91" s="443"/>
      <c r="O91" s="443"/>
      <c r="P91" s="443"/>
      <c r="Q91" s="443"/>
      <c r="R91" s="186"/>
    </row>
    <row r="92" spans="2:18" ht="18.75" customHeight="1">
      <c r="B92" s="29"/>
      <c r="C92" s="31"/>
      <c r="D92" s="31"/>
      <c r="E92" s="189" t="s">
        <v>38</v>
      </c>
      <c r="F92" s="189"/>
      <c r="G92" s="189"/>
      <c r="H92" s="189"/>
      <c r="I92" s="189"/>
      <c r="J92" s="443"/>
      <c r="K92" s="443"/>
      <c r="L92" s="443"/>
      <c r="M92" s="443"/>
      <c r="N92" s="443"/>
      <c r="O92" s="443"/>
      <c r="P92" s="443"/>
      <c r="Q92" s="443"/>
      <c r="R92" s="186"/>
    </row>
    <row r="93" spans="2:18" s="464" customFormat="1" ht="16.5" customHeight="1">
      <c r="B93" s="466"/>
      <c r="C93" s="463"/>
      <c r="D93" s="463"/>
      <c r="E93" s="467">
        <v>141</v>
      </c>
      <c r="F93" s="467" t="s">
        <v>1847</v>
      </c>
      <c r="G93" s="468"/>
      <c r="H93" s="536"/>
      <c r="I93" s="467"/>
      <c r="J93" s="458"/>
      <c r="K93" s="458"/>
      <c r="L93" s="458"/>
      <c r="M93" s="458"/>
      <c r="N93" s="458"/>
      <c r="O93" s="458"/>
      <c r="P93" s="458"/>
      <c r="Q93" s="458"/>
      <c r="R93" s="457"/>
    </row>
    <row r="94" spans="2:18" ht="39.75" customHeight="1">
      <c r="B94" s="794"/>
      <c r="C94" s="795"/>
      <c r="D94" s="793"/>
      <c r="E94" s="793"/>
      <c r="F94" s="752">
        <v>14101</v>
      </c>
      <c r="G94" s="754" t="s">
        <v>165</v>
      </c>
      <c r="H94" s="755" t="s">
        <v>181</v>
      </c>
      <c r="I94" s="756" t="s">
        <v>2262</v>
      </c>
      <c r="J94" s="786"/>
      <c r="K94" s="786"/>
      <c r="L94" s="786">
        <v>10000</v>
      </c>
      <c r="M94" s="786">
        <v>10000</v>
      </c>
      <c r="N94" s="786"/>
      <c r="O94" s="786"/>
      <c r="P94" s="786"/>
      <c r="Q94" s="786"/>
      <c r="R94" s="759">
        <f>SUM(J94:Q94)</f>
        <v>20000</v>
      </c>
    </row>
    <row r="95" spans="2:18" ht="24.75" customHeight="1">
      <c r="B95" s="761"/>
      <c r="C95" s="762"/>
      <c r="D95" s="763"/>
      <c r="E95" s="763"/>
      <c r="F95" s="773">
        <v>14102</v>
      </c>
      <c r="G95" s="765" t="s">
        <v>2264</v>
      </c>
      <c r="H95" s="766" t="s">
        <v>181</v>
      </c>
      <c r="I95" s="776" t="s">
        <v>2265</v>
      </c>
      <c r="J95" s="768"/>
      <c r="K95" s="768">
        <v>5000</v>
      </c>
      <c r="L95" s="768">
        <v>5000</v>
      </c>
      <c r="M95" s="768">
        <v>10000</v>
      </c>
      <c r="N95" s="768"/>
      <c r="O95" s="768"/>
      <c r="P95" s="768"/>
      <c r="Q95" s="768"/>
      <c r="R95" s="769">
        <f>SUM(J95:Q95)</f>
        <v>20000</v>
      </c>
    </row>
    <row r="96" spans="2:18" ht="33.75" customHeight="1">
      <c r="B96" s="58"/>
      <c r="C96" s="59"/>
      <c r="D96" s="53"/>
      <c r="E96" s="53"/>
      <c r="F96" s="18">
        <v>14103</v>
      </c>
      <c r="G96" s="19" t="s">
        <v>166</v>
      </c>
      <c r="H96" s="134" t="s">
        <v>181</v>
      </c>
      <c r="I96" s="153" t="s">
        <v>2161</v>
      </c>
      <c r="J96" s="136"/>
      <c r="K96" s="136"/>
      <c r="L96" s="869"/>
      <c r="M96" s="869">
        <v>40000</v>
      </c>
      <c r="N96" s="136"/>
      <c r="O96" s="136"/>
      <c r="P96" s="136"/>
      <c r="Q96" s="136"/>
      <c r="R96" s="471">
        <f>SUM(J96:Q96)</f>
        <v>40000</v>
      </c>
    </row>
    <row r="97" spans="2:18" ht="17.25" hidden="1" customHeight="1">
      <c r="B97" s="29"/>
      <c r="C97" s="31"/>
      <c r="D97" s="189" t="s">
        <v>39</v>
      </c>
      <c r="E97" s="189"/>
      <c r="F97" s="189"/>
      <c r="G97" s="189"/>
      <c r="H97" s="189"/>
      <c r="I97" s="189"/>
      <c r="J97" s="443"/>
      <c r="K97" s="443"/>
      <c r="L97" s="443"/>
      <c r="M97" s="443"/>
      <c r="N97" s="443"/>
      <c r="O97" s="443"/>
      <c r="P97" s="443"/>
      <c r="Q97" s="443"/>
      <c r="R97" s="186"/>
    </row>
    <row r="98" spans="2:18" ht="18" hidden="1" customHeight="1">
      <c r="B98" s="29"/>
      <c r="C98" s="31"/>
      <c r="D98" s="31"/>
      <c r="E98" s="189" t="s">
        <v>40</v>
      </c>
      <c r="F98" s="189"/>
      <c r="G98" s="189"/>
      <c r="H98" s="189"/>
      <c r="I98" s="189"/>
      <c r="J98" s="443"/>
      <c r="K98" s="443"/>
      <c r="L98" s="443"/>
      <c r="M98" s="443"/>
      <c r="N98" s="443"/>
      <c r="O98" s="443"/>
      <c r="P98" s="443"/>
      <c r="Q98" s="443"/>
      <c r="R98" s="186"/>
    </row>
    <row r="99" spans="2:18" s="464" customFormat="1" ht="16.5" hidden="1" customHeight="1">
      <c r="B99" s="466"/>
      <c r="C99" s="463"/>
      <c r="D99" s="463"/>
      <c r="E99" s="467">
        <v>142</v>
      </c>
      <c r="F99" s="467" t="s">
        <v>1848</v>
      </c>
      <c r="G99" s="468"/>
      <c r="H99" s="536"/>
      <c r="I99" s="467"/>
      <c r="J99" s="458"/>
      <c r="K99" s="458"/>
      <c r="L99" s="458"/>
      <c r="M99" s="458"/>
      <c r="N99" s="458"/>
      <c r="O99" s="458"/>
      <c r="P99" s="458"/>
      <c r="Q99" s="458"/>
      <c r="R99" s="457"/>
    </row>
    <row r="100" spans="2:18" ht="34.5" hidden="1" customHeight="1">
      <c r="B100" s="32"/>
      <c r="C100" s="33"/>
      <c r="D100" s="33"/>
      <c r="E100" s="33"/>
      <c r="F100" s="77">
        <v>14201</v>
      </c>
      <c r="G100" s="14" t="s">
        <v>167</v>
      </c>
      <c r="H100" s="80" t="s">
        <v>181</v>
      </c>
      <c r="I100" s="117" t="s">
        <v>109</v>
      </c>
      <c r="J100" s="15"/>
      <c r="K100" s="15"/>
      <c r="L100" s="79"/>
      <c r="M100" s="79"/>
      <c r="N100" s="15"/>
      <c r="O100" s="15"/>
      <c r="P100" s="15"/>
      <c r="Q100" s="15"/>
      <c r="R100" s="71">
        <f t="shared" ref="R100:R101" si="26">SUM(J100:Q100)</f>
        <v>0</v>
      </c>
    </row>
    <row r="101" spans="2:18" ht="34.5" hidden="1" customHeight="1">
      <c r="B101" s="24"/>
      <c r="D101" s="21"/>
      <c r="E101" s="26"/>
      <c r="F101" s="25">
        <v>52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 t="shared" si="26"/>
        <v>0</v>
      </c>
    </row>
    <row r="102" spans="2:18" ht="34.5" hidden="1" customHeight="1">
      <c r="B102" s="58"/>
      <c r="C102" s="59"/>
      <c r="D102" s="53"/>
      <c r="E102" s="19"/>
      <c r="F102" s="25">
        <v>53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15.75" customHeight="1">
      <c r="B103" s="29"/>
      <c r="C103" s="31"/>
      <c r="D103" s="189" t="s">
        <v>41</v>
      </c>
      <c r="E103" s="189"/>
      <c r="F103" s="189"/>
      <c r="G103" s="189"/>
      <c r="H103" s="189"/>
      <c r="I103" s="189"/>
      <c r="J103" s="443"/>
      <c r="K103" s="443"/>
      <c r="L103" s="443"/>
      <c r="M103" s="443"/>
      <c r="N103" s="443"/>
      <c r="O103" s="443"/>
      <c r="P103" s="443"/>
      <c r="Q103" s="443"/>
      <c r="R103" s="186"/>
    </row>
    <row r="104" spans="2:18" ht="17.25" customHeight="1">
      <c r="B104" s="29"/>
      <c r="C104" s="31"/>
      <c r="D104" s="31"/>
      <c r="E104" s="189" t="s">
        <v>42</v>
      </c>
      <c r="F104" s="189"/>
      <c r="G104" s="189"/>
      <c r="H104" s="189"/>
      <c r="I104" s="189"/>
      <c r="J104" s="443"/>
      <c r="K104" s="443"/>
      <c r="L104" s="443"/>
      <c r="M104" s="443"/>
      <c r="N104" s="443"/>
      <c r="O104" s="443"/>
      <c r="P104" s="443"/>
      <c r="Q104" s="443"/>
      <c r="R104" s="186"/>
    </row>
    <row r="105" spans="2:18" s="464" customFormat="1" ht="16.5" customHeight="1">
      <c r="B105" s="466"/>
      <c r="C105" s="463"/>
      <c r="D105" s="463"/>
      <c r="E105" s="467">
        <v>143</v>
      </c>
      <c r="F105" s="467" t="s">
        <v>1849</v>
      </c>
      <c r="G105" s="468"/>
      <c r="H105" s="536"/>
      <c r="I105" s="467"/>
      <c r="J105" s="458"/>
      <c r="K105" s="458"/>
      <c r="L105" s="458"/>
      <c r="M105" s="458"/>
      <c r="N105" s="458"/>
      <c r="O105" s="458"/>
      <c r="P105" s="458"/>
      <c r="Q105" s="458"/>
      <c r="R105" s="457"/>
    </row>
    <row r="106" spans="2:18" ht="31.5" customHeight="1">
      <c r="B106" s="771"/>
      <c r="C106" s="752"/>
      <c r="D106" s="752"/>
      <c r="E106" s="752"/>
      <c r="F106" s="752">
        <v>14301</v>
      </c>
      <c r="G106" s="754" t="s">
        <v>168</v>
      </c>
      <c r="H106" s="755" t="s">
        <v>181</v>
      </c>
      <c r="I106" s="853" t="s">
        <v>2159</v>
      </c>
      <c r="J106" s="757"/>
      <c r="K106" s="757"/>
      <c r="L106" s="758">
        <v>50000</v>
      </c>
      <c r="M106" s="758">
        <v>30000</v>
      </c>
      <c r="N106" s="757"/>
      <c r="O106" s="757"/>
      <c r="P106" s="757"/>
      <c r="Q106" s="757"/>
      <c r="R106" s="759">
        <f>SUM(J106:Q106)</f>
        <v>80000</v>
      </c>
    </row>
    <row r="107" spans="2:18" ht="18.75" customHeight="1">
      <c r="B107" s="761"/>
      <c r="C107" s="762"/>
      <c r="D107" s="763"/>
      <c r="E107" s="763"/>
      <c r="F107" s="990">
        <v>14302</v>
      </c>
      <c r="G107" s="765" t="s">
        <v>169</v>
      </c>
      <c r="H107" s="766" t="s">
        <v>181</v>
      </c>
      <c r="I107" s="811" t="s">
        <v>2263</v>
      </c>
      <c r="J107" s="768"/>
      <c r="K107" s="768"/>
      <c r="L107" s="768">
        <v>10000</v>
      </c>
      <c r="M107" s="768">
        <v>10000</v>
      </c>
      <c r="N107" s="768"/>
      <c r="O107" s="768"/>
      <c r="P107" s="768"/>
      <c r="Q107" s="768"/>
      <c r="R107" s="769">
        <f>SUM(J107:Q107)</f>
        <v>20000</v>
      </c>
    </row>
    <row r="108" spans="2:18" ht="18.75" customHeight="1">
      <c r="B108" s="761"/>
      <c r="C108" s="762"/>
      <c r="D108" s="763"/>
      <c r="E108" s="763"/>
      <c r="F108" s="773">
        <v>14303</v>
      </c>
      <c r="G108" s="765" t="s">
        <v>2266</v>
      </c>
      <c r="H108" s="766" t="s">
        <v>181</v>
      </c>
      <c r="I108" s="806" t="s">
        <v>2261</v>
      </c>
      <c r="J108" s="991"/>
      <c r="K108" s="991"/>
      <c r="L108" s="871">
        <v>10000</v>
      </c>
      <c r="M108" s="871">
        <v>10000</v>
      </c>
      <c r="N108" s="991"/>
      <c r="O108" s="768"/>
      <c r="P108" s="768"/>
      <c r="Q108" s="768"/>
      <c r="R108" s="769">
        <f>SUM(J108:Q108)</f>
        <v>20000</v>
      </c>
    </row>
    <row r="109" spans="2:18" ht="34.5" customHeight="1">
      <c r="B109" s="761"/>
      <c r="C109" s="762"/>
      <c r="D109" s="763"/>
      <c r="E109" s="763"/>
      <c r="F109" s="990">
        <v>14304</v>
      </c>
      <c r="G109" s="765" t="s">
        <v>2260</v>
      </c>
      <c r="H109" s="766" t="s">
        <v>181</v>
      </c>
      <c r="I109" s="806" t="s">
        <v>2261</v>
      </c>
      <c r="J109" s="871"/>
      <c r="K109" s="871">
        <v>30000</v>
      </c>
      <c r="L109" s="871">
        <v>100000</v>
      </c>
      <c r="M109" s="871">
        <v>20000</v>
      </c>
      <c r="N109" s="768"/>
      <c r="O109" s="768"/>
      <c r="P109" s="768"/>
      <c r="Q109" s="768"/>
      <c r="R109" s="769">
        <f>SUM(J109:Q109)</f>
        <v>150000</v>
      </c>
    </row>
    <row r="110" spans="2:18" ht="16.5" customHeight="1">
      <c r="B110" s="760"/>
      <c r="C110" s="875"/>
      <c r="D110" s="963"/>
      <c r="E110" s="963"/>
      <c r="F110" s="826">
        <v>14305</v>
      </c>
      <c r="G110" s="827" t="s">
        <v>2267</v>
      </c>
      <c r="H110" s="828"/>
      <c r="I110" s="1022" t="s">
        <v>2268</v>
      </c>
      <c r="J110" s="1342"/>
      <c r="K110" s="1342"/>
      <c r="L110" s="1342">
        <v>10000</v>
      </c>
      <c r="M110" s="1342">
        <v>10000</v>
      </c>
      <c r="N110" s="965"/>
      <c r="O110" s="965"/>
      <c r="P110" s="965"/>
      <c r="Q110" s="965"/>
      <c r="R110" s="830">
        <f>SUM(J110:Q110)</f>
        <v>20000</v>
      </c>
    </row>
    <row r="111" spans="2:18" ht="21" customHeight="1">
      <c r="B111" s="813"/>
      <c r="C111" s="814"/>
      <c r="D111" s="846"/>
      <c r="E111" s="846"/>
      <c r="F111" s="49">
        <v>14306</v>
      </c>
      <c r="G111" s="815" t="s">
        <v>171</v>
      </c>
      <c r="H111" s="847" t="s">
        <v>181</v>
      </c>
      <c r="I111" s="986" t="s">
        <v>2251</v>
      </c>
      <c r="J111" s="818"/>
      <c r="K111" s="818"/>
      <c r="L111" s="818">
        <v>20000</v>
      </c>
      <c r="M111" s="818">
        <v>10000</v>
      </c>
      <c r="N111" s="818"/>
      <c r="O111" s="818"/>
      <c r="P111" s="818"/>
      <c r="Q111" s="818"/>
      <c r="R111" s="957">
        <f t="shared" ref="R111:R125" si="27">SUM(J111:Q111)</f>
        <v>30000</v>
      </c>
    </row>
    <row r="112" spans="2:18" ht="21" customHeight="1">
      <c r="B112" s="761"/>
      <c r="C112" s="762"/>
      <c r="D112" s="763"/>
      <c r="E112" s="763"/>
      <c r="F112" s="773">
        <v>14307</v>
      </c>
      <c r="G112" s="765" t="s">
        <v>172</v>
      </c>
      <c r="H112" s="766" t="s">
        <v>181</v>
      </c>
      <c r="I112" s="806" t="s">
        <v>2257</v>
      </c>
      <c r="J112" s="774"/>
      <c r="K112" s="774"/>
      <c r="L112" s="809">
        <v>20000</v>
      </c>
      <c r="M112" s="809">
        <v>20000</v>
      </c>
      <c r="N112" s="774"/>
      <c r="O112" s="774"/>
      <c r="P112" s="768"/>
      <c r="Q112" s="768"/>
      <c r="R112" s="769">
        <f t="shared" ref="R112:R123" si="28">SUM(J112:Q112)</f>
        <v>40000</v>
      </c>
    </row>
    <row r="113" spans="2:18" ht="21" customHeight="1">
      <c r="B113" s="761"/>
      <c r="C113" s="762"/>
      <c r="D113" s="763"/>
      <c r="E113" s="763"/>
      <c r="F113" s="990">
        <v>14308</v>
      </c>
      <c r="G113" s="765" t="s">
        <v>173</v>
      </c>
      <c r="H113" s="766" t="s">
        <v>181</v>
      </c>
      <c r="I113" s="806" t="s">
        <v>2249</v>
      </c>
      <c r="J113" s="871"/>
      <c r="K113" s="871"/>
      <c r="L113" s="871">
        <v>10000</v>
      </c>
      <c r="M113" s="871">
        <v>10000</v>
      </c>
      <c r="N113" s="871"/>
      <c r="O113" s="871"/>
      <c r="P113" s="768"/>
      <c r="Q113" s="768"/>
      <c r="R113" s="769">
        <f t="shared" si="28"/>
        <v>20000</v>
      </c>
    </row>
    <row r="114" spans="2:18" ht="21" customHeight="1">
      <c r="B114" s="24"/>
      <c r="C114" s="762"/>
      <c r="D114" s="763"/>
      <c r="E114" s="763"/>
      <c r="F114" s="773">
        <v>14309</v>
      </c>
      <c r="G114" s="765" t="s">
        <v>174</v>
      </c>
      <c r="H114" s="766" t="s">
        <v>181</v>
      </c>
      <c r="I114" s="806" t="s">
        <v>2254</v>
      </c>
      <c r="J114" s="871"/>
      <c r="K114" s="871"/>
      <c r="L114" s="871">
        <v>20000</v>
      </c>
      <c r="M114" s="871">
        <v>20000</v>
      </c>
      <c r="N114" s="871"/>
      <c r="O114" s="871"/>
      <c r="P114" s="768"/>
      <c r="Q114" s="768"/>
      <c r="R114" s="769">
        <f t="shared" si="28"/>
        <v>40000</v>
      </c>
    </row>
    <row r="115" spans="2:18" ht="21" customHeight="1">
      <c r="B115" s="761"/>
      <c r="C115" s="762"/>
      <c r="D115" s="763"/>
      <c r="E115" s="763"/>
      <c r="F115" s="990">
        <v>14310</v>
      </c>
      <c r="G115" s="765" t="s">
        <v>175</v>
      </c>
      <c r="H115" s="766" t="s">
        <v>181</v>
      </c>
      <c r="I115" s="806" t="s">
        <v>2253</v>
      </c>
      <c r="J115" s="871"/>
      <c r="K115" s="871"/>
      <c r="L115" s="871">
        <v>10000</v>
      </c>
      <c r="M115" s="871">
        <v>10000</v>
      </c>
      <c r="N115" s="871"/>
      <c r="O115" s="871"/>
      <c r="P115" s="768"/>
      <c r="Q115" s="768"/>
      <c r="R115" s="769">
        <f t="shared" si="28"/>
        <v>20000</v>
      </c>
    </row>
    <row r="116" spans="2:18" ht="21" customHeight="1">
      <c r="B116" s="761"/>
      <c r="C116" s="762"/>
      <c r="D116" s="763"/>
      <c r="E116" s="763"/>
      <c r="F116" s="773">
        <v>14311</v>
      </c>
      <c r="G116" s="765" t="s">
        <v>176</v>
      </c>
      <c r="H116" s="766" t="s">
        <v>181</v>
      </c>
      <c r="I116" s="806" t="s">
        <v>2255</v>
      </c>
      <c r="J116" s="871"/>
      <c r="K116" s="871"/>
      <c r="L116" s="871">
        <v>10000</v>
      </c>
      <c r="M116" s="871">
        <v>10000</v>
      </c>
      <c r="N116" s="871"/>
      <c r="O116" s="871"/>
      <c r="P116" s="768"/>
      <c r="Q116" s="768"/>
      <c r="R116" s="769">
        <f t="shared" si="28"/>
        <v>20000</v>
      </c>
    </row>
    <row r="117" spans="2:18" ht="21" customHeight="1">
      <c r="B117" s="761"/>
      <c r="C117" s="762"/>
      <c r="D117" s="763"/>
      <c r="E117" s="763"/>
      <c r="F117" s="773">
        <v>14312</v>
      </c>
      <c r="G117" s="765" t="s">
        <v>177</v>
      </c>
      <c r="H117" s="766" t="s">
        <v>181</v>
      </c>
      <c r="I117" s="806" t="s">
        <v>2256</v>
      </c>
      <c r="J117" s="871"/>
      <c r="K117" s="871"/>
      <c r="L117" s="871">
        <v>10000</v>
      </c>
      <c r="M117" s="871">
        <v>10000</v>
      </c>
      <c r="N117" s="871"/>
      <c r="O117" s="871"/>
      <c r="P117" s="768"/>
      <c r="Q117" s="768"/>
      <c r="R117" s="769">
        <f t="shared" si="28"/>
        <v>20000</v>
      </c>
    </row>
    <row r="118" spans="2:18" ht="38.25" customHeight="1">
      <c r="B118" s="761"/>
      <c r="C118" s="762"/>
      <c r="D118" s="763"/>
      <c r="E118" s="763"/>
      <c r="F118" s="796">
        <v>14313</v>
      </c>
      <c r="G118" s="765" t="s">
        <v>1850</v>
      </c>
      <c r="H118" s="766" t="s">
        <v>181</v>
      </c>
      <c r="I118" s="806" t="s">
        <v>2270</v>
      </c>
      <c r="J118" s="871"/>
      <c r="K118" s="871"/>
      <c r="L118" s="871">
        <v>20000</v>
      </c>
      <c r="M118" s="871">
        <v>10000</v>
      </c>
      <c r="N118" s="871"/>
      <c r="O118" s="871"/>
      <c r="P118" s="768"/>
      <c r="Q118" s="768"/>
      <c r="R118" s="769">
        <f t="shared" si="28"/>
        <v>30000</v>
      </c>
    </row>
    <row r="119" spans="2:18" ht="38.25" customHeight="1">
      <c r="B119" s="761"/>
      <c r="C119" s="762"/>
      <c r="D119" s="763"/>
      <c r="E119" s="763"/>
      <c r="F119" s="990">
        <v>14314</v>
      </c>
      <c r="G119" s="765" t="s">
        <v>182</v>
      </c>
      <c r="H119" s="766" t="s">
        <v>181</v>
      </c>
      <c r="I119" s="806" t="s">
        <v>2248</v>
      </c>
      <c r="J119" s="871"/>
      <c r="K119" s="871"/>
      <c r="L119" s="871">
        <v>20000</v>
      </c>
      <c r="M119" s="871">
        <v>10000</v>
      </c>
      <c r="N119" s="871"/>
      <c r="O119" s="871"/>
      <c r="P119" s="768"/>
      <c r="Q119" s="768"/>
      <c r="R119" s="769">
        <f t="shared" si="28"/>
        <v>30000</v>
      </c>
    </row>
    <row r="120" spans="2:18" ht="38.25" customHeight="1">
      <c r="B120" s="761"/>
      <c r="C120" s="762"/>
      <c r="D120" s="763"/>
      <c r="E120" s="763"/>
      <c r="F120" s="773">
        <v>14315</v>
      </c>
      <c r="G120" s="765" t="s">
        <v>178</v>
      </c>
      <c r="H120" s="766" t="s">
        <v>181</v>
      </c>
      <c r="I120" s="806" t="s">
        <v>2247</v>
      </c>
      <c r="J120" s="871"/>
      <c r="K120" s="871"/>
      <c r="L120" s="871">
        <v>20000</v>
      </c>
      <c r="M120" s="871">
        <v>10000</v>
      </c>
      <c r="N120" s="871"/>
      <c r="O120" s="871"/>
      <c r="P120" s="768"/>
      <c r="Q120" s="768"/>
      <c r="R120" s="769">
        <f t="shared" si="28"/>
        <v>30000</v>
      </c>
    </row>
    <row r="121" spans="2:18" ht="38.25" customHeight="1">
      <c r="B121" s="761"/>
      <c r="C121" s="762"/>
      <c r="D121" s="763"/>
      <c r="E121" s="763"/>
      <c r="F121" s="773">
        <v>14316</v>
      </c>
      <c r="G121" s="765" t="s">
        <v>1851</v>
      </c>
      <c r="H121" s="766" t="s">
        <v>181</v>
      </c>
      <c r="I121" s="806" t="s">
        <v>2250</v>
      </c>
      <c r="J121" s="871"/>
      <c r="K121" s="871"/>
      <c r="L121" s="871">
        <v>20000</v>
      </c>
      <c r="M121" s="871">
        <v>10000</v>
      </c>
      <c r="N121" s="871"/>
      <c r="O121" s="871"/>
      <c r="P121" s="768"/>
      <c r="Q121" s="768"/>
      <c r="R121" s="769">
        <f t="shared" si="28"/>
        <v>30000</v>
      </c>
    </row>
    <row r="122" spans="2:18" ht="38.25" customHeight="1">
      <c r="B122" s="761"/>
      <c r="C122" s="762"/>
      <c r="D122" s="763"/>
      <c r="E122" s="763"/>
      <c r="F122" s="49">
        <v>14317</v>
      </c>
      <c r="G122" s="26" t="s">
        <v>179</v>
      </c>
      <c r="H122" s="847" t="s">
        <v>181</v>
      </c>
      <c r="I122" s="986" t="s">
        <v>2269</v>
      </c>
      <c r="J122" s="995"/>
      <c r="K122" s="995"/>
      <c r="L122" s="995">
        <v>20000</v>
      </c>
      <c r="M122" s="995">
        <v>10000</v>
      </c>
      <c r="N122" s="995"/>
      <c r="O122" s="995"/>
      <c r="P122" s="818"/>
      <c r="Q122" s="818"/>
      <c r="R122" s="957">
        <f t="shared" si="28"/>
        <v>30000</v>
      </c>
    </row>
    <row r="123" spans="2:18" ht="38.25" customHeight="1">
      <c r="B123" s="58"/>
      <c r="C123" s="59"/>
      <c r="D123" s="53"/>
      <c r="E123" s="963"/>
      <c r="F123" s="826">
        <v>14318</v>
      </c>
      <c r="G123" s="827" t="s">
        <v>180</v>
      </c>
      <c r="H123" s="134" t="s">
        <v>181</v>
      </c>
      <c r="I123" s="801" t="s">
        <v>2252</v>
      </c>
      <c r="J123" s="870"/>
      <c r="K123" s="870">
        <v>20000</v>
      </c>
      <c r="L123" s="870">
        <v>40000</v>
      </c>
      <c r="M123" s="870">
        <v>20000</v>
      </c>
      <c r="N123" s="870"/>
      <c r="O123" s="870"/>
      <c r="P123" s="136"/>
      <c r="Q123" s="136"/>
      <c r="R123" s="471">
        <f t="shared" si="28"/>
        <v>80000</v>
      </c>
    </row>
    <row r="124" spans="2:18" ht="34.5" hidden="1" customHeight="1">
      <c r="B124" s="24"/>
      <c r="D124" s="21"/>
      <c r="E124" s="26"/>
      <c r="F124" s="126"/>
      <c r="G124" s="19"/>
      <c r="H124" s="134"/>
      <c r="I124" s="135"/>
      <c r="J124" s="136"/>
      <c r="K124" s="136"/>
      <c r="L124" s="136"/>
      <c r="M124" s="136"/>
      <c r="N124" s="136"/>
      <c r="O124" s="136"/>
      <c r="P124" s="136"/>
      <c r="Q124" s="136"/>
      <c r="R124" s="471">
        <f t="shared" si="27"/>
        <v>0</v>
      </c>
    </row>
    <row r="125" spans="2:18" ht="34.5" hidden="1" customHeight="1">
      <c r="B125" s="24"/>
      <c r="D125" s="21"/>
      <c r="E125" s="26"/>
      <c r="F125" s="25"/>
      <c r="G125" s="14"/>
      <c r="H125" s="80"/>
      <c r="I125" s="117"/>
      <c r="J125" s="23"/>
      <c r="K125" s="23"/>
      <c r="L125" s="23"/>
      <c r="M125" s="23"/>
      <c r="N125" s="23"/>
      <c r="O125" s="23"/>
      <c r="P125" s="23"/>
      <c r="Q125" s="23"/>
      <c r="R125" s="71">
        <f t="shared" si="27"/>
        <v>0</v>
      </c>
    </row>
    <row r="126" spans="2:18" ht="34.5" hidden="1" customHeight="1">
      <c r="B126" s="24"/>
      <c r="D126" s="21"/>
      <c r="E126" s="26"/>
      <c r="F126" s="25"/>
      <c r="G126" s="14"/>
      <c r="H126" s="80"/>
      <c r="I126" s="117"/>
      <c r="J126" s="23"/>
      <c r="K126" s="23"/>
      <c r="L126" s="23"/>
      <c r="M126" s="23"/>
      <c r="N126" s="23"/>
      <c r="O126" s="23"/>
      <c r="P126" s="23"/>
      <c r="Q126" s="23"/>
      <c r="R126" s="71"/>
    </row>
    <row r="127" spans="2:18" ht="20.25" hidden="1" customHeight="1">
      <c r="B127" s="24"/>
      <c r="D127" s="21"/>
      <c r="E127" s="26"/>
      <c r="F127" s="25">
        <v>56</v>
      </c>
      <c r="G127" s="14"/>
      <c r="H127" s="15"/>
      <c r="I127" s="16"/>
      <c r="J127" s="23"/>
      <c r="K127" s="23"/>
      <c r="L127" s="23"/>
      <c r="M127" s="23"/>
      <c r="N127" s="23"/>
      <c r="O127" s="23"/>
      <c r="P127" s="23"/>
      <c r="Q127" s="23"/>
      <c r="R127" s="71">
        <f>SUM(J127:Q127)</f>
        <v>0</v>
      </c>
    </row>
    <row r="128" spans="2:18" s="12" customFormat="1" ht="33" hidden="1" customHeight="1">
      <c r="B128" s="1404" t="s">
        <v>87</v>
      </c>
      <c r="C128" s="1405"/>
      <c r="D128" s="1405"/>
      <c r="E128" s="1405"/>
      <c r="F128" s="1405"/>
      <c r="G128" s="1405"/>
      <c r="H128" s="1405"/>
      <c r="I128" s="1405"/>
      <c r="J128" s="35">
        <f>SUM(J129)</f>
        <v>0</v>
      </c>
      <c r="K128" s="35">
        <f t="shared" ref="K128:Q129" si="29">SUM(K129)</f>
        <v>0</v>
      </c>
      <c r="L128" s="35">
        <f t="shared" si="29"/>
        <v>0</v>
      </c>
      <c r="M128" s="35">
        <f t="shared" si="29"/>
        <v>0</v>
      </c>
      <c r="N128" s="35">
        <f t="shared" si="29"/>
        <v>0</v>
      </c>
      <c r="O128" s="35">
        <f t="shared" si="29"/>
        <v>0</v>
      </c>
      <c r="P128" s="35">
        <f t="shared" si="29"/>
        <v>0</v>
      </c>
      <c r="Q128" s="35">
        <f t="shared" si="29"/>
        <v>0</v>
      </c>
      <c r="R128" s="35">
        <f>SUM(R129)</f>
        <v>0</v>
      </c>
    </row>
    <row r="129" spans="2:18" s="12" customFormat="1" ht="32.25" hidden="1" customHeight="1">
      <c r="B129" s="1518" t="s">
        <v>114</v>
      </c>
      <c r="C129" s="1519"/>
      <c r="D129" s="1519"/>
      <c r="E129" s="1519"/>
      <c r="F129" s="1519"/>
      <c r="G129" s="1519"/>
      <c r="H129" s="1519"/>
      <c r="I129" s="1519"/>
      <c r="J129" s="22">
        <f>SUM(J130)</f>
        <v>0</v>
      </c>
      <c r="K129" s="22">
        <f>SUM(K130)</f>
        <v>0</v>
      </c>
      <c r="L129" s="22">
        <f t="shared" si="29"/>
        <v>0</v>
      </c>
      <c r="M129" s="22">
        <f t="shared" si="29"/>
        <v>0</v>
      </c>
      <c r="N129" s="22">
        <f t="shared" si="29"/>
        <v>0</v>
      </c>
      <c r="O129" s="22">
        <f t="shared" si="29"/>
        <v>0</v>
      </c>
      <c r="P129" s="22">
        <f t="shared" si="29"/>
        <v>0</v>
      </c>
      <c r="Q129" s="22">
        <f t="shared" si="29"/>
        <v>0</v>
      </c>
      <c r="R129" s="22">
        <f>SUM(R130)</f>
        <v>0</v>
      </c>
    </row>
    <row r="130" spans="2:18" ht="48.75" hidden="1" customHeight="1">
      <c r="B130" s="29"/>
      <c r="C130" s="1401" t="s">
        <v>43</v>
      </c>
      <c r="D130" s="1401"/>
      <c r="E130" s="1401"/>
      <c r="F130" s="1401"/>
      <c r="G130" s="1401"/>
      <c r="H130" s="1401"/>
      <c r="I130" s="1401"/>
      <c r="J130" s="73">
        <f>SUM(J131+J140)</f>
        <v>0</v>
      </c>
      <c r="K130" s="73">
        <f t="shared" ref="K130:O130" si="30">SUM(K131+K140)</f>
        <v>0</v>
      </c>
      <c r="L130" s="73">
        <f>SUM(L131+L140)</f>
        <v>0</v>
      </c>
      <c r="M130" s="73">
        <f t="shared" si="30"/>
        <v>0</v>
      </c>
      <c r="N130" s="73">
        <f>SUM(N131+N140)</f>
        <v>0</v>
      </c>
      <c r="O130" s="73">
        <f t="shared" si="30"/>
        <v>0</v>
      </c>
      <c r="P130" s="73">
        <f>SUM(P131+P140)</f>
        <v>0</v>
      </c>
      <c r="Q130" s="73">
        <f>SUM(Q131+Q140)</f>
        <v>0</v>
      </c>
      <c r="R130" s="73">
        <f>SUM(R131+R140)</f>
        <v>0</v>
      </c>
    </row>
    <row r="131" spans="2:18" ht="32.25" hidden="1" customHeight="1">
      <c r="B131" s="29"/>
      <c r="C131" s="31"/>
      <c r="D131" s="1401" t="s">
        <v>44</v>
      </c>
      <c r="E131" s="1401"/>
      <c r="F131" s="1401"/>
      <c r="G131" s="1401"/>
      <c r="H131" s="1401"/>
      <c r="I131" s="1401"/>
      <c r="J131" s="73">
        <f>SUM(J132+J136)</f>
        <v>0</v>
      </c>
      <c r="K131" s="73">
        <f t="shared" ref="K131:Q131" si="31">SUM(K132+K136)</f>
        <v>0</v>
      </c>
      <c r="L131" s="73">
        <f t="shared" si="31"/>
        <v>0</v>
      </c>
      <c r="M131" s="73">
        <f t="shared" si="31"/>
        <v>0</v>
      </c>
      <c r="N131" s="73">
        <f t="shared" si="31"/>
        <v>0</v>
      </c>
      <c r="O131" s="73">
        <f t="shared" si="31"/>
        <v>0</v>
      </c>
      <c r="P131" s="73">
        <f t="shared" si="31"/>
        <v>0</v>
      </c>
      <c r="Q131" s="73">
        <f t="shared" si="31"/>
        <v>0</v>
      </c>
      <c r="R131" s="73">
        <f>SUM(R132+R136)</f>
        <v>0</v>
      </c>
    </row>
    <row r="132" spans="2:18" ht="35.25" hidden="1" customHeight="1">
      <c r="B132" s="29"/>
      <c r="C132" s="31"/>
      <c r="D132" s="31"/>
      <c r="E132" s="1401" t="s">
        <v>45</v>
      </c>
      <c r="F132" s="1401"/>
      <c r="G132" s="1401"/>
      <c r="H132" s="1401"/>
      <c r="I132" s="1401"/>
      <c r="J132" s="73">
        <f>SUM(J133:J135)</f>
        <v>0</v>
      </c>
      <c r="K132" s="73">
        <f t="shared" ref="K132:Q132" si="32">SUM(K133:K135)</f>
        <v>0</v>
      </c>
      <c r="L132" s="73">
        <f t="shared" si="32"/>
        <v>0</v>
      </c>
      <c r="M132" s="73">
        <f t="shared" si="32"/>
        <v>0</v>
      </c>
      <c r="N132" s="73">
        <f t="shared" si="32"/>
        <v>0</v>
      </c>
      <c r="O132" s="73">
        <f t="shared" si="32"/>
        <v>0</v>
      </c>
      <c r="P132" s="73">
        <f t="shared" si="32"/>
        <v>0</v>
      </c>
      <c r="Q132" s="73">
        <f t="shared" si="32"/>
        <v>0</v>
      </c>
      <c r="R132" s="73">
        <f>SUM(R133:R135)</f>
        <v>0</v>
      </c>
    </row>
    <row r="133" spans="2:18" ht="19.5" hidden="1" customHeight="1">
      <c r="B133" s="32"/>
      <c r="C133" s="33"/>
      <c r="D133" s="33"/>
      <c r="E133" s="34"/>
      <c r="F133" s="25">
        <v>57</v>
      </c>
      <c r="G133" s="14"/>
      <c r="H133" s="14"/>
      <c r="I133" s="52"/>
      <c r="J133" s="15"/>
      <c r="K133" s="15"/>
      <c r="L133" s="15"/>
      <c r="M133" s="15"/>
      <c r="N133" s="15"/>
      <c r="O133" s="15"/>
      <c r="P133" s="15"/>
      <c r="Q133" s="15"/>
      <c r="R133" s="71">
        <f t="shared" ref="R133:R134" si="33">SUM(J133:Q133)</f>
        <v>0</v>
      </c>
    </row>
    <row r="134" spans="2:18" ht="19.5" hidden="1" customHeight="1">
      <c r="B134" s="24"/>
      <c r="D134" s="21"/>
      <c r="E134" s="26"/>
      <c r="F134" s="25">
        <v>58</v>
      </c>
      <c r="G134" s="14"/>
      <c r="H134" s="15"/>
      <c r="I134" s="16"/>
      <c r="J134" s="23"/>
      <c r="K134" s="23"/>
      <c r="L134" s="23"/>
      <c r="M134" s="23"/>
      <c r="N134" s="23"/>
      <c r="O134" s="23"/>
      <c r="P134" s="23"/>
      <c r="Q134" s="23"/>
      <c r="R134" s="71">
        <f t="shared" si="33"/>
        <v>0</v>
      </c>
    </row>
    <row r="135" spans="2:18" ht="19.5" hidden="1" customHeight="1">
      <c r="B135" s="58"/>
      <c r="C135" s="59"/>
      <c r="D135" s="53"/>
      <c r="E135" s="19"/>
      <c r="F135" s="25">
        <v>59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>SUM(J135:Q135)</f>
        <v>0</v>
      </c>
    </row>
    <row r="136" spans="2:18" ht="34.5" hidden="1" customHeight="1">
      <c r="B136" s="29"/>
      <c r="C136" s="31"/>
      <c r="D136" s="31"/>
      <c r="E136" s="1401" t="s">
        <v>46</v>
      </c>
      <c r="F136" s="1401"/>
      <c r="G136" s="1401"/>
      <c r="H136" s="1401"/>
      <c r="I136" s="1401"/>
      <c r="J136" s="73">
        <f>SUM(J137:J139)</f>
        <v>0</v>
      </c>
      <c r="K136" s="73">
        <f t="shared" ref="K136:R136" si="34">SUM(K137:K139)</f>
        <v>0</v>
      </c>
      <c r="L136" s="73">
        <f t="shared" si="34"/>
        <v>0</v>
      </c>
      <c r="M136" s="73">
        <f t="shared" si="34"/>
        <v>0</v>
      </c>
      <c r="N136" s="73">
        <f t="shared" si="34"/>
        <v>0</v>
      </c>
      <c r="O136" s="73">
        <f t="shared" si="34"/>
        <v>0</v>
      </c>
      <c r="P136" s="73">
        <f t="shared" si="34"/>
        <v>0</v>
      </c>
      <c r="Q136" s="73">
        <f t="shared" si="34"/>
        <v>0</v>
      </c>
      <c r="R136" s="73">
        <f t="shared" si="34"/>
        <v>0</v>
      </c>
    </row>
    <row r="137" spans="2:18" ht="19.5" hidden="1" customHeight="1">
      <c r="B137" s="32"/>
      <c r="C137" s="33"/>
      <c r="D137" s="33"/>
      <c r="E137" s="34"/>
      <c r="F137" s="25">
        <v>60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ref="R137:R138" si="35">SUM(J137:Q137)</f>
        <v>0</v>
      </c>
    </row>
    <row r="138" spans="2:18" ht="19.5" hidden="1" customHeight="1">
      <c r="B138" s="24"/>
      <c r="D138" s="21"/>
      <c r="E138" s="26"/>
      <c r="F138" s="25">
        <v>61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 t="shared" si="35"/>
        <v>0</v>
      </c>
    </row>
    <row r="139" spans="2:18" ht="19.5" hidden="1" customHeight="1">
      <c r="B139" s="58"/>
      <c r="C139" s="59"/>
      <c r="D139" s="53"/>
      <c r="E139" s="19"/>
      <c r="F139" s="25">
        <v>62</v>
      </c>
      <c r="G139" s="14"/>
      <c r="H139" s="15"/>
      <c r="I139" s="16"/>
      <c r="J139" s="23"/>
      <c r="K139" s="23"/>
      <c r="L139" s="23"/>
      <c r="M139" s="23"/>
      <c r="N139" s="23"/>
      <c r="O139" s="23"/>
      <c r="P139" s="23"/>
      <c r="Q139" s="23"/>
      <c r="R139" s="71">
        <f>SUM(J139:Q139)</f>
        <v>0</v>
      </c>
    </row>
    <row r="140" spans="2:18" ht="34.5" hidden="1" customHeight="1">
      <c r="B140" s="29"/>
      <c r="C140" s="31"/>
      <c r="D140" s="1418" t="s">
        <v>47</v>
      </c>
      <c r="E140" s="1418"/>
      <c r="F140" s="1418"/>
      <c r="G140" s="1418"/>
      <c r="H140" s="1418"/>
      <c r="I140" s="1418"/>
      <c r="J140" s="73">
        <f>SUM(J141)</f>
        <v>0</v>
      </c>
      <c r="K140" s="73">
        <f t="shared" ref="K140:R140" si="36">SUM(K141)</f>
        <v>0</v>
      </c>
      <c r="L140" s="73">
        <f t="shared" si="36"/>
        <v>0</v>
      </c>
      <c r="M140" s="73">
        <f t="shared" si="36"/>
        <v>0</v>
      </c>
      <c r="N140" s="73">
        <f t="shared" si="36"/>
        <v>0</v>
      </c>
      <c r="O140" s="73">
        <f t="shared" si="36"/>
        <v>0</v>
      </c>
      <c r="P140" s="73">
        <f t="shared" si="36"/>
        <v>0</v>
      </c>
      <c r="Q140" s="73">
        <f t="shared" si="36"/>
        <v>0</v>
      </c>
      <c r="R140" s="73">
        <f t="shared" si="36"/>
        <v>0</v>
      </c>
    </row>
    <row r="141" spans="2:18" ht="49.5" hidden="1" customHeight="1">
      <c r="B141" s="29"/>
      <c r="C141" s="31"/>
      <c r="D141" s="31"/>
      <c r="E141" s="1401" t="s">
        <v>48</v>
      </c>
      <c r="F141" s="1401"/>
      <c r="G141" s="1401"/>
      <c r="H141" s="1401"/>
      <c r="I141" s="1401"/>
      <c r="J141" s="73">
        <f>SUM(J142:J144)</f>
        <v>0</v>
      </c>
      <c r="K141" s="73">
        <f t="shared" ref="K141:P141" si="37">SUM(K142:K144)</f>
        <v>0</v>
      </c>
      <c r="L141" s="73">
        <f t="shared" si="37"/>
        <v>0</v>
      </c>
      <c r="M141" s="73">
        <f t="shared" si="37"/>
        <v>0</v>
      </c>
      <c r="N141" s="73">
        <f t="shared" si="37"/>
        <v>0</v>
      </c>
      <c r="O141" s="73">
        <f t="shared" si="37"/>
        <v>0</v>
      </c>
      <c r="P141" s="73">
        <f t="shared" si="37"/>
        <v>0</v>
      </c>
      <c r="Q141" s="73">
        <f>SUM(Q142:Q144)</f>
        <v>0</v>
      </c>
      <c r="R141" s="73">
        <f>SUM(R142:R144)</f>
        <v>0</v>
      </c>
    </row>
    <row r="142" spans="2:18" ht="21.75" hidden="1" customHeight="1">
      <c r="B142" s="32"/>
      <c r="C142" s="33"/>
      <c r="D142" s="33"/>
      <c r="E142" s="34"/>
      <c r="F142" s="25">
        <v>63</v>
      </c>
      <c r="G142" s="14"/>
      <c r="H142" s="14"/>
      <c r="I142" s="52"/>
      <c r="J142" s="15"/>
      <c r="K142" s="15"/>
      <c r="L142" s="15"/>
      <c r="M142" s="15"/>
      <c r="N142" s="15"/>
      <c r="O142" s="15"/>
      <c r="P142" s="15"/>
      <c r="Q142" s="15"/>
      <c r="R142" s="71">
        <f t="shared" ref="R142:R143" si="38">SUM(J142:Q142)</f>
        <v>0</v>
      </c>
    </row>
    <row r="143" spans="2:18" ht="21.75" hidden="1" customHeight="1">
      <c r="B143" s="24"/>
      <c r="D143" s="21"/>
      <c r="E143" s="26"/>
      <c r="F143" s="25">
        <v>64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 t="shared" si="38"/>
        <v>0</v>
      </c>
    </row>
    <row r="144" spans="2:18" ht="21.75" hidden="1" customHeight="1">
      <c r="B144" s="24"/>
      <c r="D144" s="21"/>
      <c r="E144" s="26"/>
      <c r="F144" s="25">
        <v>65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s="12" customFormat="1" ht="34.5" hidden="1" customHeight="1">
      <c r="B145" s="1404" t="s">
        <v>90</v>
      </c>
      <c r="C145" s="1405"/>
      <c r="D145" s="1405"/>
      <c r="E145" s="1405"/>
      <c r="F145" s="1405"/>
      <c r="G145" s="1405"/>
      <c r="H145" s="1405"/>
      <c r="I145" s="1405"/>
      <c r="J145" s="35">
        <f>SUM(J146)</f>
        <v>0</v>
      </c>
      <c r="K145" s="35">
        <f t="shared" ref="K145:R146" si="39">SUM(K146)</f>
        <v>0</v>
      </c>
      <c r="L145" s="35">
        <f t="shared" si="39"/>
        <v>0</v>
      </c>
      <c r="M145" s="35">
        <f t="shared" si="39"/>
        <v>0</v>
      </c>
      <c r="N145" s="35">
        <f t="shared" si="39"/>
        <v>0</v>
      </c>
      <c r="O145" s="35">
        <f t="shared" si="39"/>
        <v>0</v>
      </c>
      <c r="P145" s="35">
        <f t="shared" si="39"/>
        <v>0</v>
      </c>
      <c r="Q145" s="35">
        <f t="shared" si="39"/>
        <v>0</v>
      </c>
      <c r="R145" s="35">
        <f t="shared" si="39"/>
        <v>0</v>
      </c>
    </row>
    <row r="146" spans="2:18" s="12" customFormat="1" ht="48" hidden="1" customHeight="1">
      <c r="B146" s="1520" t="s">
        <v>115</v>
      </c>
      <c r="C146" s="1521"/>
      <c r="D146" s="1521"/>
      <c r="E146" s="1521"/>
      <c r="F146" s="1521"/>
      <c r="G146" s="1521"/>
      <c r="H146" s="1521"/>
      <c r="I146" s="1521"/>
      <c r="J146" s="22">
        <f>SUM(J147)</f>
        <v>0</v>
      </c>
      <c r="K146" s="22">
        <f t="shared" si="39"/>
        <v>0</v>
      </c>
      <c r="L146" s="22">
        <f t="shared" si="39"/>
        <v>0</v>
      </c>
      <c r="M146" s="22">
        <f t="shared" si="39"/>
        <v>0</v>
      </c>
      <c r="N146" s="22">
        <f t="shared" si="39"/>
        <v>0</v>
      </c>
      <c r="O146" s="22">
        <f t="shared" si="39"/>
        <v>0</v>
      </c>
      <c r="P146" s="22">
        <f t="shared" si="39"/>
        <v>0</v>
      </c>
      <c r="Q146" s="22">
        <f t="shared" si="39"/>
        <v>0</v>
      </c>
      <c r="R146" s="22">
        <f>SUM(R147)</f>
        <v>0</v>
      </c>
    </row>
    <row r="147" spans="2:18" ht="49.5" hidden="1" customHeight="1">
      <c r="B147" s="29"/>
      <c r="C147" s="1401" t="s">
        <v>49</v>
      </c>
      <c r="D147" s="1401"/>
      <c r="E147" s="1401"/>
      <c r="F147" s="1401"/>
      <c r="G147" s="1401"/>
      <c r="H147" s="1401"/>
      <c r="I147" s="1401"/>
      <c r="J147" s="73">
        <f>SUM(J148+J153)</f>
        <v>0</v>
      </c>
      <c r="K147" s="73">
        <f t="shared" ref="K147:R147" si="40">SUM(K148+K153)</f>
        <v>0</v>
      </c>
      <c r="L147" s="73">
        <f t="shared" si="40"/>
        <v>0</v>
      </c>
      <c r="M147" s="73">
        <f t="shared" si="40"/>
        <v>0</v>
      </c>
      <c r="N147" s="73">
        <f t="shared" si="40"/>
        <v>0</v>
      </c>
      <c r="O147" s="73">
        <f t="shared" si="40"/>
        <v>0</v>
      </c>
      <c r="P147" s="73">
        <f t="shared" si="40"/>
        <v>0</v>
      </c>
      <c r="Q147" s="73">
        <f t="shared" si="40"/>
        <v>0</v>
      </c>
      <c r="R147" s="73">
        <f t="shared" si="40"/>
        <v>0</v>
      </c>
    </row>
    <row r="148" spans="2:18" ht="36" hidden="1" customHeight="1">
      <c r="B148" s="29"/>
      <c r="C148" s="31"/>
      <c r="D148" s="1418" t="s">
        <v>50</v>
      </c>
      <c r="E148" s="1418"/>
      <c r="F148" s="1418"/>
      <c r="G148" s="1418"/>
      <c r="H148" s="1418"/>
      <c r="I148" s="1418"/>
      <c r="J148" s="73">
        <f>SUM(J149)</f>
        <v>0</v>
      </c>
      <c r="K148" s="73">
        <f t="shared" ref="K148:R148" si="41">SUM(K149)</f>
        <v>0</v>
      </c>
      <c r="L148" s="73">
        <f t="shared" si="41"/>
        <v>0</v>
      </c>
      <c r="M148" s="73">
        <f t="shared" si="41"/>
        <v>0</v>
      </c>
      <c r="N148" s="73">
        <f t="shared" si="41"/>
        <v>0</v>
      </c>
      <c r="O148" s="73">
        <f t="shared" si="41"/>
        <v>0</v>
      </c>
      <c r="P148" s="73">
        <f t="shared" si="41"/>
        <v>0</v>
      </c>
      <c r="Q148" s="73">
        <f t="shared" si="41"/>
        <v>0</v>
      </c>
      <c r="R148" s="73">
        <f t="shared" si="41"/>
        <v>0</v>
      </c>
    </row>
    <row r="149" spans="2:18" ht="32.25" hidden="1" customHeight="1">
      <c r="B149" s="29"/>
      <c r="C149" s="31"/>
      <c r="D149" s="31"/>
      <c r="E149" s="1418" t="s">
        <v>51</v>
      </c>
      <c r="F149" s="1418"/>
      <c r="G149" s="1418"/>
      <c r="H149" s="1418"/>
      <c r="I149" s="1418"/>
      <c r="J149" s="73">
        <f>SUM(J150:J152)</f>
        <v>0</v>
      </c>
      <c r="K149" s="73">
        <f t="shared" ref="K149:R149" si="42">SUM(K150:K152)</f>
        <v>0</v>
      </c>
      <c r="L149" s="73">
        <f t="shared" si="42"/>
        <v>0</v>
      </c>
      <c r="M149" s="73">
        <f t="shared" si="42"/>
        <v>0</v>
      </c>
      <c r="N149" s="73">
        <f t="shared" si="42"/>
        <v>0</v>
      </c>
      <c r="O149" s="73">
        <f t="shared" si="42"/>
        <v>0</v>
      </c>
      <c r="P149" s="73">
        <f t="shared" si="42"/>
        <v>0</v>
      </c>
      <c r="Q149" s="73">
        <f t="shared" si="42"/>
        <v>0</v>
      </c>
      <c r="R149" s="73">
        <f t="shared" si="42"/>
        <v>0</v>
      </c>
    </row>
    <row r="150" spans="2:18" ht="22.5" hidden="1" customHeight="1">
      <c r="B150" s="32"/>
      <c r="C150" s="33"/>
      <c r="D150" s="33"/>
      <c r="E150" s="34"/>
      <c r="F150" s="25">
        <v>66</v>
      </c>
      <c r="G150" s="14"/>
      <c r="H150" s="14"/>
      <c r="I150" s="52"/>
      <c r="J150" s="15"/>
      <c r="K150" s="15"/>
      <c r="L150" s="15"/>
      <c r="M150" s="15"/>
      <c r="N150" s="15"/>
      <c r="O150" s="15"/>
      <c r="P150" s="15"/>
      <c r="Q150" s="15"/>
      <c r="R150" s="71">
        <f t="shared" ref="R150:R151" si="43">SUM(J150:Q150)</f>
        <v>0</v>
      </c>
    </row>
    <row r="151" spans="2:18" ht="22.5" hidden="1" customHeight="1">
      <c r="B151" s="24"/>
      <c r="D151" s="21"/>
      <c r="E151" s="26"/>
      <c r="F151" s="25">
        <v>67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 t="shared" si="43"/>
        <v>0</v>
      </c>
    </row>
    <row r="152" spans="2:18" ht="33.75" hidden="1" customHeight="1">
      <c r="B152" s="58"/>
      <c r="C152" s="59"/>
      <c r="D152" s="53"/>
      <c r="E152" s="19"/>
      <c r="F152" s="25">
        <v>68</v>
      </c>
      <c r="G152" s="14"/>
      <c r="H152" s="15"/>
      <c r="I152" s="16"/>
      <c r="J152" s="23"/>
      <c r="K152" s="23"/>
      <c r="L152" s="23"/>
      <c r="M152" s="23"/>
      <c r="N152" s="23"/>
      <c r="O152" s="23"/>
      <c r="P152" s="23"/>
      <c r="Q152" s="23"/>
      <c r="R152" s="71">
        <f>SUM(J152:Q152)</f>
        <v>0</v>
      </c>
    </row>
    <row r="153" spans="2:18" ht="46.5" hidden="1" customHeight="1">
      <c r="B153" s="29"/>
      <c r="C153" s="31"/>
      <c r="D153" s="1418" t="s">
        <v>52</v>
      </c>
      <c r="E153" s="1418"/>
      <c r="F153" s="1418"/>
      <c r="G153" s="1418"/>
      <c r="H153" s="1418"/>
      <c r="I153" s="1418"/>
      <c r="J153" s="73">
        <f t="shared" ref="J153:R153" si="44">SUM(J154+J160+J166)</f>
        <v>0</v>
      </c>
      <c r="K153" s="73">
        <f t="shared" si="44"/>
        <v>0</v>
      </c>
      <c r="L153" s="73">
        <f t="shared" si="44"/>
        <v>0</v>
      </c>
      <c r="M153" s="73">
        <f t="shared" si="44"/>
        <v>0</v>
      </c>
      <c r="N153" s="73">
        <f t="shared" si="44"/>
        <v>0</v>
      </c>
      <c r="O153" s="73">
        <f t="shared" si="44"/>
        <v>0</v>
      </c>
      <c r="P153" s="73">
        <f t="shared" si="44"/>
        <v>0</v>
      </c>
      <c r="Q153" s="73">
        <f t="shared" si="44"/>
        <v>0</v>
      </c>
      <c r="R153" s="73">
        <f t="shared" si="44"/>
        <v>0</v>
      </c>
    </row>
    <row r="154" spans="2:18" hidden="1">
      <c r="B154" s="29"/>
      <c r="C154" s="31"/>
      <c r="D154" s="31"/>
      <c r="E154" s="30" t="s">
        <v>53</v>
      </c>
      <c r="F154" s="27"/>
      <c r="G154" s="27"/>
      <c r="H154" s="13"/>
      <c r="I154" s="100"/>
      <c r="J154" s="73">
        <f>SUM(J155:J159)</f>
        <v>0</v>
      </c>
      <c r="K154" s="73">
        <f>SUM(K155:K159)</f>
        <v>0</v>
      </c>
      <c r="L154" s="73">
        <f t="shared" ref="L154:Q154" si="45">SUM(L155:L159)</f>
        <v>0</v>
      </c>
      <c r="M154" s="73">
        <f t="shared" si="45"/>
        <v>0</v>
      </c>
      <c r="N154" s="73">
        <f t="shared" si="45"/>
        <v>0</v>
      </c>
      <c r="O154" s="73">
        <f t="shared" si="45"/>
        <v>0</v>
      </c>
      <c r="P154" s="73">
        <f t="shared" si="45"/>
        <v>0</v>
      </c>
      <c r="Q154" s="73">
        <f t="shared" si="45"/>
        <v>0</v>
      </c>
      <c r="R154" s="73">
        <f>SUM(R155:R159)</f>
        <v>0</v>
      </c>
    </row>
    <row r="155" spans="2:18" ht="19.5" hidden="1" customHeight="1">
      <c r="B155" s="32"/>
      <c r="C155" s="33"/>
      <c r="D155" s="33"/>
      <c r="E155" s="34"/>
      <c r="F155" s="25">
        <v>69</v>
      </c>
      <c r="G155" s="14"/>
      <c r="H155" s="14"/>
      <c r="I155" s="52"/>
      <c r="J155" s="15"/>
      <c r="K155" s="15"/>
      <c r="L155" s="15"/>
      <c r="M155" s="15"/>
      <c r="N155" s="15"/>
      <c r="O155" s="15"/>
      <c r="P155" s="15"/>
      <c r="Q155" s="15"/>
      <c r="R155" s="71">
        <f t="shared" ref="R155:R158" si="46">SUM(J155:Q155)</f>
        <v>0</v>
      </c>
    </row>
    <row r="156" spans="2:18" ht="19.5" hidden="1" customHeight="1">
      <c r="B156" s="24"/>
      <c r="D156" s="21"/>
      <c r="E156" s="26"/>
      <c r="F156" s="25">
        <v>70</v>
      </c>
      <c r="G156" s="14"/>
      <c r="H156" s="15"/>
      <c r="I156" s="16"/>
      <c r="J156" s="23"/>
      <c r="K156" s="23"/>
      <c r="L156" s="23"/>
      <c r="M156" s="23"/>
      <c r="N156" s="23"/>
      <c r="O156" s="23"/>
      <c r="P156" s="23"/>
      <c r="Q156" s="23"/>
      <c r="R156" s="71">
        <f t="shared" si="46"/>
        <v>0</v>
      </c>
    </row>
    <row r="157" spans="2:18" ht="19.5" hidden="1" customHeight="1">
      <c r="B157" s="24"/>
      <c r="D157" s="21"/>
      <c r="E157" s="26"/>
      <c r="F157" s="25">
        <v>71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46"/>
        <v>0</v>
      </c>
    </row>
    <row r="158" spans="2:18" ht="22.5" hidden="1" customHeight="1">
      <c r="B158" s="48"/>
      <c r="C158" s="49"/>
      <c r="D158" s="49"/>
      <c r="E158" s="50"/>
      <c r="F158" s="25">
        <v>72</v>
      </c>
      <c r="G158" s="14"/>
      <c r="H158" s="14"/>
      <c r="I158" s="52"/>
      <c r="J158" s="15"/>
      <c r="K158" s="15"/>
      <c r="L158" s="15"/>
      <c r="M158" s="15"/>
      <c r="N158" s="15"/>
      <c r="O158" s="15"/>
      <c r="P158" s="15"/>
      <c r="Q158" s="15"/>
      <c r="R158" s="71">
        <f t="shared" si="46"/>
        <v>0</v>
      </c>
    </row>
    <row r="159" spans="2:18" ht="22.5" hidden="1" customHeight="1">
      <c r="B159" s="24"/>
      <c r="D159" s="21"/>
      <c r="E159" s="26"/>
      <c r="F159" s="25">
        <v>73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>
        <f>SUM(J159:Q159)</f>
        <v>0</v>
      </c>
    </row>
    <row r="160" spans="2:18" hidden="1">
      <c r="B160" s="29"/>
      <c r="C160" s="31"/>
      <c r="D160" s="31"/>
      <c r="E160" s="30" t="s">
        <v>54</v>
      </c>
      <c r="F160" s="27"/>
      <c r="G160" s="27"/>
      <c r="H160" s="13"/>
      <c r="I160" s="100"/>
      <c r="J160" s="73">
        <f>SUM(J161:J165)</f>
        <v>0</v>
      </c>
      <c r="K160" s="73">
        <f t="shared" ref="K160:R160" si="47">SUM(K161:K165)</f>
        <v>0</v>
      </c>
      <c r="L160" s="73">
        <f t="shared" si="47"/>
        <v>0</v>
      </c>
      <c r="M160" s="73">
        <f t="shared" si="47"/>
        <v>0</v>
      </c>
      <c r="N160" s="73">
        <f t="shared" si="47"/>
        <v>0</v>
      </c>
      <c r="O160" s="73">
        <f t="shared" si="47"/>
        <v>0</v>
      </c>
      <c r="P160" s="73">
        <f t="shared" si="47"/>
        <v>0</v>
      </c>
      <c r="Q160" s="73">
        <f t="shared" si="47"/>
        <v>0</v>
      </c>
      <c r="R160" s="73">
        <f t="shared" si="47"/>
        <v>0</v>
      </c>
    </row>
    <row r="161" spans="2:18" ht="22.5" hidden="1" customHeight="1">
      <c r="B161" s="32"/>
      <c r="C161" s="33"/>
      <c r="D161" s="33"/>
      <c r="E161" s="34"/>
      <c r="F161" s="25">
        <v>74</v>
      </c>
      <c r="G161" s="14"/>
      <c r="H161" s="14"/>
      <c r="I161" s="52"/>
      <c r="J161" s="15"/>
      <c r="K161" s="15"/>
      <c r="L161" s="15"/>
      <c r="M161" s="15"/>
      <c r="N161" s="15"/>
      <c r="O161" s="15"/>
      <c r="P161" s="15"/>
      <c r="Q161" s="15"/>
      <c r="R161" s="71">
        <f t="shared" ref="R161:R164" si="48">SUM(J161:Q161)</f>
        <v>0</v>
      </c>
    </row>
    <row r="162" spans="2:18" ht="22.5" hidden="1" customHeight="1">
      <c r="B162" s="24"/>
      <c r="D162" s="21"/>
      <c r="E162" s="26"/>
      <c r="F162" s="25">
        <v>75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 t="shared" si="48"/>
        <v>0</v>
      </c>
    </row>
    <row r="163" spans="2:18" ht="22.5" hidden="1" customHeight="1">
      <c r="B163" s="24"/>
      <c r="D163" s="21"/>
      <c r="E163" s="26"/>
      <c r="F163" s="25">
        <v>76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 t="shared" si="48"/>
        <v>0</v>
      </c>
    </row>
    <row r="164" spans="2:18" ht="22.5" hidden="1" customHeight="1">
      <c r="B164" s="48"/>
      <c r="C164" s="49"/>
      <c r="D164" s="49"/>
      <c r="E164" s="50"/>
      <c r="F164" s="25">
        <v>77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si="48"/>
        <v>0</v>
      </c>
    </row>
    <row r="165" spans="2:18" ht="22.5" hidden="1" customHeight="1">
      <c r="B165" s="24"/>
      <c r="D165" s="21"/>
      <c r="E165" s="26"/>
      <c r="F165" s="25">
        <v>78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>SUM(J165:Q165)</f>
        <v>0</v>
      </c>
    </row>
    <row r="166" spans="2:18" ht="30.75" hidden="1" customHeight="1">
      <c r="B166" s="29"/>
      <c r="C166" s="31"/>
      <c r="D166" s="31"/>
      <c r="E166" s="1401" t="s">
        <v>89</v>
      </c>
      <c r="F166" s="1401"/>
      <c r="G166" s="1401"/>
      <c r="H166" s="1401"/>
      <c r="I166" s="1401"/>
      <c r="J166" s="73">
        <f t="shared" ref="J166:R166" si="49">SUM(J167:J171)</f>
        <v>0</v>
      </c>
      <c r="K166" s="73">
        <f t="shared" si="49"/>
        <v>0</v>
      </c>
      <c r="L166" s="73">
        <f t="shared" si="49"/>
        <v>0</v>
      </c>
      <c r="M166" s="73">
        <f t="shared" si="49"/>
        <v>0</v>
      </c>
      <c r="N166" s="73">
        <f t="shared" si="49"/>
        <v>0</v>
      </c>
      <c r="O166" s="73">
        <f t="shared" si="49"/>
        <v>0</v>
      </c>
      <c r="P166" s="73">
        <f t="shared" si="49"/>
        <v>0</v>
      </c>
      <c r="Q166" s="73">
        <f t="shared" si="49"/>
        <v>0</v>
      </c>
      <c r="R166" s="73">
        <f t="shared" si="49"/>
        <v>0</v>
      </c>
    </row>
    <row r="167" spans="2:18" ht="22.5" hidden="1" customHeight="1">
      <c r="B167" s="32"/>
      <c r="C167" s="33"/>
      <c r="D167" s="33"/>
      <c r="E167" s="34"/>
      <c r="F167" s="25">
        <v>79</v>
      </c>
      <c r="G167" s="14"/>
      <c r="H167" s="14"/>
      <c r="I167" s="52"/>
      <c r="J167" s="15"/>
      <c r="K167" s="15"/>
      <c r="L167" s="15"/>
      <c r="M167" s="15"/>
      <c r="N167" s="15"/>
      <c r="O167" s="15"/>
      <c r="P167" s="15"/>
      <c r="Q167" s="15"/>
      <c r="R167" s="71">
        <f t="shared" ref="R167:R170" si="50">SUM(J167:Q167)</f>
        <v>0</v>
      </c>
    </row>
    <row r="168" spans="2:18" ht="22.5" hidden="1" customHeight="1">
      <c r="B168" s="24"/>
      <c r="D168" s="21"/>
      <c r="E168" s="26"/>
      <c r="F168" s="25">
        <v>80</v>
      </c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1">
        <f t="shared" si="50"/>
        <v>0</v>
      </c>
    </row>
    <row r="169" spans="2:18" ht="22.5" hidden="1" customHeight="1">
      <c r="B169" s="24"/>
      <c r="D169" s="21"/>
      <c r="E169" s="26"/>
      <c r="F169" s="25">
        <v>81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50"/>
        <v>0</v>
      </c>
    </row>
    <row r="170" spans="2:18" ht="22.5" hidden="1" customHeight="1">
      <c r="B170" s="48"/>
      <c r="C170" s="49"/>
      <c r="D170" s="49"/>
      <c r="E170" s="50"/>
      <c r="F170" s="25">
        <v>82</v>
      </c>
      <c r="G170" s="14"/>
      <c r="H170" s="14"/>
      <c r="I170" s="52"/>
      <c r="J170" s="15"/>
      <c r="K170" s="15"/>
      <c r="L170" s="15"/>
      <c r="M170" s="15"/>
      <c r="N170" s="15"/>
      <c r="O170" s="15"/>
      <c r="P170" s="15"/>
      <c r="Q170" s="15"/>
      <c r="R170" s="71">
        <f t="shared" si="50"/>
        <v>0</v>
      </c>
    </row>
    <row r="171" spans="2:18" ht="22.5" hidden="1" customHeight="1">
      <c r="B171" s="58"/>
      <c r="C171" s="59"/>
      <c r="D171" s="53"/>
      <c r="E171" s="19"/>
      <c r="F171" s="25">
        <v>83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>SUM(J171:Q171)</f>
        <v>0</v>
      </c>
    </row>
    <row r="172" spans="2:18" s="12" customFormat="1" ht="33.75" hidden="1" customHeight="1">
      <c r="B172" s="1404" t="s">
        <v>92</v>
      </c>
      <c r="C172" s="1405"/>
      <c r="D172" s="1405"/>
      <c r="E172" s="1405"/>
      <c r="F172" s="1405"/>
      <c r="G172" s="1405"/>
      <c r="H172" s="1405"/>
      <c r="I172" s="1405"/>
      <c r="J172" s="35">
        <f>SUM(J173)</f>
        <v>0</v>
      </c>
      <c r="K172" s="35">
        <f t="shared" ref="K172:R173" si="51">SUM(K173)</f>
        <v>0</v>
      </c>
      <c r="L172" s="35">
        <f t="shared" si="51"/>
        <v>0</v>
      </c>
      <c r="M172" s="35">
        <f t="shared" si="51"/>
        <v>0</v>
      </c>
      <c r="N172" s="35">
        <f t="shared" si="51"/>
        <v>0</v>
      </c>
      <c r="O172" s="35">
        <f t="shared" si="51"/>
        <v>0</v>
      </c>
      <c r="P172" s="35">
        <f t="shared" si="51"/>
        <v>0</v>
      </c>
      <c r="Q172" s="35">
        <f t="shared" si="51"/>
        <v>0</v>
      </c>
      <c r="R172" s="35">
        <f t="shared" si="51"/>
        <v>0</v>
      </c>
    </row>
    <row r="173" spans="2:18" s="12" customFormat="1" ht="48.75" hidden="1" customHeight="1">
      <c r="B173" s="1520" t="s">
        <v>116</v>
      </c>
      <c r="C173" s="1521"/>
      <c r="D173" s="1521"/>
      <c r="E173" s="1521"/>
      <c r="F173" s="1521"/>
      <c r="G173" s="1521"/>
      <c r="H173" s="1521"/>
      <c r="I173" s="1521"/>
      <c r="J173" s="22">
        <f>SUM(J174)</f>
        <v>0</v>
      </c>
      <c r="K173" s="22">
        <f t="shared" si="51"/>
        <v>0</v>
      </c>
      <c r="L173" s="22">
        <f t="shared" si="51"/>
        <v>0</v>
      </c>
      <c r="M173" s="22">
        <f t="shared" si="51"/>
        <v>0</v>
      </c>
      <c r="N173" s="22">
        <f t="shared" si="51"/>
        <v>0</v>
      </c>
      <c r="O173" s="22">
        <f t="shared" si="51"/>
        <v>0</v>
      </c>
      <c r="P173" s="22">
        <f t="shared" si="51"/>
        <v>0</v>
      </c>
      <c r="Q173" s="22">
        <f t="shared" si="51"/>
        <v>0</v>
      </c>
      <c r="R173" s="22">
        <f>SUM(R174)</f>
        <v>0</v>
      </c>
    </row>
    <row r="174" spans="2:18" ht="32.25" hidden="1" customHeight="1">
      <c r="B174" s="29"/>
      <c r="C174" s="1401" t="s">
        <v>55</v>
      </c>
      <c r="D174" s="1401"/>
      <c r="E174" s="1401"/>
      <c r="F174" s="1401"/>
      <c r="G174" s="1401"/>
      <c r="H174" s="1401"/>
      <c r="I174" s="1401"/>
      <c r="J174" s="73">
        <f>SUM(J175+J192)</f>
        <v>0</v>
      </c>
      <c r="K174" s="73">
        <f t="shared" ref="K174:Q174" si="52">SUM(K175+K192)</f>
        <v>0</v>
      </c>
      <c r="L174" s="73">
        <f t="shared" si="52"/>
        <v>0</v>
      </c>
      <c r="M174" s="73">
        <f t="shared" si="52"/>
        <v>0</v>
      </c>
      <c r="N174" s="73">
        <f t="shared" si="52"/>
        <v>0</v>
      </c>
      <c r="O174" s="73">
        <f t="shared" si="52"/>
        <v>0</v>
      </c>
      <c r="P174" s="73">
        <f t="shared" si="52"/>
        <v>0</v>
      </c>
      <c r="Q174" s="73">
        <f t="shared" si="52"/>
        <v>0</v>
      </c>
      <c r="R174" s="73">
        <f>SUM(R175+R192)</f>
        <v>0</v>
      </c>
    </row>
    <row r="175" spans="2:18" ht="50.25" hidden="1" customHeight="1">
      <c r="B175" s="29"/>
      <c r="C175" s="31"/>
      <c r="D175" s="1401" t="s">
        <v>77</v>
      </c>
      <c r="E175" s="1401"/>
      <c r="F175" s="1401"/>
      <c r="G175" s="1401"/>
      <c r="H175" s="1401"/>
      <c r="I175" s="1401"/>
      <c r="J175" s="73">
        <f>SUM(J176+J180+J184+J188)</f>
        <v>0</v>
      </c>
      <c r="K175" s="73">
        <f t="shared" ref="K175:R175" si="53">SUM(K176+K180+K184+K188)</f>
        <v>0</v>
      </c>
      <c r="L175" s="73">
        <f t="shared" si="53"/>
        <v>0</v>
      </c>
      <c r="M175" s="73">
        <f t="shared" si="53"/>
        <v>0</v>
      </c>
      <c r="N175" s="73">
        <f t="shared" si="53"/>
        <v>0</v>
      </c>
      <c r="O175" s="73">
        <f t="shared" si="53"/>
        <v>0</v>
      </c>
      <c r="P175" s="73">
        <f t="shared" si="53"/>
        <v>0</v>
      </c>
      <c r="Q175" s="73">
        <f t="shared" si="53"/>
        <v>0</v>
      </c>
      <c r="R175" s="73">
        <f t="shared" si="53"/>
        <v>0</v>
      </c>
    </row>
    <row r="176" spans="2:18" ht="32.25" hidden="1" customHeight="1">
      <c r="B176" s="29"/>
      <c r="C176" s="31"/>
      <c r="D176" s="31"/>
      <c r="E176" s="1401" t="s">
        <v>56</v>
      </c>
      <c r="F176" s="1401"/>
      <c r="G176" s="1401"/>
      <c r="H176" s="1401"/>
      <c r="I176" s="1401"/>
      <c r="J176" s="73">
        <f>SUM(J177:J179)</f>
        <v>0</v>
      </c>
      <c r="K176" s="73">
        <f t="shared" ref="K176:R176" si="54">SUM(K177:K179)</f>
        <v>0</v>
      </c>
      <c r="L176" s="73">
        <f t="shared" si="54"/>
        <v>0</v>
      </c>
      <c r="M176" s="73">
        <f t="shared" si="54"/>
        <v>0</v>
      </c>
      <c r="N176" s="73">
        <f t="shared" si="54"/>
        <v>0</v>
      </c>
      <c r="O176" s="73">
        <f t="shared" si="54"/>
        <v>0</v>
      </c>
      <c r="P176" s="73">
        <f t="shared" si="54"/>
        <v>0</v>
      </c>
      <c r="Q176" s="73">
        <f t="shared" si="54"/>
        <v>0</v>
      </c>
      <c r="R176" s="73">
        <f t="shared" si="54"/>
        <v>0</v>
      </c>
    </row>
    <row r="177" spans="2:18" ht="20.25" hidden="1" customHeight="1">
      <c r="B177" s="32"/>
      <c r="C177" s="33"/>
      <c r="D177" s="33"/>
      <c r="E177" s="34"/>
      <c r="F177" s="25">
        <v>84</v>
      </c>
      <c r="G177" s="14"/>
      <c r="H177" s="14"/>
      <c r="I177" s="52"/>
      <c r="J177" s="15"/>
      <c r="K177" s="15"/>
      <c r="L177" s="15"/>
      <c r="M177" s="15"/>
      <c r="N177" s="15"/>
      <c r="O177" s="15"/>
      <c r="P177" s="15"/>
      <c r="Q177" s="15"/>
      <c r="R177" s="71">
        <f t="shared" ref="R177:R178" si="55">SUM(J177:Q177)</f>
        <v>0</v>
      </c>
    </row>
    <row r="178" spans="2:18" ht="20.25" hidden="1" customHeight="1">
      <c r="B178" s="24"/>
      <c r="D178" s="21"/>
      <c r="E178" s="26"/>
      <c r="F178" s="25">
        <v>85</v>
      </c>
      <c r="G178" s="14"/>
      <c r="H178" s="15"/>
      <c r="I178" s="16"/>
      <c r="J178" s="23"/>
      <c r="K178" s="23"/>
      <c r="L178" s="23"/>
      <c r="M178" s="23"/>
      <c r="N178" s="23"/>
      <c r="O178" s="23"/>
      <c r="P178" s="23"/>
      <c r="Q178" s="23"/>
      <c r="R178" s="71">
        <f t="shared" si="55"/>
        <v>0</v>
      </c>
    </row>
    <row r="179" spans="2:18" ht="20.25" hidden="1" customHeight="1">
      <c r="B179" s="24"/>
      <c r="D179" s="21"/>
      <c r="E179" s="26"/>
      <c r="F179" s="25">
        <v>86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1">
        <f>SUM(J179:Q179)</f>
        <v>0</v>
      </c>
    </row>
    <row r="180" spans="2:18" ht="33.75" hidden="1" customHeight="1">
      <c r="B180" s="29"/>
      <c r="C180" s="31"/>
      <c r="D180" s="31"/>
      <c r="E180" s="1401" t="s">
        <v>57</v>
      </c>
      <c r="F180" s="1401"/>
      <c r="G180" s="1401"/>
      <c r="H180" s="1401"/>
      <c r="I180" s="1401"/>
      <c r="J180" s="73">
        <f>SUM(J181:J183)</f>
        <v>0</v>
      </c>
      <c r="K180" s="73">
        <f t="shared" ref="K180:R180" si="56">SUM(K181:K183)</f>
        <v>0</v>
      </c>
      <c r="L180" s="73">
        <f t="shared" si="56"/>
        <v>0</v>
      </c>
      <c r="M180" s="73">
        <f t="shared" si="56"/>
        <v>0</v>
      </c>
      <c r="N180" s="73">
        <f t="shared" si="56"/>
        <v>0</v>
      </c>
      <c r="O180" s="73">
        <f t="shared" si="56"/>
        <v>0</v>
      </c>
      <c r="P180" s="73">
        <f t="shared" si="56"/>
        <v>0</v>
      </c>
      <c r="Q180" s="73">
        <f t="shared" si="56"/>
        <v>0</v>
      </c>
      <c r="R180" s="73">
        <f t="shared" si="56"/>
        <v>0</v>
      </c>
    </row>
    <row r="181" spans="2:18" ht="21" hidden="1" customHeight="1">
      <c r="B181" s="32"/>
      <c r="C181" s="33"/>
      <c r="D181" s="33"/>
      <c r="E181" s="34"/>
      <c r="F181" s="25">
        <v>87</v>
      </c>
      <c r="G181" s="14"/>
      <c r="H181" s="14"/>
      <c r="I181" s="52"/>
      <c r="J181" s="15"/>
      <c r="K181" s="15"/>
      <c r="L181" s="15"/>
      <c r="M181" s="15"/>
      <c r="N181" s="15"/>
      <c r="O181" s="15"/>
      <c r="P181" s="15"/>
      <c r="Q181" s="15"/>
      <c r="R181" s="71">
        <f t="shared" ref="R181:R182" si="57">SUM(J181:Q181)</f>
        <v>0</v>
      </c>
    </row>
    <row r="182" spans="2:18" ht="21" hidden="1" customHeight="1">
      <c r="B182" s="24"/>
      <c r="D182" s="21"/>
      <c r="E182" s="26"/>
      <c r="F182" s="25">
        <v>88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si="57"/>
        <v>0</v>
      </c>
    </row>
    <row r="183" spans="2:18" ht="21" hidden="1" customHeight="1">
      <c r="B183" s="24"/>
      <c r="D183" s="21"/>
      <c r="E183" s="26"/>
      <c r="F183" s="25">
        <v>89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idden="1">
      <c r="B184" s="29"/>
      <c r="C184" s="31"/>
      <c r="D184" s="31"/>
      <c r="E184" s="30" t="s">
        <v>58</v>
      </c>
      <c r="F184" s="27"/>
      <c r="G184" s="27"/>
      <c r="H184" s="13"/>
      <c r="I184" s="100"/>
      <c r="J184" s="73">
        <f>SUM(J185:J187)</f>
        <v>0</v>
      </c>
      <c r="K184" s="73">
        <f t="shared" ref="K184:R184" si="58">SUM(K185:K187)</f>
        <v>0</v>
      </c>
      <c r="L184" s="73">
        <f t="shared" si="58"/>
        <v>0</v>
      </c>
      <c r="M184" s="73">
        <f t="shared" si="58"/>
        <v>0</v>
      </c>
      <c r="N184" s="73">
        <f t="shared" si="58"/>
        <v>0</v>
      </c>
      <c r="O184" s="73">
        <f t="shared" si="58"/>
        <v>0</v>
      </c>
      <c r="P184" s="73">
        <f t="shared" si="58"/>
        <v>0</v>
      </c>
      <c r="Q184" s="73">
        <f t="shared" si="58"/>
        <v>0</v>
      </c>
      <c r="R184" s="73">
        <f t="shared" si="58"/>
        <v>0</v>
      </c>
    </row>
    <row r="185" spans="2:18" ht="24.75" hidden="1" customHeight="1">
      <c r="B185" s="32"/>
      <c r="C185" s="33"/>
      <c r="D185" s="33"/>
      <c r="E185" s="34"/>
      <c r="F185" s="25">
        <v>90</v>
      </c>
      <c r="G185" s="14"/>
      <c r="H185" s="14"/>
      <c r="I185" s="52"/>
      <c r="J185" s="15"/>
      <c r="K185" s="15"/>
      <c r="L185" s="15"/>
      <c r="M185" s="15"/>
      <c r="N185" s="15"/>
      <c r="O185" s="15"/>
      <c r="P185" s="15"/>
      <c r="Q185" s="15"/>
      <c r="R185" s="71">
        <f t="shared" ref="R185:R186" si="59">SUM(J185:Q185)</f>
        <v>0</v>
      </c>
    </row>
    <row r="186" spans="2:18" ht="24.75" hidden="1" customHeight="1">
      <c r="B186" s="24"/>
      <c r="D186" s="21"/>
      <c r="E186" s="26"/>
      <c r="F186" s="25">
        <v>91</v>
      </c>
      <c r="G186" s="14"/>
      <c r="H186" s="15"/>
      <c r="I186" s="16"/>
      <c r="J186" s="23"/>
      <c r="K186" s="23"/>
      <c r="L186" s="23"/>
      <c r="M186" s="23"/>
      <c r="N186" s="23"/>
      <c r="O186" s="23"/>
      <c r="P186" s="23"/>
      <c r="Q186" s="23"/>
      <c r="R186" s="71">
        <f t="shared" si="59"/>
        <v>0</v>
      </c>
    </row>
    <row r="187" spans="2:18" ht="24.75" hidden="1" customHeight="1">
      <c r="B187" s="58"/>
      <c r="C187" s="59"/>
      <c r="D187" s="53"/>
      <c r="E187" s="19"/>
      <c r="F187" s="25">
        <v>92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>SUM(J187:Q187)</f>
        <v>0</v>
      </c>
    </row>
    <row r="188" spans="2:18" ht="30.75" hidden="1" customHeight="1">
      <c r="B188" s="29"/>
      <c r="C188" s="31"/>
      <c r="D188" s="31"/>
      <c r="E188" s="1418" t="s">
        <v>59</v>
      </c>
      <c r="F188" s="1418"/>
      <c r="G188" s="1418"/>
      <c r="H188" s="1418"/>
      <c r="I188" s="1418"/>
      <c r="J188" s="73">
        <f>SUM(J189:J191)</f>
        <v>0</v>
      </c>
      <c r="K188" s="73">
        <f t="shared" ref="K188:R188" si="60">SUM(K189:K191)</f>
        <v>0</v>
      </c>
      <c r="L188" s="73">
        <f t="shared" si="60"/>
        <v>0</v>
      </c>
      <c r="M188" s="73">
        <f t="shared" si="60"/>
        <v>0</v>
      </c>
      <c r="N188" s="73">
        <f t="shared" si="60"/>
        <v>0</v>
      </c>
      <c r="O188" s="73">
        <f t="shared" si="60"/>
        <v>0</v>
      </c>
      <c r="P188" s="73">
        <f t="shared" si="60"/>
        <v>0</v>
      </c>
      <c r="Q188" s="73">
        <f t="shared" si="60"/>
        <v>0</v>
      </c>
      <c r="R188" s="73">
        <f t="shared" si="60"/>
        <v>0</v>
      </c>
    </row>
    <row r="189" spans="2:18" ht="22.5" hidden="1" customHeight="1">
      <c r="B189" s="32"/>
      <c r="C189" s="33"/>
      <c r="D189" s="33"/>
      <c r="E189" s="34"/>
      <c r="F189" s="25">
        <v>93</v>
      </c>
      <c r="G189" s="14"/>
      <c r="H189" s="14"/>
      <c r="I189" s="52"/>
      <c r="J189" s="15"/>
      <c r="K189" s="15"/>
      <c r="L189" s="15"/>
      <c r="M189" s="15"/>
      <c r="N189" s="15"/>
      <c r="O189" s="15"/>
      <c r="P189" s="15"/>
      <c r="Q189" s="15"/>
      <c r="R189" s="71">
        <f t="shared" ref="R189:R190" si="61">SUM(J189:Q189)</f>
        <v>0</v>
      </c>
    </row>
    <row r="190" spans="2:18" ht="22.5" hidden="1" customHeight="1">
      <c r="B190" s="24"/>
      <c r="D190" s="21"/>
      <c r="E190" s="26"/>
      <c r="F190" s="25">
        <v>94</v>
      </c>
      <c r="G190" s="14"/>
      <c r="H190" s="15"/>
      <c r="I190" s="16"/>
      <c r="J190" s="23"/>
      <c r="K190" s="23"/>
      <c r="L190" s="23"/>
      <c r="M190" s="23"/>
      <c r="N190" s="23"/>
      <c r="O190" s="23"/>
      <c r="P190" s="23"/>
      <c r="Q190" s="23"/>
      <c r="R190" s="71">
        <f t="shared" si="61"/>
        <v>0</v>
      </c>
    </row>
    <row r="191" spans="2:18" ht="22.5" hidden="1" customHeight="1">
      <c r="B191" s="24"/>
      <c r="D191" s="21"/>
      <c r="E191" s="26"/>
      <c r="F191" s="25">
        <v>95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>SUM(J191:Q191)</f>
        <v>0</v>
      </c>
    </row>
    <row r="192" spans="2:18" ht="33.75" hidden="1" customHeight="1">
      <c r="B192" s="29"/>
      <c r="C192" s="31"/>
      <c r="D192" s="1401" t="s">
        <v>60</v>
      </c>
      <c r="E192" s="1401"/>
      <c r="F192" s="1401"/>
      <c r="G192" s="1401"/>
      <c r="H192" s="1401"/>
      <c r="I192" s="1401"/>
      <c r="J192" s="73">
        <f>SUM(J193)</f>
        <v>0</v>
      </c>
      <c r="K192" s="73">
        <f t="shared" ref="K192:R192" si="62">SUM(K193)</f>
        <v>0</v>
      </c>
      <c r="L192" s="73">
        <f t="shared" si="62"/>
        <v>0</v>
      </c>
      <c r="M192" s="73">
        <f t="shared" si="62"/>
        <v>0</v>
      </c>
      <c r="N192" s="73">
        <f t="shared" si="62"/>
        <v>0</v>
      </c>
      <c r="O192" s="73">
        <f t="shared" si="62"/>
        <v>0</v>
      </c>
      <c r="P192" s="73">
        <f t="shared" si="62"/>
        <v>0</v>
      </c>
      <c r="Q192" s="73">
        <f t="shared" si="62"/>
        <v>0</v>
      </c>
      <c r="R192" s="73">
        <f t="shared" si="62"/>
        <v>0</v>
      </c>
    </row>
    <row r="193" spans="2:18" hidden="1">
      <c r="B193" s="29"/>
      <c r="C193" s="31"/>
      <c r="D193" s="31"/>
      <c r="E193" s="30" t="s">
        <v>61</v>
      </c>
      <c r="F193" s="27"/>
      <c r="G193" s="27"/>
      <c r="H193" s="13"/>
      <c r="I193" s="100"/>
      <c r="J193" s="73">
        <f>SUM(J194:J196)</f>
        <v>0</v>
      </c>
      <c r="K193" s="73">
        <f t="shared" ref="K193:Q193" si="63">SUM(K194:K196)</f>
        <v>0</v>
      </c>
      <c r="L193" s="73">
        <f t="shared" si="63"/>
        <v>0</v>
      </c>
      <c r="M193" s="73">
        <f t="shared" si="63"/>
        <v>0</v>
      </c>
      <c r="N193" s="73">
        <f t="shared" si="63"/>
        <v>0</v>
      </c>
      <c r="O193" s="73">
        <f t="shared" si="63"/>
        <v>0</v>
      </c>
      <c r="P193" s="73">
        <f t="shared" si="63"/>
        <v>0</v>
      </c>
      <c r="Q193" s="73">
        <f t="shared" si="63"/>
        <v>0</v>
      </c>
      <c r="R193" s="73">
        <f>SUM(R194:R196)</f>
        <v>0</v>
      </c>
    </row>
    <row r="194" spans="2:18" ht="22.5" hidden="1" customHeight="1">
      <c r="B194" s="32"/>
      <c r="C194" s="33"/>
      <c r="D194" s="33"/>
      <c r="E194" s="34"/>
      <c r="F194" s="25">
        <v>96</v>
      </c>
      <c r="G194" s="14"/>
      <c r="H194" s="14"/>
      <c r="I194" s="52"/>
      <c r="J194" s="15"/>
      <c r="K194" s="15"/>
      <c r="L194" s="15"/>
      <c r="M194" s="15"/>
      <c r="N194" s="15"/>
      <c r="O194" s="15"/>
      <c r="P194" s="15"/>
      <c r="Q194" s="15"/>
      <c r="R194" s="71">
        <f>SUM(J194:Q194)</f>
        <v>0</v>
      </c>
    </row>
    <row r="195" spans="2:18" ht="22.5" hidden="1" customHeight="1">
      <c r="B195" s="24"/>
      <c r="D195" s="21"/>
      <c r="E195" s="26"/>
      <c r="F195" s="25">
        <v>97</v>
      </c>
      <c r="G195" s="14"/>
      <c r="H195" s="15"/>
      <c r="I195" s="16"/>
      <c r="J195" s="23"/>
      <c r="K195" s="23"/>
      <c r="L195" s="23"/>
      <c r="M195" s="23"/>
      <c r="N195" s="23"/>
      <c r="O195" s="23"/>
      <c r="P195" s="23"/>
      <c r="Q195" s="23"/>
      <c r="R195" s="71">
        <f>SUM(J195:Q195)</f>
        <v>0</v>
      </c>
    </row>
    <row r="196" spans="2:18" ht="21" hidden="1" customHeight="1">
      <c r="B196" s="24"/>
      <c r="D196" s="21"/>
      <c r="E196" s="26"/>
      <c r="F196" s="25">
        <v>98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1">
        <f>SUM(J196:Q196)</f>
        <v>0</v>
      </c>
    </row>
    <row r="197" spans="2:18" s="12" customFormat="1" ht="18.75" customHeight="1">
      <c r="B197" s="116" t="s">
        <v>94</v>
      </c>
      <c r="C197" s="38"/>
      <c r="D197" s="115"/>
      <c r="E197" s="115"/>
      <c r="F197" s="115"/>
      <c r="G197" s="115"/>
      <c r="H197" s="115"/>
      <c r="I197" s="115"/>
      <c r="J197" s="450"/>
      <c r="K197" s="450"/>
      <c r="L197" s="450"/>
      <c r="M197" s="450"/>
      <c r="N197" s="450"/>
      <c r="O197" s="450"/>
      <c r="P197" s="450"/>
      <c r="Q197" s="450"/>
      <c r="R197" s="449"/>
    </row>
    <row r="198" spans="2:18" s="12" customFormat="1" ht="18" customHeight="1">
      <c r="B198" s="440" t="s">
        <v>117</v>
      </c>
      <c r="C198" s="441"/>
      <c r="D198" s="441"/>
      <c r="E198" s="441"/>
      <c r="F198" s="441"/>
      <c r="G198" s="441"/>
      <c r="H198" s="441"/>
      <c r="I198" s="441"/>
      <c r="J198" s="448"/>
      <c r="K198" s="448"/>
      <c r="L198" s="448"/>
      <c r="M198" s="448"/>
      <c r="N198" s="448"/>
      <c r="O198" s="448"/>
      <c r="P198" s="448"/>
      <c r="Q198" s="448"/>
      <c r="R198" s="445"/>
    </row>
    <row r="199" spans="2:18" ht="16.5" customHeight="1">
      <c r="B199" s="29"/>
      <c r="C199" s="189" t="s">
        <v>62</v>
      </c>
      <c r="D199" s="189"/>
      <c r="E199" s="189"/>
      <c r="F199" s="189"/>
      <c r="G199" s="189"/>
      <c r="H199" s="189"/>
      <c r="I199" s="189"/>
      <c r="J199" s="443"/>
      <c r="K199" s="443"/>
      <c r="L199" s="443"/>
      <c r="M199" s="443"/>
      <c r="N199" s="443"/>
      <c r="O199" s="443"/>
      <c r="P199" s="443"/>
      <c r="Q199" s="443"/>
      <c r="R199" s="186"/>
    </row>
    <row r="200" spans="2:18" hidden="1">
      <c r="B200" s="29"/>
      <c r="C200" s="31"/>
      <c r="D200" s="30" t="s">
        <v>63</v>
      </c>
      <c r="E200" s="28"/>
      <c r="F200" s="27"/>
      <c r="G200" s="27"/>
      <c r="H200" s="13"/>
      <c r="I200" s="100"/>
      <c r="J200" s="443"/>
      <c r="K200" s="443"/>
      <c r="L200" s="443"/>
      <c r="M200" s="443"/>
      <c r="N200" s="443"/>
      <c r="O200" s="443"/>
      <c r="P200" s="443"/>
      <c r="Q200" s="443"/>
      <c r="R200" s="186"/>
    </row>
    <row r="201" spans="2:18" ht="31.5" hidden="1" customHeight="1">
      <c r="B201" s="29"/>
      <c r="C201" s="31"/>
      <c r="D201" s="31"/>
      <c r="E201" s="1418" t="s">
        <v>64</v>
      </c>
      <c r="F201" s="1418"/>
      <c r="G201" s="1418"/>
      <c r="H201" s="1418"/>
      <c r="I201" s="1418"/>
      <c r="J201" s="443"/>
      <c r="K201" s="443"/>
      <c r="L201" s="443"/>
      <c r="M201" s="443"/>
      <c r="N201" s="443"/>
      <c r="O201" s="443"/>
      <c r="P201" s="443"/>
      <c r="Q201" s="443"/>
      <c r="R201" s="186"/>
    </row>
    <row r="202" spans="2:18" ht="15.75" customHeight="1">
      <c r="B202" s="29"/>
      <c r="C202" s="31"/>
      <c r="D202" s="189" t="s">
        <v>65</v>
      </c>
      <c r="E202" s="189"/>
      <c r="F202" s="189"/>
      <c r="G202" s="189"/>
      <c r="H202" s="189"/>
      <c r="I202" s="189"/>
      <c r="J202" s="443"/>
      <c r="K202" s="443"/>
      <c r="L202" s="443"/>
      <c r="M202" s="443"/>
      <c r="N202" s="443"/>
      <c r="O202" s="443"/>
      <c r="P202" s="443"/>
      <c r="Q202" s="443"/>
      <c r="R202" s="186"/>
    </row>
    <row r="203" spans="2:18" ht="16.5" customHeight="1">
      <c r="B203" s="29"/>
      <c r="C203" s="31"/>
      <c r="D203" s="31"/>
      <c r="E203" s="30" t="s">
        <v>66</v>
      </c>
      <c r="F203" s="27"/>
      <c r="G203" s="202"/>
      <c r="H203" s="203"/>
      <c r="I203" s="203"/>
      <c r="J203" s="443"/>
      <c r="K203" s="443"/>
      <c r="L203" s="443"/>
      <c r="M203" s="443"/>
      <c r="N203" s="443"/>
      <c r="O203" s="443"/>
      <c r="P203" s="443"/>
      <c r="Q203" s="443"/>
      <c r="R203" s="186"/>
    </row>
    <row r="204" spans="2:18" s="464" customFormat="1" ht="18" customHeight="1">
      <c r="B204" s="466"/>
      <c r="C204" s="463"/>
      <c r="D204" s="463"/>
      <c r="E204" s="467">
        <v>183</v>
      </c>
      <c r="F204" s="467" t="s">
        <v>1659</v>
      </c>
      <c r="G204" s="468"/>
      <c r="H204" s="467"/>
      <c r="I204" s="467"/>
      <c r="J204" s="458"/>
      <c r="K204" s="458"/>
      <c r="L204" s="458"/>
      <c r="M204" s="458"/>
      <c r="N204" s="458"/>
      <c r="O204" s="458"/>
      <c r="P204" s="458"/>
      <c r="Q204" s="458"/>
      <c r="R204" s="457"/>
    </row>
    <row r="205" spans="2:18" ht="24.75" customHeight="1">
      <c r="B205" s="76"/>
      <c r="C205" s="77"/>
      <c r="D205" s="77"/>
      <c r="E205" s="77"/>
      <c r="F205" s="77">
        <v>18301</v>
      </c>
      <c r="G205" s="14" t="s">
        <v>2258</v>
      </c>
      <c r="H205" s="80" t="s">
        <v>181</v>
      </c>
      <c r="I205" s="117" t="s">
        <v>2161</v>
      </c>
      <c r="J205" s="992"/>
      <c r="K205" s="992"/>
      <c r="L205" s="125">
        <v>20000</v>
      </c>
      <c r="M205" s="125">
        <v>10000</v>
      </c>
      <c r="N205" s="992"/>
      <c r="O205" s="992"/>
      <c r="P205" s="15"/>
      <c r="Q205" s="15"/>
      <c r="R205" s="71">
        <f>SUM(J205:Q205)</f>
        <v>30000</v>
      </c>
    </row>
    <row r="206" spans="2:18" ht="96" hidden="1" customHeight="1">
      <c r="B206" s="24"/>
      <c r="D206" s="21"/>
      <c r="E206" s="26"/>
      <c r="F206" s="126">
        <v>103</v>
      </c>
      <c r="G206" s="19"/>
      <c r="H206" s="152"/>
      <c r="I206" s="153"/>
      <c r="J206" s="136"/>
      <c r="K206" s="136"/>
      <c r="L206" s="136"/>
      <c r="M206" s="136"/>
      <c r="N206" s="136"/>
      <c r="O206" s="136"/>
      <c r="P206" s="136"/>
      <c r="Q206" s="136"/>
      <c r="R206" s="471">
        <f t="shared" ref="R206" si="64">SUM(J206:Q206)</f>
        <v>0</v>
      </c>
    </row>
    <row r="207" spans="2:18" ht="96" hidden="1" customHeight="1">
      <c r="B207" s="24"/>
      <c r="D207" s="21"/>
      <c r="E207" s="26"/>
      <c r="F207" s="25">
        <v>104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>SUM(J207:Q207)</f>
        <v>0</v>
      </c>
    </row>
    <row r="208" spans="2:18" hidden="1">
      <c r="B208" s="29"/>
      <c r="C208" s="31"/>
      <c r="D208" s="31"/>
      <c r="E208" s="30" t="s">
        <v>67</v>
      </c>
      <c r="F208" s="27"/>
      <c r="G208" s="27"/>
      <c r="H208" s="13"/>
      <c r="I208" s="100"/>
      <c r="J208" s="73">
        <f>SUM(J209:J211)</f>
        <v>0</v>
      </c>
      <c r="K208" s="73">
        <f t="shared" ref="K208:Q208" si="65">SUM(K209:K211)</f>
        <v>0</v>
      </c>
      <c r="L208" s="73">
        <f t="shared" si="65"/>
        <v>0</v>
      </c>
      <c r="M208" s="73">
        <f t="shared" si="65"/>
        <v>0</v>
      </c>
      <c r="N208" s="73">
        <f t="shared" si="65"/>
        <v>0</v>
      </c>
      <c r="O208" s="73">
        <f t="shared" si="65"/>
        <v>0</v>
      </c>
      <c r="P208" s="73">
        <f t="shared" si="65"/>
        <v>0</v>
      </c>
      <c r="Q208" s="73">
        <f t="shared" si="65"/>
        <v>0</v>
      </c>
      <c r="R208" s="73">
        <f>SUM(R209:R211)</f>
        <v>0</v>
      </c>
    </row>
    <row r="209" spans="2:18" ht="96" hidden="1" customHeight="1">
      <c r="B209" s="32"/>
      <c r="C209" s="33"/>
      <c r="D209" s="33"/>
      <c r="E209" s="34"/>
      <c r="F209" s="25">
        <v>105</v>
      </c>
      <c r="G209" s="14"/>
      <c r="H209" s="14"/>
      <c r="I209" s="52"/>
      <c r="J209" s="15"/>
      <c r="K209" s="15"/>
      <c r="L209" s="15"/>
      <c r="M209" s="15"/>
      <c r="N209" s="15"/>
      <c r="O209" s="15"/>
      <c r="P209" s="15"/>
      <c r="Q209" s="15"/>
      <c r="R209" s="71">
        <f t="shared" ref="R209:R210" si="66">SUM(J209:Q209)</f>
        <v>0</v>
      </c>
    </row>
    <row r="210" spans="2:18" ht="96" hidden="1" customHeight="1">
      <c r="B210" s="24"/>
      <c r="D210" s="21"/>
      <c r="E210" s="26"/>
      <c r="F210" s="25">
        <v>106</v>
      </c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1">
        <f t="shared" si="66"/>
        <v>0</v>
      </c>
    </row>
    <row r="211" spans="2:18" ht="96" hidden="1" customHeight="1">
      <c r="B211" s="24"/>
      <c r="D211" s="21"/>
      <c r="E211" s="26"/>
      <c r="F211" s="25">
        <v>107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1">
        <f>SUM(J211:Q211)</f>
        <v>0</v>
      </c>
    </row>
    <row r="212" spans="2:18" s="12" customFormat="1" ht="18.75" customHeight="1">
      <c r="B212" s="116" t="s">
        <v>96</v>
      </c>
      <c r="C212" s="38"/>
      <c r="D212" s="115"/>
      <c r="E212" s="115"/>
      <c r="F212" s="115"/>
      <c r="G212" s="115"/>
      <c r="H212" s="115"/>
      <c r="I212" s="115"/>
      <c r="J212" s="455"/>
      <c r="K212" s="455"/>
      <c r="L212" s="455"/>
      <c r="M212" s="455"/>
      <c r="N212" s="455"/>
      <c r="O212" s="455"/>
      <c r="P212" s="455"/>
      <c r="Q212" s="455"/>
      <c r="R212" s="454"/>
    </row>
    <row r="213" spans="2:18" s="12" customFormat="1" ht="18" customHeight="1">
      <c r="B213" s="440" t="s">
        <v>125</v>
      </c>
      <c r="C213" s="441"/>
      <c r="D213" s="441"/>
      <c r="E213" s="441"/>
      <c r="F213" s="441"/>
      <c r="G213" s="441"/>
      <c r="H213" s="441"/>
      <c r="I213" s="441"/>
      <c r="J213" s="458"/>
      <c r="K213" s="458"/>
      <c r="L213" s="458"/>
      <c r="M213" s="458"/>
      <c r="N213" s="458"/>
      <c r="O213" s="458"/>
      <c r="P213" s="458"/>
      <c r="Q213" s="458"/>
      <c r="R213" s="457"/>
    </row>
    <row r="214" spans="2:18" ht="17.25" customHeight="1">
      <c r="B214" s="29"/>
      <c r="C214" s="189" t="s">
        <v>68</v>
      </c>
      <c r="D214" s="189"/>
      <c r="E214" s="189"/>
      <c r="F214" s="189"/>
      <c r="G214" s="189"/>
      <c r="H214" s="189"/>
      <c r="I214" s="189"/>
      <c r="J214" s="443"/>
      <c r="K214" s="443"/>
      <c r="L214" s="443"/>
      <c r="M214" s="443"/>
      <c r="N214" s="443"/>
      <c r="O214" s="443"/>
      <c r="P214" s="443"/>
      <c r="Q214" s="443"/>
      <c r="R214" s="186"/>
    </row>
    <row r="215" spans="2:18" hidden="1">
      <c r="B215" s="29"/>
      <c r="C215" s="31"/>
      <c r="D215" s="30" t="s">
        <v>69</v>
      </c>
      <c r="E215" s="28"/>
      <c r="F215" s="27"/>
      <c r="G215" s="27"/>
      <c r="H215" s="13"/>
      <c r="I215" s="100"/>
      <c r="J215" s="443"/>
      <c r="K215" s="443"/>
      <c r="L215" s="443"/>
      <c r="M215" s="443"/>
      <c r="N215" s="443"/>
      <c r="O215" s="443"/>
      <c r="P215" s="443"/>
      <c r="Q215" s="443"/>
      <c r="R215" s="186"/>
    </row>
    <row r="216" spans="2:18" hidden="1">
      <c r="B216" s="29"/>
      <c r="C216" s="31"/>
      <c r="D216" s="31"/>
      <c r="E216" s="30" t="s">
        <v>70</v>
      </c>
      <c r="F216" s="60"/>
      <c r="G216" s="55"/>
      <c r="H216" s="55"/>
      <c r="I216" s="55"/>
      <c r="J216" s="443"/>
      <c r="K216" s="443"/>
      <c r="L216" s="443"/>
      <c r="M216" s="443"/>
      <c r="N216" s="443"/>
      <c r="O216" s="443"/>
      <c r="P216" s="443"/>
      <c r="Q216" s="443"/>
      <c r="R216" s="186"/>
    </row>
    <row r="217" spans="2:18" ht="24.75" hidden="1" customHeight="1">
      <c r="B217" s="32"/>
      <c r="C217" s="33"/>
      <c r="D217" s="33"/>
      <c r="E217" s="34"/>
      <c r="F217" s="25">
        <v>108</v>
      </c>
      <c r="G217" s="14"/>
      <c r="H217" s="14"/>
      <c r="I217" s="52"/>
      <c r="J217" s="117"/>
      <c r="K217" s="117"/>
      <c r="L217" s="117"/>
      <c r="M217" s="117"/>
      <c r="N217" s="117"/>
      <c r="O217" s="117"/>
      <c r="P217" s="117"/>
      <c r="Q217" s="117"/>
      <c r="R217" s="453"/>
    </row>
    <row r="218" spans="2:18" ht="24.75" hidden="1" customHeight="1">
      <c r="B218" s="24"/>
      <c r="D218" s="21"/>
      <c r="E218" s="26"/>
      <c r="F218" s="25">
        <v>109</v>
      </c>
      <c r="G218" s="14"/>
      <c r="H218" s="15"/>
      <c r="I218" s="16"/>
      <c r="J218" s="452"/>
      <c r="K218" s="452"/>
      <c r="L218" s="452"/>
      <c r="M218" s="452"/>
      <c r="N218" s="452"/>
      <c r="O218" s="452"/>
      <c r="P218" s="452"/>
      <c r="Q218" s="452"/>
      <c r="R218" s="453"/>
    </row>
    <row r="219" spans="2:18" ht="25.5" hidden="1" customHeight="1">
      <c r="B219" s="24"/>
      <c r="D219" s="21"/>
      <c r="E219" s="26"/>
      <c r="F219" s="25">
        <v>110</v>
      </c>
      <c r="G219" s="14"/>
      <c r="H219" s="15"/>
      <c r="I219" s="16"/>
      <c r="J219" s="452"/>
      <c r="K219" s="452"/>
      <c r="L219" s="452"/>
      <c r="M219" s="452"/>
      <c r="N219" s="452"/>
      <c r="O219" s="452"/>
      <c r="P219" s="452"/>
      <c r="Q219" s="452"/>
      <c r="R219" s="453"/>
    </row>
    <row r="220" spans="2:18" ht="24.75" hidden="1" customHeight="1">
      <c r="B220" s="24"/>
      <c r="D220" s="21"/>
      <c r="E220" s="26"/>
      <c r="F220" s="25">
        <v>111</v>
      </c>
      <c r="G220" s="14"/>
      <c r="H220" s="15"/>
      <c r="I220" s="16"/>
      <c r="J220" s="452"/>
      <c r="K220" s="452"/>
      <c r="L220" s="452"/>
      <c r="M220" s="452"/>
      <c r="N220" s="452"/>
      <c r="O220" s="452"/>
      <c r="P220" s="452"/>
      <c r="Q220" s="452"/>
      <c r="R220" s="453"/>
    </row>
    <row r="221" spans="2:18" ht="25.5" hidden="1" customHeight="1">
      <c r="B221" s="58"/>
      <c r="C221" s="59"/>
      <c r="D221" s="53"/>
      <c r="E221" s="19"/>
      <c r="F221" s="25">
        <v>112</v>
      </c>
      <c r="G221" s="14"/>
      <c r="H221" s="15"/>
      <c r="I221" s="16"/>
      <c r="J221" s="452"/>
      <c r="K221" s="452"/>
      <c r="L221" s="452"/>
      <c r="M221" s="452"/>
      <c r="N221" s="452"/>
      <c r="O221" s="452"/>
      <c r="P221" s="452"/>
      <c r="Q221" s="452"/>
      <c r="R221" s="453"/>
    </row>
    <row r="222" spans="2:18" ht="33" hidden="1" customHeight="1">
      <c r="B222" s="29"/>
      <c r="C222" s="31"/>
      <c r="D222" s="1401" t="s">
        <v>71</v>
      </c>
      <c r="E222" s="1401"/>
      <c r="F222" s="1401"/>
      <c r="G222" s="1401"/>
      <c r="H222" s="1401"/>
      <c r="I222" s="1401"/>
      <c r="J222" s="443"/>
      <c r="K222" s="443"/>
      <c r="L222" s="443"/>
      <c r="M222" s="443"/>
      <c r="N222" s="443"/>
      <c r="O222" s="443"/>
      <c r="P222" s="443"/>
      <c r="Q222" s="443"/>
      <c r="R222" s="186"/>
    </row>
    <row r="223" spans="2:18" ht="30.75" hidden="1" customHeight="1">
      <c r="B223" s="29"/>
      <c r="C223" s="31"/>
      <c r="D223" s="31"/>
      <c r="E223" s="1418" t="s">
        <v>72</v>
      </c>
      <c r="F223" s="1418"/>
      <c r="G223" s="1418"/>
      <c r="H223" s="1418"/>
      <c r="I223" s="1418"/>
      <c r="J223" s="443"/>
      <c r="K223" s="443"/>
      <c r="L223" s="443"/>
      <c r="M223" s="443"/>
      <c r="N223" s="443"/>
      <c r="O223" s="443"/>
      <c r="P223" s="443"/>
      <c r="Q223" s="443"/>
      <c r="R223" s="186"/>
    </row>
    <row r="224" spans="2:18" ht="24.75" hidden="1" customHeight="1">
      <c r="B224" s="32"/>
      <c r="C224" s="33"/>
      <c r="D224" s="33"/>
      <c r="E224" s="34"/>
      <c r="F224" s="25">
        <v>113</v>
      </c>
      <c r="G224" s="14"/>
      <c r="H224" s="14"/>
      <c r="I224" s="52"/>
      <c r="J224" s="117"/>
      <c r="K224" s="117"/>
      <c r="L224" s="117"/>
      <c r="M224" s="117"/>
      <c r="N224" s="117"/>
      <c r="O224" s="117"/>
      <c r="P224" s="117"/>
      <c r="Q224" s="117"/>
      <c r="R224" s="453"/>
    </row>
    <row r="225" spans="2:18" ht="24.75" hidden="1" customHeight="1">
      <c r="B225" s="24"/>
      <c r="D225" s="21"/>
      <c r="E225" s="26"/>
      <c r="F225" s="25">
        <v>114</v>
      </c>
      <c r="G225" s="14"/>
      <c r="H225" s="15"/>
      <c r="I225" s="16"/>
      <c r="J225" s="452"/>
      <c r="K225" s="452"/>
      <c r="L225" s="452"/>
      <c r="M225" s="452"/>
      <c r="N225" s="452"/>
      <c r="O225" s="452"/>
      <c r="P225" s="452"/>
      <c r="Q225" s="452"/>
      <c r="R225" s="453"/>
    </row>
    <row r="226" spans="2:18" ht="24.75" hidden="1" customHeight="1">
      <c r="B226" s="24"/>
      <c r="D226" s="21"/>
      <c r="E226" s="26"/>
      <c r="F226" s="25">
        <v>115</v>
      </c>
      <c r="G226" s="14"/>
      <c r="H226" s="15"/>
      <c r="I226" s="16"/>
      <c r="J226" s="452"/>
      <c r="K226" s="452"/>
      <c r="L226" s="452"/>
      <c r="M226" s="452"/>
      <c r="N226" s="452"/>
      <c r="O226" s="452"/>
      <c r="P226" s="452"/>
      <c r="Q226" s="452"/>
      <c r="R226" s="453"/>
    </row>
    <row r="227" spans="2:18" hidden="1">
      <c r="B227" s="29"/>
      <c r="C227" s="31"/>
      <c r="D227" s="31"/>
      <c r="E227" s="1419" t="s">
        <v>73</v>
      </c>
      <c r="F227" s="1419"/>
      <c r="G227" s="1419"/>
      <c r="H227" s="1419"/>
      <c r="I227" s="1419"/>
      <c r="J227" s="443"/>
      <c r="K227" s="443"/>
      <c r="L227" s="443"/>
      <c r="M227" s="443"/>
      <c r="N227" s="443"/>
      <c r="O227" s="443"/>
      <c r="P227" s="443"/>
      <c r="Q227" s="443"/>
      <c r="R227" s="186"/>
    </row>
    <row r="228" spans="2:18" ht="23.25" hidden="1" customHeight="1">
      <c r="B228" s="32"/>
      <c r="C228" s="33"/>
      <c r="D228" s="33"/>
      <c r="E228" s="34"/>
      <c r="F228" s="25">
        <v>116</v>
      </c>
      <c r="G228" s="14"/>
      <c r="H228" s="14"/>
      <c r="I228" s="52"/>
      <c r="J228" s="117"/>
      <c r="K228" s="117"/>
      <c r="L228" s="117"/>
      <c r="M228" s="117"/>
      <c r="N228" s="117"/>
      <c r="O228" s="117"/>
      <c r="P228" s="117"/>
      <c r="Q228" s="117"/>
      <c r="R228" s="453"/>
    </row>
    <row r="229" spans="2:18" ht="23.25" hidden="1" customHeight="1">
      <c r="B229" s="24"/>
      <c r="D229" s="21"/>
      <c r="E229" s="26"/>
      <c r="F229" s="25">
        <v>117</v>
      </c>
      <c r="G229" s="14"/>
      <c r="H229" s="15"/>
      <c r="I229" s="16"/>
      <c r="J229" s="452"/>
      <c r="K229" s="452"/>
      <c r="L229" s="452"/>
      <c r="M229" s="452"/>
      <c r="N229" s="452"/>
      <c r="O229" s="452"/>
      <c r="P229" s="452"/>
      <c r="Q229" s="452"/>
      <c r="R229" s="453"/>
    </row>
    <row r="230" spans="2:18" ht="23.25" hidden="1" customHeight="1">
      <c r="B230" s="24"/>
      <c r="D230" s="21"/>
      <c r="E230" s="26"/>
      <c r="F230" s="25">
        <v>118</v>
      </c>
      <c r="G230" s="14"/>
      <c r="H230" s="15"/>
      <c r="I230" s="16"/>
      <c r="J230" s="452"/>
      <c r="K230" s="452"/>
      <c r="L230" s="452"/>
      <c r="M230" s="452"/>
      <c r="N230" s="452"/>
      <c r="O230" s="452"/>
      <c r="P230" s="452"/>
      <c r="Q230" s="452"/>
      <c r="R230" s="453"/>
    </row>
    <row r="231" spans="2:18" hidden="1">
      <c r="B231" s="29"/>
      <c r="C231" s="31"/>
      <c r="D231" s="31"/>
      <c r="E231" s="30" t="s">
        <v>74</v>
      </c>
      <c r="F231" s="27"/>
      <c r="G231" s="27"/>
      <c r="H231" s="13"/>
      <c r="I231" s="100"/>
      <c r="J231" s="443"/>
      <c r="K231" s="443"/>
      <c r="L231" s="443"/>
      <c r="M231" s="443"/>
      <c r="N231" s="443"/>
      <c r="O231" s="443"/>
      <c r="P231" s="443"/>
      <c r="Q231" s="443"/>
      <c r="R231" s="186"/>
    </row>
    <row r="232" spans="2:18" ht="23.25" hidden="1" customHeight="1">
      <c r="B232" s="32"/>
      <c r="C232" s="33"/>
      <c r="D232" s="33"/>
      <c r="E232" s="34"/>
      <c r="F232" s="25">
        <v>119</v>
      </c>
      <c r="G232" s="14"/>
      <c r="H232" s="14"/>
      <c r="I232" s="52"/>
      <c r="J232" s="117"/>
      <c r="K232" s="117"/>
      <c r="L232" s="117"/>
      <c r="M232" s="117"/>
      <c r="N232" s="117"/>
      <c r="O232" s="117"/>
      <c r="P232" s="117"/>
      <c r="Q232" s="117"/>
      <c r="R232" s="453"/>
    </row>
    <row r="233" spans="2:18" ht="23.25" hidden="1" customHeight="1">
      <c r="B233" s="24"/>
      <c r="D233" s="21"/>
      <c r="E233" s="26"/>
      <c r="F233" s="25">
        <v>120</v>
      </c>
      <c r="G233" s="14"/>
      <c r="H233" s="15"/>
      <c r="I233" s="16"/>
      <c r="J233" s="452"/>
      <c r="K233" s="452"/>
      <c r="L233" s="452"/>
      <c r="M233" s="452"/>
      <c r="N233" s="452"/>
      <c r="O233" s="452"/>
      <c r="P233" s="452"/>
      <c r="Q233" s="452"/>
      <c r="R233" s="453"/>
    </row>
    <row r="234" spans="2:18" ht="23.25" hidden="1" customHeight="1">
      <c r="B234" s="24"/>
      <c r="D234" s="21"/>
      <c r="E234" s="26"/>
      <c r="F234" s="25">
        <v>121</v>
      </c>
      <c r="G234" s="14"/>
      <c r="H234" s="15"/>
      <c r="I234" s="16"/>
      <c r="J234" s="452"/>
      <c r="K234" s="452"/>
      <c r="L234" s="452"/>
      <c r="M234" s="452"/>
      <c r="N234" s="452"/>
      <c r="O234" s="452"/>
      <c r="P234" s="452"/>
      <c r="Q234" s="452"/>
      <c r="R234" s="453"/>
    </row>
    <row r="235" spans="2:18" hidden="1">
      <c r="B235" s="29"/>
      <c r="C235" s="31"/>
      <c r="D235" s="31"/>
      <c r="E235" s="30" t="s">
        <v>75</v>
      </c>
      <c r="F235" s="27"/>
      <c r="G235" s="27"/>
      <c r="H235" s="13"/>
      <c r="I235" s="100"/>
      <c r="J235" s="443"/>
      <c r="K235" s="443"/>
      <c r="L235" s="443"/>
      <c r="M235" s="443"/>
      <c r="N235" s="443"/>
      <c r="O235" s="443"/>
      <c r="P235" s="443"/>
      <c r="Q235" s="443"/>
      <c r="R235" s="186"/>
    </row>
    <row r="236" spans="2:18" ht="21.75" hidden="1" customHeight="1">
      <c r="B236" s="32"/>
      <c r="C236" s="33"/>
      <c r="D236" s="33"/>
      <c r="E236" s="34"/>
      <c r="F236" s="25">
        <v>122</v>
      </c>
      <c r="G236" s="14"/>
      <c r="H236" s="14"/>
      <c r="I236" s="52"/>
      <c r="J236" s="117"/>
      <c r="K236" s="117"/>
      <c r="L236" s="117"/>
      <c r="M236" s="117"/>
      <c r="N236" s="117"/>
      <c r="O236" s="117"/>
      <c r="P236" s="117"/>
      <c r="Q236" s="117"/>
      <c r="R236" s="453"/>
    </row>
    <row r="237" spans="2:18" ht="21.75" hidden="1" customHeight="1">
      <c r="B237" s="24"/>
      <c r="D237" s="21"/>
      <c r="E237" s="26"/>
      <c r="F237" s="25">
        <v>123</v>
      </c>
      <c r="G237" s="14"/>
      <c r="H237" s="15"/>
      <c r="I237" s="16"/>
      <c r="J237" s="452"/>
      <c r="K237" s="452"/>
      <c r="L237" s="452"/>
      <c r="M237" s="452"/>
      <c r="N237" s="452"/>
      <c r="O237" s="452"/>
      <c r="P237" s="452"/>
      <c r="Q237" s="452"/>
      <c r="R237" s="453"/>
    </row>
    <row r="238" spans="2:18" ht="21.75" hidden="1" customHeight="1">
      <c r="B238" s="58"/>
      <c r="C238" s="59"/>
      <c r="D238" s="53"/>
      <c r="E238" s="19"/>
      <c r="F238" s="25">
        <v>124</v>
      </c>
      <c r="G238" s="14"/>
      <c r="H238" s="15"/>
      <c r="I238" s="16"/>
      <c r="J238" s="452"/>
      <c r="K238" s="452"/>
      <c r="L238" s="452"/>
      <c r="M238" s="452"/>
      <c r="N238" s="452"/>
      <c r="O238" s="452"/>
      <c r="P238" s="452"/>
      <c r="Q238" s="452"/>
      <c r="R238" s="453"/>
    </row>
    <row r="239" spans="2:18" s="464" customFormat="1" ht="16.5" customHeight="1">
      <c r="B239" s="466"/>
      <c r="C239" s="463"/>
      <c r="D239" s="463"/>
      <c r="E239" s="467">
        <v>197</v>
      </c>
      <c r="F239" s="467" t="s">
        <v>1658</v>
      </c>
      <c r="G239" s="468"/>
      <c r="H239" s="536"/>
      <c r="I239" s="467"/>
      <c r="J239" s="458"/>
      <c r="K239" s="458"/>
      <c r="L239" s="458"/>
      <c r="M239" s="458"/>
      <c r="N239" s="458"/>
      <c r="O239" s="458"/>
      <c r="P239" s="458"/>
      <c r="Q239" s="458"/>
      <c r="R239" s="457"/>
    </row>
    <row r="240" spans="2:18" ht="25.5" customHeight="1">
      <c r="B240" s="32"/>
      <c r="C240" s="752"/>
      <c r="D240" s="752"/>
      <c r="E240" s="752"/>
      <c r="F240" s="752">
        <v>19701</v>
      </c>
      <c r="G240" s="754" t="s">
        <v>170</v>
      </c>
      <c r="H240" s="755" t="s">
        <v>181</v>
      </c>
      <c r="I240" s="853" t="s">
        <v>109</v>
      </c>
      <c r="J240" s="993"/>
      <c r="K240" s="993"/>
      <c r="L240" s="872">
        <v>20000</v>
      </c>
      <c r="M240" s="872">
        <v>100000</v>
      </c>
      <c r="N240" s="993"/>
      <c r="O240" s="993"/>
      <c r="P240" s="757"/>
      <c r="Q240" s="757"/>
      <c r="R240" s="759">
        <f>SUM(J240:Q240)</f>
        <v>120000</v>
      </c>
    </row>
    <row r="241" spans="2:18" ht="25.5" customHeight="1">
      <c r="B241" s="760"/>
      <c r="C241" s="59"/>
      <c r="D241" s="53"/>
      <c r="E241" s="53"/>
      <c r="F241" s="18">
        <v>19702</v>
      </c>
      <c r="G241" s="19" t="s">
        <v>2259</v>
      </c>
      <c r="H241" s="134" t="s">
        <v>181</v>
      </c>
      <c r="I241" s="135" t="s">
        <v>2161</v>
      </c>
      <c r="J241" s="994"/>
      <c r="K241" s="994"/>
      <c r="L241" s="870"/>
      <c r="M241" s="870">
        <v>20000</v>
      </c>
      <c r="N241" s="994"/>
      <c r="O241" s="994"/>
      <c r="P241" s="136"/>
      <c r="Q241" s="136"/>
      <c r="R241" s="471">
        <f>SUM(J241:Q241)</f>
        <v>20000</v>
      </c>
    </row>
    <row r="242" spans="2:18" ht="31.5" hidden="1" customHeight="1">
      <c r="B242" s="109"/>
      <c r="C242" s="108"/>
      <c r="D242" s="52"/>
      <c r="E242" s="52"/>
      <c r="F242" s="51">
        <v>4</v>
      </c>
      <c r="G242" s="14"/>
      <c r="H242" s="80"/>
      <c r="I242" s="16"/>
      <c r="J242" s="23"/>
      <c r="K242" s="23"/>
      <c r="L242" s="23"/>
      <c r="M242" s="23"/>
      <c r="N242" s="23"/>
      <c r="O242" s="23"/>
      <c r="P242" s="23"/>
      <c r="Q242" s="23"/>
      <c r="R242" s="71">
        <f>SUM(J242:Q242)</f>
        <v>0</v>
      </c>
    </row>
    <row r="243" spans="2:18" ht="31.5" hidden="1" customHeight="1">
      <c r="B243" s="24"/>
      <c r="C243" s="108"/>
      <c r="D243" s="52"/>
      <c r="E243" s="52"/>
      <c r="F243" s="51">
        <v>5</v>
      </c>
      <c r="G243" s="14"/>
      <c r="H243" s="80"/>
      <c r="I243" s="16"/>
      <c r="J243" s="23"/>
      <c r="K243" s="23"/>
      <c r="L243" s="23"/>
      <c r="M243" s="23"/>
      <c r="N243" s="23"/>
      <c r="O243" s="23"/>
      <c r="P243" s="23"/>
      <c r="Q243" s="23"/>
      <c r="R243" s="71">
        <f t="shared" ref="R243:R246" si="67">SUM(J243:Q243)</f>
        <v>0</v>
      </c>
    </row>
    <row r="244" spans="2:18" ht="31.5" hidden="1" customHeight="1">
      <c r="B244" s="109"/>
      <c r="C244" s="108"/>
      <c r="D244" s="52"/>
      <c r="E244" s="52"/>
      <c r="F244" s="51">
        <v>6</v>
      </c>
      <c r="G244" s="14"/>
      <c r="H244" s="80"/>
      <c r="I244" s="16"/>
      <c r="J244" s="23"/>
      <c r="K244" s="23"/>
      <c r="L244" s="23"/>
      <c r="M244" s="23"/>
      <c r="N244" s="23"/>
      <c r="O244" s="23"/>
      <c r="P244" s="23"/>
      <c r="Q244" s="23"/>
      <c r="R244" s="71">
        <f t="shared" si="67"/>
        <v>0</v>
      </c>
    </row>
    <row r="245" spans="2:18" ht="31.5" hidden="1" customHeight="1">
      <c r="B245" s="109"/>
      <c r="C245" s="108"/>
      <c r="D245" s="52"/>
      <c r="E245" s="52"/>
      <c r="F245" s="51">
        <v>7</v>
      </c>
      <c r="G245" s="14"/>
      <c r="H245" s="80"/>
      <c r="I245" s="16"/>
      <c r="J245" s="23"/>
      <c r="K245" s="23"/>
      <c r="L245" s="23"/>
      <c r="M245" s="23"/>
      <c r="N245" s="23"/>
      <c r="O245" s="23"/>
      <c r="P245" s="23"/>
      <c r="Q245" s="23"/>
      <c r="R245" s="71">
        <f t="shared" si="67"/>
        <v>0</v>
      </c>
    </row>
    <row r="246" spans="2:18" ht="18.75" hidden="1" customHeight="1">
      <c r="B246" s="58"/>
      <c r="C246" s="59"/>
      <c r="D246" s="53"/>
      <c r="E246" s="53"/>
      <c r="F246" s="110">
        <v>8</v>
      </c>
      <c r="G246" s="19"/>
      <c r="H246" s="80"/>
      <c r="I246" s="81"/>
      <c r="J246" s="23"/>
      <c r="K246" s="23"/>
      <c r="L246" s="23"/>
      <c r="M246" s="23"/>
      <c r="N246" s="23"/>
      <c r="O246" s="23"/>
      <c r="P246" s="23"/>
      <c r="Q246" s="23"/>
      <c r="R246" s="71">
        <f t="shared" si="67"/>
        <v>0</v>
      </c>
    </row>
    <row r="247" spans="2:18" hidden="1"/>
    <row r="248" spans="2:18" hidden="1"/>
    <row r="249" spans="2:18" ht="6.75" customHeight="1">
      <c r="B249" s="121"/>
    </row>
    <row r="250" spans="2:18" s="37" customFormat="1" ht="18.75" customHeight="1">
      <c r="B250" s="1539" t="s">
        <v>1660</v>
      </c>
      <c r="C250" s="1539"/>
      <c r="D250" s="1539"/>
      <c r="E250" s="1539"/>
      <c r="F250" s="1539"/>
      <c r="G250" s="1539"/>
      <c r="H250" s="481"/>
      <c r="I250" s="5"/>
      <c r="J250" s="4"/>
      <c r="K250" s="482"/>
      <c r="L250" s="482"/>
      <c r="M250" s="482"/>
      <c r="N250" s="482"/>
      <c r="O250" s="482"/>
      <c r="P250" s="482"/>
      <c r="Q250" s="482"/>
      <c r="R250" s="483"/>
    </row>
    <row r="251" spans="2:18" ht="30" customHeight="1">
      <c r="B251" s="1540" t="s">
        <v>1732</v>
      </c>
      <c r="C251" s="1540"/>
      <c r="D251" s="1540"/>
      <c r="E251" s="1540"/>
      <c r="F251" s="1522" t="s">
        <v>1661</v>
      </c>
      <c r="G251" s="1522"/>
      <c r="H251" s="1523"/>
      <c r="I251" s="1532" t="s">
        <v>9</v>
      </c>
      <c r="J251" s="1533"/>
      <c r="K251" s="1534"/>
      <c r="L251" s="1532" t="s">
        <v>1662</v>
      </c>
      <c r="M251" s="1533"/>
      <c r="N251" s="1534"/>
      <c r="O251" s="505"/>
      <c r="P251" s="1529" t="s">
        <v>1663</v>
      </c>
      <c r="Q251" s="1530"/>
      <c r="R251" s="1531"/>
    </row>
    <row r="252" spans="2:18">
      <c r="B252" s="1541" t="s">
        <v>2422</v>
      </c>
      <c r="C252" s="1542"/>
      <c r="D252" s="1542"/>
      <c r="E252" s="1543"/>
      <c r="F252" s="1524" t="s">
        <v>1664</v>
      </c>
      <c r="G252" s="1525"/>
      <c r="H252" s="481"/>
      <c r="I252" s="1535">
        <f>SUM(I253:K255)</f>
        <v>960000</v>
      </c>
      <c r="J252" s="1536"/>
      <c r="K252" s="1537"/>
      <c r="L252" s="1548"/>
      <c r="M252" s="1549"/>
      <c r="N252" s="1550"/>
      <c r="O252" s="484"/>
      <c r="P252" s="1541"/>
      <c r="Q252" s="1542"/>
      <c r="R252" s="1543"/>
    </row>
    <row r="253" spans="2:18" ht="17.25" customHeight="1">
      <c r="B253" s="24"/>
      <c r="F253" s="24"/>
      <c r="G253" s="333" t="s">
        <v>1665</v>
      </c>
      <c r="H253" s="333"/>
      <c r="I253" s="1526">
        <f>K8</f>
        <v>55000</v>
      </c>
      <c r="J253" s="1527"/>
      <c r="K253" s="1528"/>
      <c r="L253" s="1526"/>
      <c r="M253" s="1527"/>
      <c r="N253" s="1528"/>
      <c r="O253" s="484"/>
      <c r="P253" s="1544"/>
      <c r="Q253" s="1545"/>
      <c r="R253" s="1546"/>
    </row>
    <row r="254" spans="2:18" ht="17.25" customHeight="1">
      <c r="B254" s="24"/>
      <c r="F254" s="24"/>
      <c r="G254" s="333" t="s">
        <v>1666</v>
      </c>
      <c r="H254" s="333"/>
      <c r="I254" s="1526">
        <f>L8</f>
        <v>475000</v>
      </c>
      <c r="J254" s="1527"/>
      <c r="K254" s="1528"/>
      <c r="L254" s="1526"/>
      <c r="M254" s="1527"/>
      <c r="N254" s="1528"/>
      <c r="O254" s="484"/>
      <c r="P254" s="1544"/>
      <c r="Q254" s="1545"/>
      <c r="R254" s="1546"/>
    </row>
    <row r="255" spans="2:18" ht="17.25" customHeight="1">
      <c r="B255" s="24"/>
      <c r="F255" s="24"/>
      <c r="G255" s="333" t="s">
        <v>1667</v>
      </c>
      <c r="H255" s="333"/>
      <c r="I255" s="1526">
        <f>M8</f>
        <v>430000</v>
      </c>
      <c r="J255" s="1527"/>
      <c r="K255" s="1528"/>
      <c r="L255" s="1526"/>
      <c r="M255" s="1527"/>
      <c r="N255" s="1528"/>
      <c r="O255" s="484"/>
      <c r="P255" s="1544"/>
      <c r="Q255" s="1545"/>
      <c r="R255" s="1546"/>
    </row>
    <row r="256" spans="2:18" ht="16.5" hidden="1" customHeight="1">
      <c r="B256" s="24"/>
      <c r="F256" s="485" t="s">
        <v>7</v>
      </c>
      <c r="G256" s="333"/>
      <c r="H256" s="333"/>
      <c r="I256" s="1551">
        <f>SUM(I257)</f>
        <v>0</v>
      </c>
      <c r="J256" s="1552"/>
      <c r="K256" s="1553"/>
      <c r="L256" s="1526"/>
      <c r="M256" s="1527"/>
      <c r="N256" s="1528"/>
      <c r="O256" s="484"/>
      <c r="P256" s="1544"/>
      <c r="Q256" s="1545"/>
      <c r="R256" s="1546"/>
    </row>
    <row r="257" spans="2:18" ht="21" hidden="1" customHeight="1">
      <c r="B257" s="24"/>
      <c r="F257" s="24"/>
      <c r="G257" s="1555" t="s">
        <v>1708</v>
      </c>
      <c r="H257" s="1556"/>
      <c r="I257" s="1526">
        <f>P8</f>
        <v>0</v>
      </c>
      <c r="J257" s="1527"/>
      <c r="K257" s="1528"/>
      <c r="L257" s="1526"/>
      <c r="M257" s="1527"/>
      <c r="N257" s="1528"/>
      <c r="O257" s="484"/>
      <c r="P257" s="1544"/>
      <c r="Q257" s="1545"/>
      <c r="R257" s="1546"/>
    </row>
    <row r="258" spans="2:18" ht="18.75" customHeight="1">
      <c r="B258" s="489"/>
      <c r="C258" s="490"/>
      <c r="D258" s="490"/>
      <c r="E258" s="490"/>
      <c r="F258" s="1411" t="s">
        <v>1669</v>
      </c>
      <c r="G258" s="1430"/>
      <c r="H258" s="1412"/>
      <c r="I258" s="1547">
        <f>SUM(L258:R258)</f>
        <v>960000</v>
      </c>
      <c r="J258" s="1547"/>
      <c r="K258" s="1547"/>
      <c r="L258" s="1547">
        <v>500000</v>
      </c>
      <c r="M258" s="1547"/>
      <c r="N258" s="1547"/>
      <c r="O258" s="491"/>
      <c r="P258" s="1538">
        <v>460000</v>
      </c>
      <c r="Q258" s="1538"/>
      <c r="R258" s="1538"/>
    </row>
    <row r="259" spans="2:18" ht="8.25" customHeight="1">
      <c r="F259" s="486"/>
      <c r="H259" s="21"/>
      <c r="J259" s="459"/>
      <c r="K259" s="487"/>
      <c r="L259" s="487"/>
      <c r="M259" s="487"/>
      <c r="N259" s="487"/>
      <c r="O259" s="487"/>
      <c r="P259" s="487"/>
      <c r="Q259" s="487"/>
      <c r="R259" s="487"/>
    </row>
    <row r="260" spans="2:18" s="37" customFormat="1">
      <c r="B260" s="462" t="s">
        <v>1670</v>
      </c>
      <c r="C260" s="49"/>
      <c r="D260" s="49"/>
      <c r="F260" s="486" t="s">
        <v>2667</v>
      </c>
      <c r="G260" s="49"/>
      <c r="H260" s="462"/>
      <c r="I260" s="3"/>
      <c r="J260" s="488"/>
      <c r="K260" s="482"/>
      <c r="L260" s="482"/>
      <c r="M260" s="482"/>
      <c r="N260" s="482"/>
      <c r="O260" s="482"/>
      <c r="P260" s="482"/>
      <c r="Q260" s="482"/>
      <c r="R260" s="482"/>
    </row>
  </sheetData>
  <mergeCells count="85">
    <mergeCell ref="B1:R1"/>
    <mergeCell ref="B7:G7"/>
    <mergeCell ref="B8:G8"/>
    <mergeCell ref="B9:I9"/>
    <mergeCell ref="B10:I10"/>
    <mergeCell ref="P2:R2"/>
    <mergeCell ref="D33:I33"/>
    <mergeCell ref="E34:I34"/>
    <mergeCell ref="D46:I46"/>
    <mergeCell ref="E47:I47"/>
    <mergeCell ref="C11:I11"/>
    <mergeCell ref="D12:I12"/>
    <mergeCell ref="E13:I13"/>
    <mergeCell ref="D17:I17"/>
    <mergeCell ref="E18:I18"/>
    <mergeCell ref="C32:I32"/>
    <mergeCell ref="C130:I130"/>
    <mergeCell ref="B128:I128"/>
    <mergeCell ref="B129:I129"/>
    <mergeCell ref="E81:I81"/>
    <mergeCell ref="E53:I53"/>
    <mergeCell ref="D56:I56"/>
    <mergeCell ref="E57:I57"/>
    <mergeCell ref="D61:I61"/>
    <mergeCell ref="E62:I62"/>
    <mergeCell ref="E66:I66"/>
    <mergeCell ref="B71:I71"/>
    <mergeCell ref="C72:I72"/>
    <mergeCell ref="D73:I73"/>
    <mergeCell ref="D80:I80"/>
    <mergeCell ref="E166:I166"/>
    <mergeCell ref="D131:I131"/>
    <mergeCell ref="E132:I132"/>
    <mergeCell ref="E136:I136"/>
    <mergeCell ref="D140:I140"/>
    <mergeCell ref="E141:I141"/>
    <mergeCell ref="B145:I145"/>
    <mergeCell ref="B146:I146"/>
    <mergeCell ref="C147:I147"/>
    <mergeCell ref="D148:I148"/>
    <mergeCell ref="E149:I149"/>
    <mergeCell ref="D153:I153"/>
    <mergeCell ref="D222:I222"/>
    <mergeCell ref="E223:I223"/>
    <mergeCell ref="E227:I227"/>
    <mergeCell ref="B172:I172"/>
    <mergeCell ref="B173:I173"/>
    <mergeCell ref="C174:I174"/>
    <mergeCell ref="D175:I175"/>
    <mergeCell ref="E176:I176"/>
    <mergeCell ref="E180:I180"/>
    <mergeCell ref="E188:I188"/>
    <mergeCell ref="D192:I192"/>
    <mergeCell ref="E201:I201"/>
    <mergeCell ref="B250:G250"/>
    <mergeCell ref="B251:E251"/>
    <mergeCell ref="F251:H251"/>
    <mergeCell ref="I251:K251"/>
    <mergeCell ref="L251:N251"/>
    <mergeCell ref="P251:R251"/>
    <mergeCell ref="B252:E252"/>
    <mergeCell ref="F252:G252"/>
    <mergeCell ref="I252:K252"/>
    <mergeCell ref="L252:N252"/>
    <mergeCell ref="P252:R252"/>
    <mergeCell ref="I253:K253"/>
    <mergeCell ref="L253:N253"/>
    <mergeCell ref="P253:R253"/>
    <mergeCell ref="I254:K254"/>
    <mergeCell ref="L254:N254"/>
    <mergeCell ref="P254:R254"/>
    <mergeCell ref="I255:K255"/>
    <mergeCell ref="L255:N255"/>
    <mergeCell ref="P255:R255"/>
    <mergeCell ref="F258:H258"/>
    <mergeCell ref="I258:K258"/>
    <mergeCell ref="L258:N258"/>
    <mergeCell ref="P258:R258"/>
    <mergeCell ref="I256:K256"/>
    <mergeCell ref="L256:N256"/>
    <mergeCell ref="P256:R256"/>
    <mergeCell ref="G257:H257"/>
    <mergeCell ref="I257:K257"/>
    <mergeCell ref="L257:N257"/>
    <mergeCell ref="P257:R25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9" tint="-0.499984740745262"/>
  </sheetPr>
  <dimension ref="B1:R237"/>
  <sheetViews>
    <sheetView zoomScaleNormal="100" workbookViewId="0">
      <pane ySplit="8" topLeftCell="A9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28515625" style="20" customWidth="1"/>
    <col min="3" max="3" width="1" style="20" customWidth="1"/>
    <col min="4" max="4" width="1.85546875" style="20" customWidth="1"/>
    <col min="5" max="5" width="3.28515625" style="20" customWidth="1"/>
    <col min="6" max="6" width="5.28515625" style="49" customWidth="1"/>
    <col min="7" max="7" width="32.28515625" style="21" customWidth="1"/>
    <col min="8" max="8" width="9.5703125" style="6" hidden="1" customWidth="1"/>
    <col min="9" max="9" width="15.1406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18" s="1" customFormat="1" ht="24.75" thickBot="1">
      <c r="B1" s="1407" t="s">
        <v>2702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2398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6.5" customHeight="1">
      <c r="B4" s="462" t="s">
        <v>1758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23.25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2495</v>
      </c>
      <c r="C8" s="1492"/>
      <c r="D8" s="1492"/>
      <c r="E8" s="1492"/>
      <c r="F8" s="1492"/>
      <c r="G8" s="1493"/>
      <c r="H8" s="89"/>
      <c r="I8" s="90"/>
      <c r="J8" s="44">
        <f t="shared" ref="J8:R8" si="0">SUM(J193:J227)</f>
        <v>0</v>
      </c>
      <c r="K8" s="44">
        <f t="shared" si="0"/>
        <v>980000</v>
      </c>
      <c r="L8" s="44">
        <f t="shared" si="0"/>
        <v>638500</v>
      </c>
      <c r="M8" s="44">
        <f t="shared" si="0"/>
        <v>516500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2135000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 t="shared" ref="K180:R180" si="92">SUM(K181:K183)</f>
        <v>0</v>
      </c>
      <c r="L180" s="73">
        <f t="shared" si="92"/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0" hidden="1" customHeight="1">
      <c r="B181" s="32"/>
      <c r="C181" s="33"/>
      <c r="D181" s="33"/>
      <c r="E181" s="33"/>
      <c r="F181" s="51"/>
      <c r="G181" s="52"/>
      <c r="H181" s="15"/>
      <c r="I181" s="16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.75" customHeight="1">
      <c r="B193" s="116" t="s">
        <v>96</v>
      </c>
      <c r="C193" s="38"/>
      <c r="D193" s="115"/>
      <c r="E193" s="115"/>
      <c r="F193" s="115"/>
      <c r="G193" s="115"/>
      <c r="H193" s="115"/>
      <c r="I193" s="115"/>
      <c r="J193" s="455"/>
      <c r="K193" s="455"/>
      <c r="L193" s="455"/>
      <c r="M193" s="455"/>
      <c r="N193" s="455"/>
      <c r="O193" s="455"/>
      <c r="P193" s="455"/>
      <c r="Q193" s="455"/>
      <c r="R193" s="454"/>
    </row>
    <row r="194" spans="2:18" s="12" customFormat="1" ht="16.5" customHeight="1">
      <c r="B194" s="440" t="s">
        <v>125</v>
      </c>
      <c r="C194" s="441"/>
      <c r="D194" s="441"/>
      <c r="E194" s="441"/>
      <c r="F194" s="441"/>
      <c r="G194" s="441"/>
      <c r="H194" s="441"/>
      <c r="I194" s="441"/>
      <c r="J194" s="458"/>
      <c r="K194" s="458"/>
      <c r="L194" s="458"/>
      <c r="M194" s="458"/>
      <c r="N194" s="458"/>
      <c r="O194" s="458"/>
      <c r="P194" s="458"/>
      <c r="Q194" s="458"/>
      <c r="R194" s="457"/>
    </row>
    <row r="195" spans="2:18" ht="18.75" customHeight="1">
      <c r="B195" s="29"/>
      <c r="C195" s="189" t="s">
        <v>68</v>
      </c>
      <c r="D195" s="189"/>
      <c r="E195" s="189"/>
      <c r="F195" s="189"/>
      <c r="G195" s="189"/>
      <c r="H195" s="189"/>
      <c r="I195" s="189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 hidden="1">
      <c r="B196" s="29"/>
      <c r="C196" s="31"/>
      <c r="D196" s="30" t="s">
        <v>69</v>
      </c>
      <c r="E196" s="28"/>
      <c r="F196" s="27"/>
      <c r="G196" s="27"/>
      <c r="H196" s="13"/>
      <c r="I196" s="47"/>
      <c r="J196" s="443"/>
      <c r="K196" s="443"/>
      <c r="L196" s="443"/>
      <c r="M196" s="186"/>
      <c r="N196" s="442"/>
      <c r="O196" s="443"/>
      <c r="P196" s="443"/>
      <c r="Q196" s="443"/>
      <c r="R196" s="186"/>
    </row>
    <row r="197" spans="2:18" hidden="1">
      <c r="B197" s="29"/>
      <c r="C197" s="31"/>
      <c r="D197" s="31"/>
      <c r="E197" s="30" t="s">
        <v>70</v>
      </c>
      <c r="F197" s="60"/>
      <c r="G197" s="55"/>
      <c r="H197" s="55"/>
      <c r="I197" s="55"/>
      <c r="J197" s="443"/>
      <c r="K197" s="443"/>
      <c r="L197" s="443"/>
      <c r="M197" s="186"/>
      <c r="N197" s="442"/>
      <c r="O197" s="443"/>
      <c r="P197" s="443"/>
      <c r="Q197" s="443"/>
      <c r="R197" s="186"/>
    </row>
    <row r="198" spans="2:18" ht="24.75" hidden="1" customHeight="1">
      <c r="B198" s="32"/>
      <c r="C198" s="33"/>
      <c r="D198" s="33"/>
      <c r="E198" s="34"/>
      <c r="F198" s="25">
        <v>108</v>
      </c>
      <c r="G198" s="14"/>
      <c r="H198" s="14"/>
      <c r="I198" s="52"/>
      <c r="J198" s="117"/>
      <c r="K198" s="117"/>
      <c r="L198" s="117"/>
      <c r="M198" s="80"/>
      <c r="N198" s="16"/>
      <c r="O198" s="117"/>
      <c r="P198" s="117"/>
      <c r="Q198" s="117"/>
      <c r="R198" s="453"/>
    </row>
    <row r="199" spans="2:18" ht="24.75" hidden="1" customHeight="1">
      <c r="B199" s="24"/>
      <c r="D199" s="21"/>
      <c r="E199" s="26"/>
      <c r="F199" s="25">
        <v>109</v>
      </c>
      <c r="G199" s="14"/>
      <c r="H199" s="15"/>
      <c r="I199" s="16"/>
      <c r="J199" s="452"/>
      <c r="K199" s="452"/>
      <c r="L199" s="452"/>
      <c r="M199" s="382"/>
      <c r="N199" s="451"/>
      <c r="O199" s="452"/>
      <c r="P199" s="452"/>
      <c r="Q199" s="452"/>
      <c r="R199" s="453"/>
    </row>
    <row r="200" spans="2:18" ht="25.5" hidden="1" customHeight="1">
      <c r="B200" s="24"/>
      <c r="D200" s="21"/>
      <c r="E200" s="26"/>
      <c r="F200" s="25">
        <v>110</v>
      </c>
      <c r="G200" s="14"/>
      <c r="H200" s="15"/>
      <c r="I200" s="16"/>
      <c r="J200" s="452"/>
      <c r="K200" s="452"/>
      <c r="L200" s="452"/>
      <c r="M200" s="382"/>
      <c r="N200" s="451"/>
      <c r="O200" s="452"/>
      <c r="P200" s="452"/>
      <c r="Q200" s="452"/>
      <c r="R200" s="453"/>
    </row>
    <row r="201" spans="2:18" ht="24.75" hidden="1" customHeight="1">
      <c r="B201" s="24"/>
      <c r="D201" s="21"/>
      <c r="E201" s="26"/>
      <c r="F201" s="25">
        <v>111</v>
      </c>
      <c r="G201" s="14"/>
      <c r="H201" s="15"/>
      <c r="I201" s="16"/>
      <c r="J201" s="452"/>
      <c r="K201" s="452"/>
      <c r="L201" s="452"/>
      <c r="M201" s="382"/>
      <c r="N201" s="451"/>
      <c r="O201" s="452"/>
      <c r="P201" s="452"/>
      <c r="Q201" s="452"/>
      <c r="R201" s="453"/>
    </row>
    <row r="202" spans="2:18" ht="25.5" hidden="1" customHeight="1">
      <c r="B202" s="58"/>
      <c r="C202" s="59"/>
      <c r="D202" s="53"/>
      <c r="E202" s="19"/>
      <c r="F202" s="25">
        <v>112</v>
      </c>
      <c r="G202" s="14"/>
      <c r="H202" s="15"/>
      <c r="I202" s="16"/>
      <c r="J202" s="452"/>
      <c r="K202" s="452"/>
      <c r="L202" s="452"/>
      <c r="M202" s="382"/>
      <c r="N202" s="451"/>
      <c r="O202" s="452"/>
      <c r="P202" s="452"/>
      <c r="Q202" s="452"/>
      <c r="R202" s="453"/>
    </row>
    <row r="203" spans="2:18" ht="33" hidden="1" customHeight="1">
      <c r="B203" s="29"/>
      <c r="C203" s="31"/>
      <c r="D203" s="1401" t="s">
        <v>71</v>
      </c>
      <c r="E203" s="1401"/>
      <c r="F203" s="1401"/>
      <c r="G203" s="1401"/>
      <c r="H203" s="1401"/>
      <c r="I203" s="1401"/>
      <c r="J203" s="443"/>
      <c r="K203" s="443"/>
      <c r="L203" s="443"/>
      <c r="M203" s="186"/>
      <c r="N203" s="442"/>
      <c r="O203" s="443"/>
      <c r="P203" s="443"/>
      <c r="Q203" s="443"/>
      <c r="R203" s="186"/>
    </row>
    <row r="204" spans="2:18" ht="30.75" hidden="1" customHeight="1">
      <c r="B204" s="29"/>
      <c r="C204" s="31"/>
      <c r="D204" s="31"/>
      <c r="E204" s="1418" t="s">
        <v>72</v>
      </c>
      <c r="F204" s="1418"/>
      <c r="G204" s="1418"/>
      <c r="H204" s="1418"/>
      <c r="I204" s="1418"/>
      <c r="J204" s="443"/>
      <c r="K204" s="443"/>
      <c r="L204" s="443"/>
      <c r="M204" s="186"/>
      <c r="N204" s="442"/>
      <c r="O204" s="443"/>
      <c r="P204" s="443"/>
      <c r="Q204" s="443"/>
      <c r="R204" s="186"/>
    </row>
    <row r="205" spans="2:18" ht="24.75" hidden="1" customHeight="1">
      <c r="B205" s="32"/>
      <c r="C205" s="33"/>
      <c r="D205" s="33"/>
      <c r="E205" s="34"/>
      <c r="F205" s="25">
        <v>113</v>
      </c>
      <c r="G205" s="14"/>
      <c r="H205" s="14"/>
      <c r="I205" s="52"/>
      <c r="J205" s="117"/>
      <c r="K205" s="117"/>
      <c r="L205" s="117"/>
      <c r="M205" s="80"/>
      <c r="N205" s="16"/>
      <c r="O205" s="117"/>
      <c r="P205" s="117"/>
      <c r="Q205" s="117"/>
      <c r="R205" s="453"/>
    </row>
    <row r="206" spans="2:18" ht="24.75" hidden="1" customHeight="1">
      <c r="B206" s="24"/>
      <c r="D206" s="21"/>
      <c r="E206" s="26"/>
      <c r="F206" s="25">
        <v>114</v>
      </c>
      <c r="G206" s="14"/>
      <c r="H206" s="15"/>
      <c r="I206" s="16"/>
      <c r="J206" s="452"/>
      <c r="K206" s="452"/>
      <c r="L206" s="452"/>
      <c r="M206" s="382"/>
      <c r="N206" s="451"/>
      <c r="O206" s="452"/>
      <c r="P206" s="452"/>
      <c r="Q206" s="452"/>
      <c r="R206" s="453"/>
    </row>
    <row r="207" spans="2:18" ht="24.75" hidden="1" customHeight="1">
      <c r="B207" s="24"/>
      <c r="D207" s="21"/>
      <c r="E207" s="26"/>
      <c r="F207" s="25">
        <v>115</v>
      </c>
      <c r="G207" s="14"/>
      <c r="H207" s="15"/>
      <c r="I207" s="16"/>
      <c r="J207" s="452"/>
      <c r="K207" s="452"/>
      <c r="L207" s="452"/>
      <c r="M207" s="382"/>
      <c r="N207" s="451"/>
      <c r="O207" s="452"/>
      <c r="P207" s="452"/>
      <c r="Q207" s="452"/>
      <c r="R207" s="453"/>
    </row>
    <row r="208" spans="2:18" hidden="1">
      <c r="B208" s="29"/>
      <c r="C208" s="31"/>
      <c r="D208" s="31"/>
      <c r="E208" s="1419" t="s">
        <v>73</v>
      </c>
      <c r="F208" s="1419"/>
      <c r="G208" s="1419"/>
      <c r="H208" s="1419"/>
      <c r="I208" s="1419"/>
      <c r="J208" s="443"/>
      <c r="K208" s="443"/>
      <c r="L208" s="443"/>
      <c r="M208" s="186"/>
      <c r="N208" s="442"/>
      <c r="O208" s="443"/>
      <c r="P208" s="443"/>
      <c r="Q208" s="443"/>
      <c r="R208" s="186"/>
    </row>
    <row r="209" spans="2:18" ht="23.25" hidden="1" customHeight="1">
      <c r="B209" s="32"/>
      <c r="C209" s="33"/>
      <c r="D209" s="33"/>
      <c r="E209" s="34"/>
      <c r="F209" s="25">
        <v>116</v>
      </c>
      <c r="G209" s="14"/>
      <c r="H209" s="14"/>
      <c r="I209" s="52"/>
      <c r="J209" s="117"/>
      <c r="K209" s="117"/>
      <c r="L209" s="117"/>
      <c r="M209" s="80"/>
      <c r="N209" s="16"/>
      <c r="O209" s="117"/>
      <c r="P209" s="117"/>
      <c r="Q209" s="117"/>
      <c r="R209" s="453"/>
    </row>
    <row r="210" spans="2:18" ht="23.25" hidden="1" customHeight="1">
      <c r="B210" s="24"/>
      <c r="D210" s="21"/>
      <c r="E210" s="26"/>
      <c r="F210" s="25">
        <v>117</v>
      </c>
      <c r="G210" s="14"/>
      <c r="H210" s="15"/>
      <c r="I210" s="16"/>
      <c r="J210" s="452"/>
      <c r="K210" s="452"/>
      <c r="L210" s="452"/>
      <c r="M210" s="382"/>
      <c r="N210" s="451"/>
      <c r="O210" s="452"/>
      <c r="P210" s="452"/>
      <c r="Q210" s="452"/>
      <c r="R210" s="453"/>
    </row>
    <row r="211" spans="2:18" ht="23.25" hidden="1" customHeight="1">
      <c r="B211" s="24"/>
      <c r="D211" s="21"/>
      <c r="E211" s="26"/>
      <c r="F211" s="25">
        <v>118</v>
      </c>
      <c r="G211" s="14"/>
      <c r="H211" s="15"/>
      <c r="I211" s="16"/>
      <c r="J211" s="452"/>
      <c r="K211" s="452"/>
      <c r="L211" s="452"/>
      <c r="M211" s="382"/>
      <c r="N211" s="451"/>
      <c r="O211" s="452"/>
      <c r="P211" s="452"/>
      <c r="Q211" s="452"/>
      <c r="R211" s="453"/>
    </row>
    <row r="212" spans="2:18" hidden="1">
      <c r="B212" s="29"/>
      <c r="C212" s="31"/>
      <c r="D212" s="31"/>
      <c r="E212" s="30" t="s">
        <v>74</v>
      </c>
      <c r="F212" s="27"/>
      <c r="G212" s="27"/>
      <c r="H212" s="13"/>
      <c r="I212" s="47"/>
      <c r="J212" s="443"/>
      <c r="K212" s="443"/>
      <c r="L212" s="443"/>
      <c r="M212" s="186"/>
      <c r="N212" s="442"/>
      <c r="O212" s="443"/>
      <c r="P212" s="443"/>
      <c r="Q212" s="443"/>
      <c r="R212" s="186"/>
    </row>
    <row r="213" spans="2:18" ht="23.25" hidden="1" customHeight="1">
      <c r="B213" s="32"/>
      <c r="C213" s="33"/>
      <c r="D213" s="33"/>
      <c r="E213" s="34"/>
      <c r="F213" s="25">
        <v>119</v>
      </c>
      <c r="G213" s="14"/>
      <c r="H213" s="14"/>
      <c r="I213" s="52"/>
      <c r="J213" s="117"/>
      <c r="K213" s="117"/>
      <c r="L213" s="117"/>
      <c r="M213" s="80"/>
      <c r="N213" s="16"/>
      <c r="O213" s="117"/>
      <c r="P213" s="117"/>
      <c r="Q213" s="117"/>
      <c r="R213" s="453"/>
    </row>
    <row r="214" spans="2:18" ht="23.25" hidden="1" customHeight="1">
      <c r="B214" s="24"/>
      <c r="D214" s="21"/>
      <c r="E214" s="26"/>
      <c r="F214" s="25">
        <v>120</v>
      </c>
      <c r="G214" s="14"/>
      <c r="H214" s="15"/>
      <c r="I214" s="16"/>
      <c r="J214" s="452"/>
      <c r="K214" s="452"/>
      <c r="L214" s="452"/>
      <c r="M214" s="382"/>
      <c r="N214" s="451"/>
      <c r="O214" s="452"/>
      <c r="P214" s="452"/>
      <c r="Q214" s="452"/>
      <c r="R214" s="453"/>
    </row>
    <row r="215" spans="2:18" ht="23.25" hidden="1" customHeight="1">
      <c r="B215" s="24"/>
      <c r="D215" s="21"/>
      <c r="E215" s="26"/>
      <c r="F215" s="25">
        <v>121</v>
      </c>
      <c r="G215" s="14"/>
      <c r="H215" s="15"/>
      <c r="I215" s="16"/>
      <c r="J215" s="452"/>
      <c r="K215" s="452"/>
      <c r="L215" s="452"/>
      <c r="M215" s="382"/>
      <c r="N215" s="451"/>
      <c r="O215" s="452"/>
      <c r="P215" s="452"/>
      <c r="Q215" s="452"/>
      <c r="R215" s="453"/>
    </row>
    <row r="216" spans="2:18" hidden="1">
      <c r="B216" s="29"/>
      <c r="C216" s="31"/>
      <c r="D216" s="31"/>
      <c r="E216" s="30" t="s">
        <v>75</v>
      </c>
      <c r="F216" s="27"/>
      <c r="G216" s="27"/>
      <c r="H216" s="13"/>
      <c r="I216" s="47"/>
      <c r="J216" s="443"/>
      <c r="K216" s="443"/>
      <c r="L216" s="443"/>
      <c r="M216" s="186"/>
      <c r="N216" s="442"/>
      <c r="O216" s="443"/>
      <c r="P216" s="443"/>
      <c r="Q216" s="443"/>
      <c r="R216" s="186"/>
    </row>
    <row r="217" spans="2:18" ht="21.75" hidden="1" customHeight="1">
      <c r="B217" s="32"/>
      <c r="C217" s="33"/>
      <c r="D217" s="33"/>
      <c r="E217" s="34"/>
      <c r="F217" s="25">
        <v>122</v>
      </c>
      <c r="G217" s="14"/>
      <c r="H217" s="14"/>
      <c r="I217" s="52"/>
      <c r="J217" s="117"/>
      <c r="K217" s="117"/>
      <c r="L217" s="117"/>
      <c r="M217" s="80"/>
      <c r="N217" s="16"/>
      <c r="O217" s="117"/>
      <c r="P217" s="117"/>
      <c r="Q217" s="117"/>
      <c r="R217" s="453"/>
    </row>
    <row r="218" spans="2:18" ht="21.75" hidden="1" customHeight="1">
      <c r="B218" s="24"/>
      <c r="D218" s="21"/>
      <c r="E218" s="26"/>
      <c r="F218" s="25">
        <v>123</v>
      </c>
      <c r="G218" s="14"/>
      <c r="H218" s="15"/>
      <c r="I218" s="16"/>
      <c r="J218" s="452"/>
      <c r="K218" s="452"/>
      <c r="L218" s="452"/>
      <c r="M218" s="382"/>
      <c r="N218" s="451"/>
      <c r="O218" s="452"/>
      <c r="P218" s="452"/>
      <c r="Q218" s="452"/>
      <c r="R218" s="453"/>
    </row>
    <row r="219" spans="2:18" ht="21.75" hidden="1" customHeight="1">
      <c r="B219" s="58"/>
      <c r="C219" s="59"/>
      <c r="D219" s="53"/>
      <c r="E219" s="19"/>
      <c r="F219" s="25">
        <v>124</v>
      </c>
      <c r="G219" s="14"/>
      <c r="H219" s="15"/>
      <c r="I219" s="16"/>
      <c r="J219" s="452"/>
      <c r="K219" s="452"/>
      <c r="L219" s="452"/>
      <c r="M219" s="382"/>
      <c r="N219" s="451"/>
      <c r="O219" s="452"/>
      <c r="P219" s="452"/>
      <c r="Q219" s="452"/>
      <c r="R219" s="453"/>
    </row>
    <row r="220" spans="2:18" s="464" customFormat="1" ht="16.5" customHeight="1">
      <c r="B220" s="466"/>
      <c r="C220" s="463"/>
      <c r="D220" s="463"/>
      <c r="E220" s="467">
        <v>197</v>
      </c>
      <c r="F220" s="467" t="s">
        <v>1658</v>
      </c>
      <c r="G220" s="468"/>
      <c r="H220" s="536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30.75" customHeight="1">
      <c r="B221" s="771"/>
      <c r="C221" s="752"/>
      <c r="D221" s="752"/>
      <c r="E221" s="752"/>
      <c r="F221" s="752">
        <v>19701</v>
      </c>
      <c r="G221" s="754" t="s">
        <v>242</v>
      </c>
      <c r="H221" s="755" t="s">
        <v>247</v>
      </c>
      <c r="I221" s="756" t="s">
        <v>2161</v>
      </c>
      <c r="J221" s="757"/>
      <c r="K221" s="758"/>
      <c r="L221" s="758"/>
      <c r="M221" s="758">
        <v>300000</v>
      </c>
      <c r="N221" s="757"/>
      <c r="O221" s="757"/>
      <c r="P221" s="757"/>
      <c r="Q221" s="757"/>
      <c r="R221" s="759">
        <f>SUM(J221:Q221)</f>
        <v>300000</v>
      </c>
    </row>
    <row r="222" spans="2:18" ht="16.5" customHeight="1">
      <c r="B222" s="761"/>
      <c r="C222" s="762"/>
      <c r="D222" s="762"/>
      <c r="E222" s="762"/>
      <c r="F222" s="773">
        <v>19702</v>
      </c>
      <c r="G222" s="765" t="s">
        <v>243</v>
      </c>
      <c r="H222" s="766" t="s">
        <v>247</v>
      </c>
      <c r="I222" s="767" t="s">
        <v>2161</v>
      </c>
      <c r="J222" s="768"/>
      <c r="K222" s="768">
        <v>830000</v>
      </c>
      <c r="L222" s="768">
        <v>412000</v>
      </c>
      <c r="M222" s="768">
        <v>180000</v>
      </c>
      <c r="N222" s="768"/>
      <c r="O222" s="768"/>
      <c r="P222" s="768"/>
      <c r="Q222" s="768"/>
      <c r="R222" s="769">
        <f t="shared" ref="R222:R227" si="99">SUM(J222:Q222)</f>
        <v>1422000</v>
      </c>
    </row>
    <row r="223" spans="2:18" ht="16.5" customHeight="1">
      <c r="B223" s="761"/>
      <c r="C223" s="762"/>
      <c r="D223" s="762"/>
      <c r="E223" s="762"/>
      <c r="F223" s="773">
        <v>19703</v>
      </c>
      <c r="G223" s="765" t="s">
        <v>244</v>
      </c>
      <c r="H223" s="766" t="s">
        <v>247</v>
      </c>
      <c r="I223" s="767" t="s">
        <v>2161</v>
      </c>
      <c r="J223" s="768"/>
      <c r="K223" s="768">
        <v>55000</v>
      </c>
      <c r="L223" s="768">
        <v>50000</v>
      </c>
      <c r="M223" s="768"/>
      <c r="N223" s="768"/>
      <c r="O223" s="768"/>
      <c r="P223" s="768"/>
      <c r="Q223" s="768"/>
      <c r="R223" s="769">
        <f t="shared" si="99"/>
        <v>105000</v>
      </c>
    </row>
    <row r="224" spans="2:18" ht="16.5" customHeight="1">
      <c r="B224" s="761"/>
      <c r="C224" s="762"/>
      <c r="D224" s="762"/>
      <c r="E224" s="762"/>
      <c r="F224" s="773">
        <v>19704</v>
      </c>
      <c r="G224" s="765" t="s">
        <v>245</v>
      </c>
      <c r="H224" s="766" t="s">
        <v>247</v>
      </c>
      <c r="I224" s="767" t="s">
        <v>2161</v>
      </c>
      <c r="J224" s="768"/>
      <c r="K224" s="768">
        <v>55000</v>
      </c>
      <c r="L224" s="768">
        <v>50000</v>
      </c>
      <c r="M224" s="768">
        <v>36500</v>
      </c>
      <c r="N224" s="768"/>
      <c r="O224" s="768"/>
      <c r="P224" s="768"/>
      <c r="Q224" s="768"/>
      <c r="R224" s="769">
        <f t="shared" si="99"/>
        <v>141500</v>
      </c>
    </row>
    <row r="225" spans="2:18" ht="16.5" customHeight="1">
      <c r="B225" s="761"/>
      <c r="C225" s="762"/>
      <c r="D225" s="762"/>
      <c r="E225" s="762"/>
      <c r="F225" s="773">
        <v>19705</v>
      </c>
      <c r="G225" s="765" t="s">
        <v>2366</v>
      </c>
      <c r="H225" s="766"/>
      <c r="I225" s="767" t="s">
        <v>2161</v>
      </c>
      <c r="J225" s="768"/>
      <c r="K225" s="768">
        <v>40000</v>
      </c>
      <c r="L225" s="768">
        <v>30000</v>
      </c>
      <c r="M225" s="768"/>
      <c r="N225" s="768"/>
      <c r="O225" s="768"/>
      <c r="P225" s="768"/>
      <c r="Q225" s="768"/>
      <c r="R225" s="769">
        <f t="shared" si="99"/>
        <v>70000</v>
      </c>
    </row>
    <row r="226" spans="2:18" ht="16.5" customHeight="1">
      <c r="B226" s="761"/>
      <c r="C226" s="762"/>
      <c r="D226" s="762"/>
      <c r="E226" s="762"/>
      <c r="F226" s="773">
        <v>19706</v>
      </c>
      <c r="G226" s="765" t="s">
        <v>2217</v>
      </c>
      <c r="H226" s="766"/>
      <c r="I226" s="767" t="s">
        <v>2161</v>
      </c>
      <c r="J226" s="768"/>
      <c r="K226" s="768"/>
      <c r="L226" s="768">
        <v>66500</v>
      </c>
      <c r="M226" s="768"/>
      <c r="N226" s="768"/>
      <c r="O226" s="768"/>
      <c r="P226" s="768"/>
      <c r="Q226" s="768"/>
      <c r="R226" s="769">
        <f t="shared" si="99"/>
        <v>66500</v>
      </c>
    </row>
    <row r="227" spans="2:18" ht="54">
      <c r="B227" s="58"/>
      <c r="C227" s="59"/>
      <c r="D227" s="59"/>
      <c r="E227" s="59"/>
      <c r="F227" s="18">
        <v>19707</v>
      </c>
      <c r="G227" s="19" t="s">
        <v>246</v>
      </c>
      <c r="H227" s="134" t="s">
        <v>247</v>
      </c>
      <c r="I227" s="153" t="s">
        <v>2161</v>
      </c>
      <c r="J227" s="136"/>
      <c r="K227" s="136"/>
      <c r="L227" s="136">
        <v>30000</v>
      </c>
      <c r="M227" s="136"/>
      <c r="N227" s="136"/>
      <c r="O227" s="136"/>
      <c r="P227" s="136"/>
      <c r="Q227" s="136"/>
      <c r="R227" s="119">
        <f t="shared" si="99"/>
        <v>30000</v>
      </c>
    </row>
    <row r="228" spans="2:18" ht="6.75" customHeight="1">
      <c r="R228" s="967"/>
    </row>
    <row r="229" spans="2:18" s="37" customFormat="1" ht="18.75" customHeight="1">
      <c r="B229" s="1539" t="s">
        <v>1660</v>
      </c>
      <c r="C229" s="1539"/>
      <c r="D229" s="1539"/>
      <c r="E229" s="1539"/>
      <c r="F229" s="1539"/>
      <c r="G229" s="1539"/>
      <c r="H229" s="481"/>
      <c r="I229" s="5"/>
      <c r="J229" s="4"/>
      <c r="K229" s="482"/>
      <c r="L229" s="482"/>
      <c r="M229" s="482"/>
      <c r="N229" s="482"/>
      <c r="O229" s="482"/>
      <c r="P229" s="482"/>
      <c r="Q229" s="482"/>
      <c r="R229" s="483"/>
    </row>
    <row r="230" spans="2:18" ht="32.25" customHeight="1">
      <c r="B230" s="1540" t="s">
        <v>1732</v>
      </c>
      <c r="C230" s="1540"/>
      <c r="D230" s="1540"/>
      <c r="E230" s="1540"/>
      <c r="F230" s="1522" t="s">
        <v>1661</v>
      </c>
      <c r="G230" s="1522"/>
      <c r="H230" s="1523"/>
      <c r="I230" s="1532" t="s">
        <v>9</v>
      </c>
      <c r="J230" s="1533"/>
      <c r="K230" s="1534"/>
      <c r="L230" s="1532" t="s">
        <v>1662</v>
      </c>
      <c r="M230" s="1533"/>
      <c r="N230" s="1534"/>
      <c r="O230" s="505"/>
      <c r="P230" s="1529" t="s">
        <v>1663</v>
      </c>
      <c r="Q230" s="1530"/>
      <c r="R230" s="1531"/>
    </row>
    <row r="231" spans="2:18">
      <c r="B231" s="1541" t="s">
        <v>2421</v>
      </c>
      <c r="C231" s="1542"/>
      <c r="D231" s="1542"/>
      <c r="E231" s="1543"/>
      <c r="F231" s="1524" t="s">
        <v>1664</v>
      </c>
      <c r="G231" s="1525"/>
      <c r="H231" s="481"/>
      <c r="I231" s="1535">
        <f>SUM(I232:K234)</f>
        <v>2135000</v>
      </c>
      <c r="J231" s="1536"/>
      <c r="K231" s="1537"/>
      <c r="L231" s="1548"/>
      <c r="M231" s="1549"/>
      <c r="N231" s="1550"/>
      <c r="O231" s="484"/>
      <c r="P231" s="1541"/>
      <c r="Q231" s="1542"/>
      <c r="R231" s="1543"/>
    </row>
    <row r="232" spans="2:18" ht="17.25" customHeight="1">
      <c r="B232" s="24"/>
      <c r="F232" s="24"/>
      <c r="G232" s="333" t="s">
        <v>1665</v>
      </c>
      <c r="H232" s="333"/>
      <c r="I232" s="1526">
        <f>K8</f>
        <v>980000</v>
      </c>
      <c r="J232" s="1527"/>
      <c r="K232" s="1528"/>
      <c r="L232" s="1526"/>
      <c r="M232" s="1527"/>
      <c r="N232" s="1528"/>
      <c r="O232" s="484"/>
      <c r="P232" s="1544"/>
      <c r="Q232" s="1545"/>
      <c r="R232" s="1546"/>
    </row>
    <row r="233" spans="2:18" ht="17.25" customHeight="1">
      <c r="B233" s="24"/>
      <c r="F233" s="24"/>
      <c r="G233" s="333" t="s">
        <v>1666</v>
      </c>
      <c r="H233" s="333"/>
      <c r="I233" s="1526">
        <f>L8</f>
        <v>638500</v>
      </c>
      <c r="J233" s="1527"/>
      <c r="K233" s="1528"/>
      <c r="L233" s="1526"/>
      <c r="M233" s="1527"/>
      <c r="N233" s="1528"/>
      <c r="O233" s="484"/>
      <c r="P233" s="1544"/>
      <c r="Q233" s="1545"/>
      <c r="R233" s="1546"/>
    </row>
    <row r="234" spans="2:18" ht="17.25" customHeight="1">
      <c r="B234" s="24"/>
      <c r="F234" s="24"/>
      <c r="G234" s="333" t="s">
        <v>1667</v>
      </c>
      <c r="H234" s="333"/>
      <c r="I234" s="1526">
        <f>M8</f>
        <v>516500</v>
      </c>
      <c r="J234" s="1527"/>
      <c r="K234" s="1528"/>
      <c r="L234" s="1526"/>
      <c r="M234" s="1527"/>
      <c r="N234" s="1528"/>
      <c r="O234" s="484"/>
      <c r="P234" s="1544"/>
      <c r="Q234" s="1545"/>
      <c r="R234" s="1546"/>
    </row>
    <row r="235" spans="2:18" ht="17.25" customHeight="1">
      <c r="B235" s="489"/>
      <c r="C235" s="490"/>
      <c r="D235" s="490"/>
      <c r="E235" s="490"/>
      <c r="F235" s="1411" t="s">
        <v>1669</v>
      </c>
      <c r="G235" s="1430"/>
      <c r="H235" s="1412"/>
      <c r="I235" s="1547">
        <f>SUM(L235:R235)</f>
        <v>2135000</v>
      </c>
      <c r="J235" s="1547"/>
      <c r="K235" s="1547"/>
      <c r="L235" s="1547">
        <v>500000</v>
      </c>
      <c r="M235" s="1547"/>
      <c r="N235" s="1547"/>
      <c r="O235" s="491"/>
      <c r="P235" s="1538">
        <v>1635000</v>
      </c>
      <c r="Q235" s="1538"/>
      <c r="R235" s="1538"/>
    </row>
    <row r="236" spans="2:18" ht="8.25" customHeight="1">
      <c r="F236" s="486"/>
      <c r="H236" s="21"/>
      <c r="J236" s="459"/>
      <c r="K236" s="487"/>
      <c r="L236" s="487"/>
      <c r="M236" s="487"/>
      <c r="N236" s="487"/>
      <c r="O236" s="487"/>
      <c r="P236" s="487"/>
      <c r="Q236" s="487"/>
      <c r="R236" s="487"/>
    </row>
    <row r="237" spans="2:18">
      <c r="B237" s="462" t="s">
        <v>1670</v>
      </c>
      <c r="E237" s="7"/>
      <c r="F237" s="486" t="s">
        <v>2668</v>
      </c>
      <c r="G237" s="49"/>
      <c r="H237" s="462"/>
      <c r="I237" s="3"/>
      <c r="J237" s="488"/>
      <c r="K237" s="482"/>
      <c r="L237" s="482"/>
      <c r="M237" s="482"/>
      <c r="N237" s="482"/>
      <c r="O237" s="482"/>
      <c r="P237" s="482"/>
      <c r="Q237" s="482"/>
      <c r="R237" s="482"/>
    </row>
  </sheetData>
  <mergeCells count="94">
    <mergeCell ref="C11:I11"/>
    <mergeCell ref="B1:R1"/>
    <mergeCell ref="B7:G7"/>
    <mergeCell ref="B8:G8"/>
    <mergeCell ref="B9:I9"/>
    <mergeCell ref="B10:I10"/>
    <mergeCell ref="P2:R2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D203:I203"/>
    <mergeCell ref="E204:I204"/>
    <mergeCell ref="E208:I208"/>
    <mergeCell ref="D184:I184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B229:G229"/>
    <mergeCell ref="B230:E230"/>
    <mergeCell ref="F230:H230"/>
    <mergeCell ref="I230:K230"/>
    <mergeCell ref="L230:N230"/>
    <mergeCell ref="P230:R230"/>
    <mergeCell ref="B231:E231"/>
    <mergeCell ref="F231:G231"/>
    <mergeCell ref="I231:K231"/>
    <mergeCell ref="L231:N231"/>
    <mergeCell ref="P231:R231"/>
    <mergeCell ref="I232:K232"/>
    <mergeCell ref="L232:N232"/>
    <mergeCell ref="P232:R232"/>
    <mergeCell ref="I233:K233"/>
    <mergeCell ref="L233:N233"/>
    <mergeCell ref="P233:R233"/>
    <mergeCell ref="F235:H235"/>
    <mergeCell ref="I235:K235"/>
    <mergeCell ref="L235:N235"/>
    <mergeCell ref="P235:R235"/>
    <mergeCell ref="I234:K234"/>
    <mergeCell ref="L234:N234"/>
    <mergeCell ref="P234:R23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9" tint="-0.499984740745262"/>
  </sheetPr>
  <dimension ref="B1:R232"/>
  <sheetViews>
    <sheetView zoomScaleNormal="100" workbookViewId="0">
      <pane ySplit="8" topLeftCell="A9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2" style="20" customWidth="1"/>
    <col min="3" max="3" width="1" style="20" customWidth="1"/>
    <col min="4" max="4" width="1.85546875" style="20" customWidth="1"/>
    <col min="5" max="5" width="3.140625" style="20" customWidth="1"/>
    <col min="6" max="6" width="5.42578125" style="49" customWidth="1"/>
    <col min="7" max="7" width="30.140625" style="21" customWidth="1"/>
    <col min="8" max="8" width="9.5703125" style="6" hidden="1" customWidth="1"/>
    <col min="9" max="9" width="14.425781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18" s="1" customFormat="1" ht="24.75" thickBot="1">
      <c r="B1" s="1407" t="s">
        <v>2703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2399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6.5" customHeight="1">
      <c r="B4" s="462" t="s">
        <v>1759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2496</v>
      </c>
      <c r="C8" s="1492"/>
      <c r="D8" s="1492"/>
      <c r="E8" s="1492"/>
      <c r="F8" s="1492"/>
      <c r="G8" s="1493"/>
      <c r="H8" s="89"/>
      <c r="I8" s="90"/>
      <c r="J8" s="44">
        <f t="shared" ref="J8:R8" si="0">SUM(J177:J222)</f>
        <v>0</v>
      </c>
      <c r="K8" s="44">
        <f t="shared" si="0"/>
        <v>20000</v>
      </c>
      <c r="L8" s="44">
        <f t="shared" si="0"/>
        <v>0</v>
      </c>
      <c r="M8" s="44">
        <f t="shared" si="0"/>
        <v>40000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0</v>
      </c>
      <c r="R8" s="44">
        <f t="shared" si="0"/>
        <v>60000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450"/>
      <c r="K176" s="450"/>
      <c r="L176" s="450"/>
      <c r="M176" s="450"/>
      <c r="N176" s="450"/>
      <c r="O176" s="449"/>
      <c r="P176" s="35"/>
      <c r="Q176" s="35"/>
      <c r="R176" s="35"/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448"/>
      <c r="K177" s="448"/>
      <c r="L177" s="448"/>
      <c r="M177" s="448"/>
      <c r="N177" s="448"/>
      <c r="O177" s="445"/>
      <c r="P177" s="22"/>
      <c r="Q177" s="22"/>
      <c r="R177" s="22"/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443"/>
      <c r="K178" s="443"/>
      <c r="L178" s="443"/>
      <c r="M178" s="443"/>
      <c r="N178" s="443"/>
      <c r="O178" s="186"/>
      <c r="P178" s="73"/>
      <c r="Q178" s="73"/>
      <c r="R178" s="73"/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443"/>
      <c r="K179" s="443"/>
      <c r="L179" s="443"/>
      <c r="M179" s="443"/>
      <c r="N179" s="443"/>
      <c r="O179" s="186"/>
      <c r="P179" s="73"/>
      <c r="Q179" s="73"/>
      <c r="R179" s="73"/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443"/>
      <c r="K180" s="443"/>
      <c r="L180" s="443"/>
      <c r="M180" s="443"/>
      <c r="N180" s="443"/>
      <c r="O180" s="186"/>
      <c r="P180" s="73"/>
      <c r="Q180" s="73"/>
      <c r="R180" s="73"/>
    </row>
    <row r="181" spans="2:18" ht="23.25" hidden="1" customHeight="1">
      <c r="B181" s="24"/>
      <c r="D181" s="21"/>
      <c r="E181" s="26"/>
      <c r="F181" s="25">
        <v>100</v>
      </c>
      <c r="G181" s="14"/>
      <c r="H181" s="15"/>
      <c r="I181" s="16"/>
      <c r="J181" s="452"/>
      <c r="K181" s="452"/>
      <c r="L181" s="452"/>
      <c r="M181" s="452"/>
      <c r="N181" s="452"/>
      <c r="O181" s="382"/>
      <c r="P181" s="23"/>
      <c r="Q181" s="23"/>
      <c r="R181" s="71">
        <f t="shared" ref="R181" si="89">SUM(J181:Q181)</f>
        <v>0</v>
      </c>
    </row>
    <row r="182" spans="2:18" ht="23.25" hidden="1" customHeight="1">
      <c r="B182" s="58"/>
      <c r="C182" s="59"/>
      <c r="D182" s="53"/>
      <c r="E182" s="19"/>
      <c r="F182" s="25">
        <v>101</v>
      </c>
      <c r="G182" s="14"/>
      <c r="H182" s="15"/>
      <c r="I182" s="16"/>
      <c r="J182" s="452"/>
      <c r="K182" s="452"/>
      <c r="L182" s="452"/>
      <c r="M182" s="452"/>
      <c r="N182" s="452"/>
      <c r="O182" s="382"/>
      <c r="P182" s="23"/>
      <c r="Q182" s="23"/>
      <c r="R182" s="71">
        <f>SUM(J182:Q182)</f>
        <v>0</v>
      </c>
    </row>
    <row r="183" spans="2:18" ht="36" hidden="1" customHeight="1">
      <c r="B183" s="29"/>
      <c r="C183" s="31"/>
      <c r="D183" s="1401" t="s">
        <v>65</v>
      </c>
      <c r="E183" s="1401"/>
      <c r="F183" s="1401"/>
      <c r="G183" s="1401"/>
      <c r="H183" s="1401"/>
      <c r="I183" s="1401"/>
      <c r="J183" s="443">
        <f>SUM(J184+J188)</f>
        <v>0</v>
      </c>
      <c r="K183" s="443">
        <f t="shared" ref="K183:R183" si="90">SUM(K184+K188)</f>
        <v>0</v>
      </c>
      <c r="L183" s="443">
        <f t="shared" si="90"/>
        <v>0</v>
      </c>
      <c r="M183" s="443">
        <f t="shared" si="90"/>
        <v>0</v>
      </c>
      <c r="N183" s="443">
        <f t="shared" si="90"/>
        <v>0</v>
      </c>
      <c r="O183" s="186">
        <f>SUM(O184+O188)</f>
        <v>0</v>
      </c>
      <c r="P183" s="73">
        <f t="shared" si="90"/>
        <v>0</v>
      </c>
      <c r="Q183" s="73">
        <f t="shared" si="90"/>
        <v>0</v>
      </c>
      <c r="R183" s="73">
        <f t="shared" si="90"/>
        <v>0</v>
      </c>
    </row>
    <row r="184" spans="2:18" hidden="1">
      <c r="B184" s="29"/>
      <c r="C184" s="31"/>
      <c r="D184" s="31"/>
      <c r="E184" s="30" t="s">
        <v>66</v>
      </c>
      <c r="F184" s="27"/>
      <c r="G184" s="27"/>
      <c r="H184" s="13"/>
      <c r="I184" s="47"/>
      <c r="J184" s="443">
        <f>SUM(J185:J187)</f>
        <v>0</v>
      </c>
      <c r="K184" s="443">
        <f t="shared" ref="K184:R184" si="91">SUM(K185:K187)</f>
        <v>0</v>
      </c>
      <c r="L184" s="443">
        <f t="shared" si="91"/>
        <v>0</v>
      </c>
      <c r="M184" s="443">
        <f t="shared" si="91"/>
        <v>0</v>
      </c>
      <c r="N184" s="443">
        <f t="shared" si="91"/>
        <v>0</v>
      </c>
      <c r="O184" s="186">
        <f t="shared" si="91"/>
        <v>0</v>
      </c>
      <c r="P184" s="73">
        <f t="shared" si="91"/>
        <v>0</v>
      </c>
      <c r="Q184" s="73">
        <f t="shared" si="91"/>
        <v>0</v>
      </c>
      <c r="R184" s="73">
        <f t="shared" si="91"/>
        <v>0</v>
      </c>
    </row>
    <row r="185" spans="2:18" ht="21" hidden="1" customHeight="1">
      <c r="B185" s="32"/>
      <c r="C185" s="33"/>
      <c r="D185" s="33"/>
      <c r="E185" s="34"/>
      <c r="F185" s="25">
        <v>102</v>
      </c>
      <c r="G185" s="14"/>
      <c r="H185" s="14"/>
      <c r="I185" s="52"/>
      <c r="J185" s="117"/>
      <c r="K185" s="117"/>
      <c r="L185" s="117"/>
      <c r="M185" s="117"/>
      <c r="N185" s="117"/>
      <c r="O185" s="80"/>
      <c r="P185" s="15"/>
      <c r="Q185" s="15"/>
      <c r="R185" s="71">
        <f t="shared" ref="R185:R186" si="92">SUM(J185:Q185)</f>
        <v>0</v>
      </c>
    </row>
    <row r="186" spans="2:18" ht="21" hidden="1" customHeight="1">
      <c r="B186" s="24"/>
      <c r="D186" s="21"/>
      <c r="E186" s="26"/>
      <c r="F186" s="25">
        <v>103</v>
      </c>
      <c r="G186" s="14"/>
      <c r="H186" s="15"/>
      <c r="I186" s="16"/>
      <c r="J186" s="452"/>
      <c r="K186" s="452"/>
      <c r="L186" s="452"/>
      <c r="M186" s="452"/>
      <c r="N186" s="452"/>
      <c r="O186" s="382"/>
      <c r="P186" s="23"/>
      <c r="Q186" s="23"/>
      <c r="R186" s="71">
        <f t="shared" si="92"/>
        <v>0</v>
      </c>
    </row>
    <row r="187" spans="2:18" ht="21" hidden="1" customHeight="1">
      <c r="B187" s="24"/>
      <c r="D187" s="21"/>
      <c r="E187" s="26"/>
      <c r="F187" s="25">
        <v>104</v>
      </c>
      <c r="G187" s="14"/>
      <c r="H187" s="15"/>
      <c r="I187" s="16"/>
      <c r="J187" s="452"/>
      <c r="K187" s="452"/>
      <c r="L187" s="452"/>
      <c r="M187" s="452"/>
      <c r="N187" s="452"/>
      <c r="O187" s="382"/>
      <c r="P187" s="23"/>
      <c r="Q187" s="23"/>
      <c r="R187" s="71">
        <f>SUM(J187:Q187)</f>
        <v>0</v>
      </c>
    </row>
    <row r="188" spans="2:18" hidden="1">
      <c r="B188" s="29"/>
      <c r="C188" s="31"/>
      <c r="D188" s="31"/>
      <c r="E188" s="30" t="s">
        <v>67</v>
      </c>
      <c r="F188" s="27"/>
      <c r="G188" s="27"/>
      <c r="H188" s="13"/>
      <c r="I188" s="47"/>
      <c r="J188" s="443">
        <f>SUM(J189:J191)</f>
        <v>0</v>
      </c>
      <c r="K188" s="443">
        <f t="shared" ref="K188:Q188" si="93">SUM(K189:K191)</f>
        <v>0</v>
      </c>
      <c r="L188" s="443">
        <f t="shared" si="93"/>
        <v>0</v>
      </c>
      <c r="M188" s="443">
        <f t="shared" si="93"/>
        <v>0</v>
      </c>
      <c r="N188" s="443">
        <f t="shared" si="93"/>
        <v>0</v>
      </c>
      <c r="O188" s="186">
        <f t="shared" si="93"/>
        <v>0</v>
      </c>
      <c r="P188" s="73">
        <f t="shared" si="93"/>
        <v>0</v>
      </c>
      <c r="Q188" s="73">
        <f t="shared" si="93"/>
        <v>0</v>
      </c>
      <c r="R188" s="73">
        <f>SUM(R189:R191)</f>
        <v>0</v>
      </c>
    </row>
    <row r="189" spans="2:18" ht="21" hidden="1" customHeight="1">
      <c r="B189" s="32"/>
      <c r="C189" s="33"/>
      <c r="D189" s="33"/>
      <c r="E189" s="34"/>
      <c r="F189" s="25">
        <v>105</v>
      </c>
      <c r="G189" s="14"/>
      <c r="H189" s="14"/>
      <c r="I189" s="52"/>
      <c r="J189" s="117"/>
      <c r="K189" s="117"/>
      <c r="L189" s="117"/>
      <c r="M189" s="117"/>
      <c r="N189" s="117"/>
      <c r="O189" s="80"/>
      <c r="P189" s="15"/>
      <c r="Q189" s="15"/>
      <c r="R189" s="71">
        <f t="shared" ref="R189:R190" si="94">SUM(J189:Q189)</f>
        <v>0</v>
      </c>
    </row>
    <row r="190" spans="2:18" ht="21" hidden="1" customHeight="1">
      <c r="B190" s="24"/>
      <c r="D190" s="21"/>
      <c r="E190" s="26"/>
      <c r="F190" s="25">
        <v>106</v>
      </c>
      <c r="G190" s="14"/>
      <c r="H190" s="15"/>
      <c r="I190" s="16"/>
      <c r="J190" s="452"/>
      <c r="K190" s="452"/>
      <c r="L190" s="452"/>
      <c r="M190" s="452"/>
      <c r="N190" s="452"/>
      <c r="O190" s="382"/>
      <c r="P190" s="23"/>
      <c r="Q190" s="23"/>
      <c r="R190" s="71">
        <f t="shared" si="94"/>
        <v>0</v>
      </c>
    </row>
    <row r="191" spans="2:18" ht="21" hidden="1" customHeight="1">
      <c r="B191" s="24"/>
      <c r="D191" s="21"/>
      <c r="E191" s="26"/>
      <c r="F191" s="25">
        <v>107</v>
      </c>
      <c r="G191" s="14"/>
      <c r="H191" s="15"/>
      <c r="I191" s="16"/>
      <c r="J191" s="452"/>
      <c r="K191" s="452"/>
      <c r="L191" s="452"/>
      <c r="M191" s="452"/>
      <c r="N191" s="452"/>
      <c r="O191" s="382"/>
      <c r="P191" s="23"/>
      <c r="Q191" s="23"/>
      <c r="R191" s="71">
        <f>SUM(J191:Q191)</f>
        <v>0</v>
      </c>
    </row>
    <row r="192" spans="2:18" s="12" customFormat="1" ht="18.75" customHeight="1">
      <c r="B192" s="116" t="s">
        <v>96</v>
      </c>
      <c r="C192" s="38"/>
      <c r="D192" s="115"/>
      <c r="E192" s="115"/>
      <c r="F192" s="115"/>
      <c r="G192" s="115"/>
      <c r="H192" s="115"/>
      <c r="I192" s="115"/>
      <c r="J192" s="455"/>
      <c r="K192" s="455"/>
      <c r="L192" s="455"/>
      <c r="M192" s="455"/>
      <c r="N192" s="455"/>
      <c r="O192" s="455"/>
      <c r="P192" s="455"/>
      <c r="Q192" s="455"/>
      <c r="R192" s="454"/>
    </row>
    <row r="193" spans="2:18" s="12" customFormat="1" ht="18.75" customHeight="1">
      <c r="B193" s="440" t="s">
        <v>125</v>
      </c>
      <c r="C193" s="441"/>
      <c r="D193" s="441"/>
      <c r="E193" s="441"/>
      <c r="F193" s="441"/>
      <c r="G193" s="441"/>
      <c r="H193" s="441"/>
      <c r="I193" s="441"/>
      <c r="J193" s="458"/>
      <c r="K193" s="458"/>
      <c r="L193" s="458"/>
      <c r="M193" s="458"/>
      <c r="N193" s="458"/>
      <c r="O193" s="458"/>
      <c r="P193" s="458"/>
      <c r="Q193" s="458"/>
      <c r="R193" s="457"/>
    </row>
    <row r="194" spans="2:18" ht="16.5" customHeight="1">
      <c r="B194" s="29"/>
      <c r="C194" s="189" t="s">
        <v>68</v>
      </c>
      <c r="D194" s="189"/>
      <c r="E194" s="189"/>
      <c r="F194" s="189"/>
      <c r="G194" s="189"/>
      <c r="H194" s="189"/>
      <c r="I194" s="189"/>
      <c r="J194" s="443"/>
      <c r="K194" s="443"/>
      <c r="L194" s="443"/>
      <c r="M194" s="443"/>
      <c r="N194" s="443"/>
      <c r="O194" s="443"/>
      <c r="P194" s="443"/>
      <c r="Q194" s="443"/>
      <c r="R194" s="186"/>
    </row>
    <row r="195" spans="2:18">
      <c r="B195" s="29"/>
      <c r="C195" s="31"/>
      <c r="D195" s="30" t="s">
        <v>69</v>
      </c>
      <c r="E195" s="28"/>
      <c r="F195" s="27"/>
      <c r="G195" s="27"/>
      <c r="H195" s="13"/>
      <c r="I195" s="47"/>
      <c r="J195" s="443"/>
      <c r="K195" s="443"/>
      <c r="L195" s="443"/>
      <c r="M195" s="443"/>
      <c r="N195" s="443"/>
      <c r="O195" s="443"/>
      <c r="P195" s="443"/>
      <c r="Q195" s="443"/>
      <c r="R195" s="186"/>
    </row>
    <row r="196" spans="2:18">
      <c r="B196" s="29"/>
      <c r="C196" s="31"/>
      <c r="D196" s="31"/>
      <c r="E196" s="30" t="s">
        <v>70</v>
      </c>
      <c r="F196" s="60"/>
      <c r="G196" s="55"/>
      <c r="H196" s="55"/>
      <c r="I196" s="55"/>
      <c r="J196" s="443"/>
      <c r="K196" s="443"/>
      <c r="L196" s="443"/>
      <c r="M196" s="443"/>
      <c r="N196" s="443"/>
      <c r="O196" s="443"/>
      <c r="P196" s="443"/>
      <c r="Q196" s="443"/>
      <c r="R196" s="186"/>
    </row>
    <row r="197" spans="2:18" s="464" customFormat="1" ht="16.5" customHeight="1">
      <c r="B197" s="466"/>
      <c r="C197" s="463"/>
      <c r="D197" s="463"/>
      <c r="E197" s="467">
        <v>191</v>
      </c>
      <c r="F197" s="467" t="s">
        <v>1707</v>
      </c>
      <c r="G197" s="468"/>
      <c r="H197" s="536"/>
      <c r="I197" s="467"/>
      <c r="J197" s="458"/>
      <c r="K197" s="458"/>
      <c r="L197" s="458"/>
      <c r="M197" s="458"/>
      <c r="N197" s="458"/>
      <c r="O197" s="458"/>
      <c r="P197" s="458"/>
      <c r="Q197" s="458"/>
      <c r="R197" s="457"/>
    </row>
    <row r="198" spans="2:18" ht="32.25" customHeight="1">
      <c r="B198" s="76"/>
      <c r="C198" s="77"/>
      <c r="D198" s="77"/>
      <c r="E198" s="77"/>
      <c r="F198" s="77">
        <v>19101</v>
      </c>
      <c r="G198" s="52" t="s">
        <v>2180</v>
      </c>
      <c r="H198" s="15" t="s">
        <v>133</v>
      </c>
      <c r="I198" s="15" t="s">
        <v>2161</v>
      </c>
      <c r="J198" s="15"/>
      <c r="K198" s="79">
        <v>20000</v>
      </c>
      <c r="L198" s="79"/>
      <c r="M198" s="79">
        <v>10000</v>
      </c>
      <c r="N198" s="15"/>
      <c r="O198" s="15"/>
      <c r="P198" s="15"/>
      <c r="Q198" s="15"/>
      <c r="R198" s="71">
        <f>SUM(J198:Q198)</f>
        <v>30000</v>
      </c>
    </row>
    <row r="199" spans="2:18" ht="20.25" hidden="1" customHeight="1">
      <c r="B199" s="955"/>
      <c r="C199" s="796"/>
      <c r="D199" s="796"/>
      <c r="E199" s="796"/>
      <c r="F199" s="796">
        <v>19102</v>
      </c>
      <c r="G199" s="19" t="s">
        <v>2367</v>
      </c>
      <c r="H199" s="817"/>
      <c r="I199" s="152" t="s">
        <v>2161</v>
      </c>
      <c r="J199" s="817"/>
      <c r="K199" s="956"/>
      <c r="L199" s="956"/>
      <c r="M199" s="956"/>
      <c r="N199" s="817"/>
      <c r="O199" s="817"/>
      <c r="P199" s="817"/>
      <c r="Q199" s="817"/>
      <c r="R199" s="957">
        <f>SUM(J199:Q199)</f>
        <v>0</v>
      </c>
    </row>
    <row r="200" spans="2:18" ht="24.75" hidden="1" customHeight="1">
      <c r="B200" s="24"/>
      <c r="D200" s="21"/>
      <c r="E200" s="26"/>
      <c r="F200" s="25">
        <v>109</v>
      </c>
      <c r="G200" s="19"/>
      <c r="H200" s="15"/>
      <c r="I200" s="16"/>
      <c r="J200" s="23"/>
      <c r="K200" s="23"/>
      <c r="L200" s="23"/>
      <c r="M200" s="23"/>
      <c r="N200" s="23"/>
      <c r="O200" s="23"/>
      <c r="P200" s="23"/>
      <c r="Q200" s="23"/>
      <c r="R200" s="71">
        <f t="shared" ref="R200:R202" si="95">SUM(J200:Q200)</f>
        <v>0</v>
      </c>
    </row>
    <row r="201" spans="2:18" ht="25.5" hidden="1" customHeight="1">
      <c r="B201" s="24"/>
      <c r="D201" s="21"/>
      <c r="E201" s="26"/>
      <c r="F201" s="25">
        <v>110</v>
      </c>
      <c r="G201" s="14"/>
      <c r="H201" s="15"/>
      <c r="I201" s="16"/>
      <c r="J201" s="23"/>
      <c r="K201" s="23"/>
      <c r="L201" s="23"/>
      <c r="M201" s="23"/>
      <c r="N201" s="23"/>
      <c r="O201" s="23"/>
      <c r="P201" s="23"/>
      <c r="Q201" s="23"/>
      <c r="R201" s="71">
        <f t="shared" si="95"/>
        <v>0</v>
      </c>
    </row>
    <row r="202" spans="2:18" ht="24.75" hidden="1" customHeight="1">
      <c r="B202" s="24"/>
      <c r="D202" s="21"/>
      <c r="E202" s="26"/>
      <c r="F202" s="25">
        <v>111</v>
      </c>
      <c r="G202" s="14"/>
      <c r="H202" s="15"/>
      <c r="I202" s="16"/>
      <c r="J202" s="23"/>
      <c r="K202" s="23"/>
      <c r="L202" s="23"/>
      <c r="M202" s="23"/>
      <c r="N202" s="23"/>
      <c r="O202" s="23"/>
      <c r="P202" s="23"/>
      <c r="Q202" s="23"/>
      <c r="R202" s="71">
        <f t="shared" si="95"/>
        <v>0</v>
      </c>
    </row>
    <row r="203" spans="2:18" ht="25.5" hidden="1" customHeight="1">
      <c r="B203" s="58"/>
      <c r="C203" s="59"/>
      <c r="D203" s="53"/>
      <c r="E203" s="19"/>
      <c r="F203" s="25">
        <v>112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>SUM(J203:Q203)</f>
        <v>0</v>
      </c>
    </row>
    <row r="204" spans="2:18" ht="33" hidden="1" customHeight="1">
      <c r="B204" s="29"/>
      <c r="C204" s="31"/>
      <c r="D204" s="1401" t="s">
        <v>71</v>
      </c>
      <c r="E204" s="1401"/>
      <c r="F204" s="1401"/>
      <c r="G204" s="1401"/>
      <c r="H204" s="1401"/>
      <c r="I204" s="1401"/>
      <c r="J204" s="73">
        <f>SUM(J205+J209+J213+J217)</f>
        <v>0</v>
      </c>
      <c r="K204" s="73">
        <f t="shared" ref="K204:R204" si="96">SUM(K205+K209+K213+K217)</f>
        <v>0</v>
      </c>
      <c r="L204" s="73">
        <f t="shared" si="96"/>
        <v>0</v>
      </c>
      <c r="M204" s="73">
        <f t="shared" si="96"/>
        <v>0</v>
      </c>
      <c r="N204" s="73">
        <f t="shared" si="96"/>
        <v>0</v>
      </c>
      <c r="O204" s="73">
        <f t="shared" si="96"/>
        <v>0</v>
      </c>
      <c r="P204" s="73">
        <f t="shared" si="96"/>
        <v>0</v>
      </c>
      <c r="Q204" s="73">
        <f t="shared" si="96"/>
        <v>0</v>
      </c>
      <c r="R204" s="73">
        <f t="shared" si="96"/>
        <v>0</v>
      </c>
    </row>
    <row r="205" spans="2:18" ht="30.75" hidden="1" customHeight="1">
      <c r="B205" s="29"/>
      <c r="C205" s="31"/>
      <c r="D205" s="31"/>
      <c r="E205" s="1418" t="s">
        <v>72</v>
      </c>
      <c r="F205" s="1418"/>
      <c r="G205" s="1418"/>
      <c r="H205" s="1418"/>
      <c r="I205" s="1418"/>
      <c r="J205" s="73">
        <f>SUM(J206:J208)</f>
        <v>0</v>
      </c>
      <c r="K205" s="73">
        <f t="shared" ref="K205:R205" si="97">SUM(K206:K208)</f>
        <v>0</v>
      </c>
      <c r="L205" s="73">
        <f t="shared" si="97"/>
        <v>0</v>
      </c>
      <c r="M205" s="73">
        <f t="shared" si="97"/>
        <v>0</v>
      </c>
      <c r="N205" s="73">
        <f t="shared" si="97"/>
        <v>0</v>
      </c>
      <c r="O205" s="73">
        <f t="shared" si="97"/>
        <v>0</v>
      </c>
      <c r="P205" s="73">
        <f t="shared" si="97"/>
        <v>0</v>
      </c>
      <c r="Q205" s="73">
        <f t="shared" si="97"/>
        <v>0</v>
      </c>
      <c r="R205" s="73">
        <f t="shared" si="97"/>
        <v>0</v>
      </c>
    </row>
    <row r="206" spans="2:18" ht="24.75" hidden="1" customHeight="1">
      <c r="B206" s="32"/>
      <c r="C206" s="33"/>
      <c r="D206" s="33"/>
      <c r="E206" s="34"/>
      <c r="F206" s="25">
        <v>113</v>
      </c>
      <c r="G206" s="14"/>
      <c r="H206" s="14"/>
      <c r="I206" s="52"/>
      <c r="J206" s="15"/>
      <c r="K206" s="15"/>
      <c r="L206" s="15"/>
      <c r="M206" s="15"/>
      <c r="N206" s="15"/>
      <c r="O206" s="15"/>
      <c r="P206" s="15"/>
      <c r="Q206" s="15"/>
      <c r="R206" s="71">
        <f t="shared" ref="R206:R207" si="98">SUM(J206:Q206)</f>
        <v>0</v>
      </c>
    </row>
    <row r="207" spans="2:18" ht="24.75" hidden="1" customHeight="1">
      <c r="B207" s="24"/>
      <c r="D207" s="21"/>
      <c r="E207" s="26"/>
      <c r="F207" s="25">
        <v>114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 t="shared" si="98"/>
        <v>0</v>
      </c>
    </row>
    <row r="208" spans="2:18" ht="24.75" hidden="1" customHeight="1">
      <c r="B208" s="24"/>
      <c r="D208" s="21"/>
      <c r="E208" s="26"/>
      <c r="F208" s="25">
        <v>115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1">
        <f>SUM(J208:Q208)</f>
        <v>0</v>
      </c>
    </row>
    <row r="209" spans="2:18" hidden="1">
      <c r="B209" s="29"/>
      <c r="C209" s="31"/>
      <c r="D209" s="31"/>
      <c r="E209" s="1419" t="s">
        <v>73</v>
      </c>
      <c r="F209" s="1419"/>
      <c r="G209" s="1419"/>
      <c r="H209" s="1419"/>
      <c r="I209" s="1419"/>
      <c r="J209" s="73">
        <f>SUM(J210:J212)</f>
        <v>0</v>
      </c>
      <c r="K209" s="73">
        <f t="shared" ref="K209:R209" si="99">SUM(K210:K212)</f>
        <v>0</v>
      </c>
      <c r="L209" s="73">
        <f t="shared" si="99"/>
        <v>0</v>
      </c>
      <c r="M209" s="73">
        <f t="shared" si="99"/>
        <v>0</v>
      </c>
      <c r="N209" s="73">
        <f t="shared" si="99"/>
        <v>0</v>
      </c>
      <c r="O209" s="73">
        <f t="shared" si="99"/>
        <v>0</v>
      </c>
      <c r="P209" s="73">
        <f t="shared" si="99"/>
        <v>0</v>
      </c>
      <c r="Q209" s="73">
        <f t="shared" si="99"/>
        <v>0</v>
      </c>
      <c r="R209" s="73">
        <f t="shared" si="99"/>
        <v>0</v>
      </c>
    </row>
    <row r="210" spans="2:18" ht="23.25" hidden="1" customHeight="1">
      <c r="B210" s="32"/>
      <c r="C210" s="33"/>
      <c r="D210" s="33"/>
      <c r="E210" s="34"/>
      <c r="F210" s="25">
        <v>116</v>
      </c>
      <c r="G210" s="14"/>
      <c r="H210" s="14"/>
      <c r="I210" s="52"/>
      <c r="J210" s="15"/>
      <c r="K210" s="15"/>
      <c r="L210" s="15"/>
      <c r="M210" s="15"/>
      <c r="N210" s="15"/>
      <c r="O210" s="15"/>
      <c r="P210" s="15"/>
      <c r="Q210" s="15"/>
      <c r="R210" s="71">
        <f t="shared" ref="R210:R211" si="100">SUM(J210:Q210)</f>
        <v>0</v>
      </c>
    </row>
    <row r="211" spans="2:18" ht="23.25" hidden="1" customHeight="1">
      <c r="B211" s="24"/>
      <c r="D211" s="21"/>
      <c r="E211" s="26"/>
      <c r="F211" s="25">
        <v>117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1">
        <f t="shared" si="100"/>
        <v>0</v>
      </c>
    </row>
    <row r="212" spans="2:18" ht="23.25" hidden="1" customHeight="1">
      <c r="B212" s="24"/>
      <c r="D212" s="21"/>
      <c r="E212" s="26"/>
      <c r="F212" s="25">
        <v>118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1">
        <f>SUM(J212:Q212)</f>
        <v>0</v>
      </c>
    </row>
    <row r="213" spans="2:18" hidden="1">
      <c r="B213" s="29"/>
      <c r="C213" s="31"/>
      <c r="D213" s="31"/>
      <c r="E213" s="30" t="s">
        <v>74</v>
      </c>
      <c r="F213" s="27"/>
      <c r="G213" s="27"/>
      <c r="H213" s="13"/>
      <c r="I213" s="47"/>
      <c r="J213" s="73">
        <f>SUM(J214:J216)</f>
        <v>0</v>
      </c>
      <c r="K213" s="73">
        <f t="shared" ref="K213:Q213" si="101">SUM(K214:K216)</f>
        <v>0</v>
      </c>
      <c r="L213" s="73">
        <f t="shared" si="101"/>
        <v>0</v>
      </c>
      <c r="M213" s="73">
        <f t="shared" si="101"/>
        <v>0</v>
      </c>
      <c r="N213" s="73">
        <f t="shared" si="101"/>
        <v>0</v>
      </c>
      <c r="O213" s="73">
        <f t="shared" si="101"/>
        <v>0</v>
      </c>
      <c r="P213" s="73">
        <f t="shared" si="101"/>
        <v>0</v>
      </c>
      <c r="Q213" s="73">
        <f t="shared" si="101"/>
        <v>0</v>
      </c>
      <c r="R213" s="73"/>
    </row>
    <row r="214" spans="2:18" ht="23.25" hidden="1" customHeight="1">
      <c r="B214" s="32"/>
      <c r="C214" s="33"/>
      <c r="D214" s="33"/>
      <c r="E214" s="34"/>
      <c r="F214" s="25">
        <v>119</v>
      </c>
      <c r="G214" s="14"/>
      <c r="H214" s="14"/>
      <c r="I214" s="52"/>
      <c r="J214" s="15"/>
      <c r="K214" s="15"/>
      <c r="L214" s="15"/>
      <c r="M214" s="15"/>
      <c r="N214" s="15"/>
      <c r="O214" s="15"/>
      <c r="P214" s="15"/>
      <c r="Q214" s="15"/>
      <c r="R214" s="71">
        <f t="shared" ref="R214:R215" si="102">SUM(J214:Q214)</f>
        <v>0</v>
      </c>
    </row>
    <row r="215" spans="2:18" ht="23.25" hidden="1" customHeight="1">
      <c r="B215" s="24"/>
      <c r="D215" s="21"/>
      <c r="E215" s="26"/>
      <c r="F215" s="25">
        <v>120</v>
      </c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1">
        <f t="shared" si="102"/>
        <v>0</v>
      </c>
    </row>
    <row r="216" spans="2:18" ht="23.25" hidden="1" customHeight="1">
      <c r="B216" s="24"/>
      <c r="D216" s="21"/>
      <c r="E216" s="26"/>
      <c r="F216" s="25">
        <v>121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1">
        <f>SUM(J216:Q216)</f>
        <v>0</v>
      </c>
    </row>
    <row r="217" spans="2:18" hidden="1">
      <c r="B217" s="29"/>
      <c r="C217" s="31"/>
      <c r="D217" s="31"/>
      <c r="E217" s="30" t="s">
        <v>75</v>
      </c>
      <c r="F217" s="27"/>
      <c r="G217" s="27"/>
      <c r="H217" s="13"/>
      <c r="I217" s="47"/>
      <c r="J217" s="73">
        <f>SUM(J218:J220)</f>
        <v>0</v>
      </c>
      <c r="K217" s="73">
        <f t="shared" ref="K217:Q217" si="103">SUM(K218:K220)</f>
        <v>0</v>
      </c>
      <c r="L217" s="73">
        <f t="shared" si="103"/>
        <v>0</v>
      </c>
      <c r="M217" s="73">
        <f t="shared" si="103"/>
        <v>0</v>
      </c>
      <c r="N217" s="73">
        <f t="shared" si="103"/>
        <v>0</v>
      </c>
      <c r="O217" s="73">
        <f t="shared" si="103"/>
        <v>0</v>
      </c>
      <c r="P217" s="73">
        <f t="shared" si="103"/>
        <v>0</v>
      </c>
      <c r="Q217" s="73">
        <f t="shared" si="103"/>
        <v>0</v>
      </c>
      <c r="R217" s="73">
        <f>SUM(R218:R220)</f>
        <v>0</v>
      </c>
    </row>
    <row r="218" spans="2:18" ht="21.75" hidden="1" customHeight="1">
      <c r="B218" s="32"/>
      <c r="C218" s="33"/>
      <c r="D218" s="33"/>
      <c r="E218" s="34"/>
      <c r="F218" s="25">
        <v>122</v>
      </c>
      <c r="G218" s="14"/>
      <c r="H218" s="14"/>
      <c r="I218" s="52"/>
      <c r="J218" s="15"/>
      <c r="K218" s="15"/>
      <c r="L218" s="15"/>
      <c r="M218" s="15"/>
      <c r="N218" s="15"/>
      <c r="O218" s="15"/>
      <c r="P218" s="15"/>
      <c r="Q218" s="15"/>
      <c r="R218" s="71">
        <f t="shared" ref="R218:R219" si="104">SUM(J218:Q218)</f>
        <v>0</v>
      </c>
    </row>
    <row r="219" spans="2:18" ht="21.75" hidden="1" customHeight="1">
      <c r="B219" s="24"/>
      <c r="D219" s="21"/>
      <c r="E219" s="26"/>
      <c r="F219" s="25">
        <v>123</v>
      </c>
      <c r="G219" s="14"/>
      <c r="H219" s="15"/>
      <c r="I219" s="16"/>
      <c r="J219" s="23"/>
      <c r="K219" s="23"/>
      <c r="L219" s="23"/>
      <c r="M219" s="23"/>
      <c r="N219" s="23"/>
      <c r="O219" s="23"/>
      <c r="P219" s="23"/>
      <c r="Q219" s="23"/>
      <c r="R219" s="71">
        <f t="shared" si="104"/>
        <v>0</v>
      </c>
    </row>
    <row r="220" spans="2:18" ht="21.75" hidden="1" customHeight="1">
      <c r="B220" s="58"/>
      <c r="C220" s="59"/>
      <c r="D220" s="53"/>
      <c r="E220" s="19"/>
      <c r="F220" s="25">
        <v>124</v>
      </c>
      <c r="G220" s="151"/>
      <c r="H220" s="15"/>
      <c r="I220" s="16"/>
      <c r="J220" s="23"/>
      <c r="K220" s="23"/>
      <c r="L220" s="23"/>
      <c r="M220" s="23"/>
      <c r="N220" s="23"/>
      <c r="O220" s="23"/>
      <c r="P220" s="23"/>
      <c r="Q220" s="23"/>
      <c r="R220" s="71">
        <f>SUM(J220:Q220)</f>
        <v>0</v>
      </c>
    </row>
    <row r="221" spans="2:18" s="464" customFormat="1" ht="16.5" customHeight="1">
      <c r="B221" s="466"/>
      <c r="C221" s="463"/>
      <c r="D221" s="463"/>
      <c r="E221" s="467">
        <v>197</v>
      </c>
      <c r="F221" s="467" t="s">
        <v>1658</v>
      </c>
      <c r="G221" s="958"/>
      <c r="H221" s="536"/>
      <c r="I221" s="467"/>
      <c r="J221" s="458"/>
      <c r="K221" s="458"/>
      <c r="L221" s="458"/>
      <c r="M221" s="458"/>
      <c r="N221" s="458"/>
      <c r="O221" s="458"/>
      <c r="P221" s="458"/>
      <c r="Q221" s="458"/>
      <c r="R221" s="457"/>
    </row>
    <row r="222" spans="2:18" ht="20.25" customHeight="1">
      <c r="B222" s="76"/>
      <c r="C222" s="77"/>
      <c r="D222" s="77"/>
      <c r="E222" s="77"/>
      <c r="F222" s="77">
        <v>19701</v>
      </c>
      <c r="G222" s="14" t="s">
        <v>134</v>
      </c>
      <c r="H222" s="15" t="s">
        <v>133</v>
      </c>
      <c r="I222" s="16" t="s">
        <v>2161</v>
      </c>
      <c r="J222" s="15"/>
      <c r="K222" s="79"/>
      <c r="L222" s="79"/>
      <c r="M222" s="79">
        <v>30000</v>
      </c>
      <c r="N222" s="15"/>
      <c r="O222" s="15"/>
      <c r="P222" s="15"/>
      <c r="Q222" s="15"/>
      <c r="R222" s="71">
        <f>SUM(J222:Q222)</f>
        <v>30000</v>
      </c>
    </row>
    <row r="223" spans="2:18" ht="9" customHeight="1"/>
    <row r="224" spans="2:18" s="37" customFormat="1" ht="18.75" customHeight="1">
      <c r="B224" s="1539" t="s">
        <v>1660</v>
      </c>
      <c r="C224" s="1539"/>
      <c r="D224" s="1539"/>
      <c r="E224" s="1539"/>
      <c r="F224" s="1539"/>
      <c r="G224" s="1539"/>
      <c r="H224" s="481"/>
      <c r="I224" s="5"/>
      <c r="J224" s="4"/>
      <c r="K224" s="482"/>
      <c r="L224" s="482"/>
      <c r="M224" s="482"/>
      <c r="N224" s="482"/>
      <c r="O224" s="482"/>
      <c r="P224" s="482"/>
      <c r="Q224" s="482"/>
      <c r="R224" s="483"/>
    </row>
    <row r="225" spans="2:18" ht="32.25" customHeight="1">
      <c r="B225" s="1540" t="s">
        <v>1732</v>
      </c>
      <c r="C225" s="1540"/>
      <c r="D225" s="1540"/>
      <c r="E225" s="1540"/>
      <c r="F225" s="1522" t="s">
        <v>1661</v>
      </c>
      <c r="G225" s="1522"/>
      <c r="H225" s="1523"/>
      <c r="I225" s="1532" t="s">
        <v>9</v>
      </c>
      <c r="J225" s="1533"/>
      <c r="K225" s="1534"/>
      <c r="L225" s="1532" t="s">
        <v>1662</v>
      </c>
      <c r="M225" s="1533"/>
      <c r="N225" s="1534"/>
      <c r="O225" s="505"/>
      <c r="P225" s="1529" t="s">
        <v>1663</v>
      </c>
      <c r="Q225" s="1530"/>
      <c r="R225" s="1531"/>
    </row>
    <row r="226" spans="2:18">
      <c r="B226" s="1541" t="s">
        <v>2420</v>
      </c>
      <c r="C226" s="1542"/>
      <c r="D226" s="1542"/>
      <c r="E226" s="1543"/>
      <c r="F226" s="1524" t="s">
        <v>1664</v>
      </c>
      <c r="G226" s="1525"/>
      <c r="H226" s="481"/>
      <c r="I226" s="1535">
        <f>SUM(I227:K229)</f>
        <v>60000</v>
      </c>
      <c r="J226" s="1536"/>
      <c r="K226" s="1537"/>
      <c r="L226" s="1548"/>
      <c r="M226" s="1549"/>
      <c r="N226" s="1550"/>
      <c r="O226" s="484"/>
      <c r="P226" s="1541"/>
      <c r="Q226" s="1542"/>
      <c r="R226" s="1543"/>
    </row>
    <row r="227" spans="2:18" ht="18.75" customHeight="1">
      <c r="B227" s="24"/>
      <c r="F227" s="24"/>
      <c r="G227" s="333" t="s">
        <v>1665</v>
      </c>
      <c r="H227" s="333"/>
      <c r="I227" s="1526">
        <f>K8</f>
        <v>20000</v>
      </c>
      <c r="J227" s="1527"/>
      <c r="K227" s="1528"/>
      <c r="L227" s="1526"/>
      <c r="M227" s="1527"/>
      <c r="N227" s="1528"/>
      <c r="O227" s="484"/>
      <c r="P227" s="1544"/>
      <c r="Q227" s="1545"/>
      <c r="R227" s="1546"/>
    </row>
    <row r="228" spans="2:18" ht="18.75" customHeight="1">
      <c r="B228" s="24"/>
      <c r="F228" s="24"/>
      <c r="G228" s="333" t="s">
        <v>1666</v>
      </c>
      <c r="H228" s="333"/>
      <c r="I228" s="1526">
        <f>L8</f>
        <v>0</v>
      </c>
      <c r="J228" s="1527"/>
      <c r="K228" s="1528"/>
      <c r="L228" s="1526"/>
      <c r="M228" s="1527"/>
      <c r="N228" s="1528"/>
      <c r="O228" s="484"/>
      <c r="P228" s="1544"/>
      <c r="Q228" s="1545"/>
      <c r="R228" s="1546"/>
    </row>
    <row r="229" spans="2:18" ht="18.75" customHeight="1">
      <c r="B229" s="24"/>
      <c r="F229" s="24"/>
      <c r="G229" s="333" t="s">
        <v>1667</v>
      </c>
      <c r="H229" s="333"/>
      <c r="I229" s="1526">
        <f>M8</f>
        <v>40000</v>
      </c>
      <c r="J229" s="1527"/>
      <c r="K229" s="1528"/>
      <c r="L229" s="1526"/>
      <c r="M229" s="1527"/>
      <c r="N229" s="1528"/>
      <c r="O229" s="484"/>
      <c r="P229" s="1544"/>
      <c r="Q229" s="1545"/>
      <c r="R229" s="1546"/>
    </row>
    <row r="230" spans="2:18" ht="21.75" customHeight="1">
      <c r="B230" s="489"/>
      <c r="C230" s="490"/>
      <c r="D230" s="490"/>
      <c r="E230" s="490"/>
      <c r="F230" s="1411" t="s">
        <v>1669</v>
      </c>
      <c r="G230" s="1430"/>
      <c r="H230" s="1412"/>
      <c r="I230" s="1547">
        <f>SUM(L230:R230)</f>
        <v>60000</v>
      </c>
      <c r="J230" s="1547"/>
      <c r="K230" s="1547"/>
      <c r="L230" s="1547">
        <v>36000</v>
      </c>
      <c r="M230" s="1547"/>
      <c r="N230" s="1547"/>
      <c r="O230" s="491"/>
      <c r="P230" s="1538">
        <v>24000</v>
      </c>
      <c r="Q230" s="1538"/>
      <c r="R230" s="1538"/>
    </row>
    <row r="231" spans="2:18" ht="8.25" customHeight="1">
      <c r="F231" s="486"/>
      <c r="H231" s="21"/>
      <c r="J231" s="459"/>
      <c r="K231" s="487"/>
      <c r="L231" s="487"/>
      <c r="M231" s="487"/>
      <c r="N231" s="487"/>
      <c r="O231" s="487"/>
      <c r="P231" s="487"/>
      <c r="Q231" s="487"/>
      <c r="R231" s="487"/>
    </row>
    <row r="232" spans="2:18">
      <c r="B232" s="462" t="s">
        <v>1670</v>
      </c>
      <c r="E232" s="7"/>
      <c r="F232" s="486" t="s">
        <v>2669</v>
      </c>
      <c r="G232" s="49"/>
      <c r="H232" s="462"/>
      <c r="I232" s="3"/>
      <c r="J232" s="488"/>
      <c r="K232" s="482"/>
      <c r="L232" s="482"/>
      <c r="M232" s="482"/>
      <c r="N232" s="482"/>
      <c r="O232" s="482"/>
      <c r="P232" s="482"/>
      <c r="Q232" s="482"/>
      <c r="R232" s="482"/>
    </row>
  </sheetData>
  <mergeCells count="94">
    <mergeCell ref="D204:I204"/>
    <mergeCell ref="E205:I205"/>
    <mergeCell ref="E209:I209"/>
    <mergeCell ref="D183:I183"/>
    <mergeCell ref="B151:I151"/>
    <mergeCell ref="B152:I152"/>
    <mergeCell ref="C153:I153"/>
    <mergeCell ref="D154:I154"/>
    <mergeCell ref="E155:I155"/>
    <mergeCell ref="E159:I159"/>
    <mergeCell ref="E167:I167"/>
    <mergeCell ref="D171:I171"/>
    <mergeCell ref="B177:I177"/>
    <mergeCell ref="C178:I178"/>
    <mergeCell ref="E180:I180"/>
    <mergeCell ref="E145:I145"/>
    <mergeCell ref="D110:I110"/>
    <mergeCell ref="E111:I111"/>
    <mergeCell ref="E115:I115"/>
    <mergeCell ref="D119:I119"/>
    <mergeCell ref="E120:I120"/>
    <mergeCell ref="B124:I124"/>
    <mergeCell ref="B125:I125"/>
    <mergeCell ref="C126:I126"/>
    <mergeCell ref="D127:I127"/>
    <mergeCell ref="E128:I128"/>
    <mergeCell ref="D132:I132"/>
    <mergeCell ref="C109:I109"/>
    <mergeCell ref="B89:I89"/>
    <mergeCell ref="B90:I90"/>
    <mergeCell ref="C91:I91"/>
    <mergeCell ref="D92:I92"/>
    <mergeCell ref="E93:I93"/>
    <mergeCell ref="D97:I97"/>
    <mergeCell ref="E98:I98"/>
    <mergeCell ref="D102:I102"/>
    <mergeCell ref="E103:I103"/>
    <mergeCell ref="B107:I107"/>
    <mergeCell ref="B108:I108"/>
    <mergeCell ref="E82:I82"/>
    <mergeCell ref="D52:I52"/>
    <mergeCell ref="E53:I53"/>
    <mergeCell ref="D57:I57"/>
    <mergeCell ref="E58:I58"/>
    <mergeCell ref="D62:I62"/>
    <mergeCell ref="E63:I63"/>
    <mergeCell ref="E67:I67"/>
    <mergeCell ref="B72:I72"/>
    <mergeCell ref="C73:I73"/>
    <mergeCell ref="D74:I74"/>
    <mergeCell ref="D81:I81"/>
    <mergeCell ref="C51:I51"/>
    <mergeCell ref="D12:I12"/>
    <mergeCell ref="E13:I13"/>
    <mergeCell ref="D17:I17"/>
    <mergeCell ref="E18:I18"/>
    <mergeCell ref="B30:I30"/>
    <mergeCell ref="B31:I31"/>
    <mergeCell ref="C32:I32"/>
    <mergeCell ref="D33:I33"/>
    <mergeCell ref="E34:I34"/>
    <mergeCell ref="D46:I46"/>
    <mergeCell ref="E47:I47"/>
    <mergeCell ref="C11:I11"/>
    <mergeCell ref="B1:R1"/>
    <mergeCell ref="B7:G7"/>
    <mergeCell ref="B8:G8"/>
    <mergeCell ref="B9:I9"/>
    <mergeCell ref="B10:I10"/>
    <mergeCell ref="P2:R2"/>
    <mergeCell ref="B224:G224"/>
    <mergeCell ref="B225:E225"/>
    <mergeCell ref="F225:H225"/>
    <mergeCell ref="I225:K225"/>
    <mergeCell ref="L225:N225"/>
    <mergeCell ref="P225:R225"/>
    <mergeCell ref="B226:E226"/>
    <mergeCell ref="F226:G226"/>
    <mergeCell ref="I226:K226"/>
    <mergeCell ref="L226:N226"/>
    <mergeCell ref="P226:R226"/>
    <mergeCell ref="I227:K227"/>
    <mergeCell ref="L227:N227"/>
    <mergeCell ref="P227:R227"/>
    <mergeCell ref="I228:K228"/>
    <mergeCell ref="L228:N228"/>
    <mergeCell ref="P228:R228"/>
    <mergeCell ref="I229:K229"/>
    <mergeCell ref="L229:N229"/>
    <mergeCell ref="P229:R229"/>
    <mergeCell ref="F230:H230"/>
    <mergeCell ref="I230:K230"/>
    <mergeCell ref="L230:N230"/>
    <mergeCell ref="P230:R230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theme="9" tint="-0.499984740745262"/>
  </sheetPr>
  <dimension ref="A1:R260"/>
  <sheetViews>
    <sheetView zoomScale="120" zoomScaleNormal="120" workbookViewId="0">
      <pane ySplit="8" topLeftCell="A194" activePane="bottomLeft" state="frozen"/>
      <selection activeCell="M25" sqref="M25"/>
      <selection pane="bottomLeft" activeCell="B1" sqref="B1:R1"/>
    </sheetView>
  </sheetViews>
  <sheetFormatPr defaultColWidth="9" defaultRowHeight="21.75"/>
  <cols>
    <col min="1" max="1" width="0.85546875" style="7" customWidth="1"/>
    <col min="2" max="2" width="1.5703125" style="20" customWidth="1"/>
    <col min="3" max="3" width="1.42578125" style="20" customWidth="1"/>
    <col min="4" max="4" width="1.7109375" style="20" customWidth="1"/>
    <col min="5" max="5" width="3.85546875" style="20" customWidth="1"/>
    <col min="6" max="6" width="5.140625" style="49" customWidth="1"/>
    <col min="7" max="7" width="25.140625" style="21" customWidth="1"/>
    <col min="8" max="8" width="13.42578125" style="6" customWidth="1"/>
    <col min="9" max="9" width="9.140625" style="6" customWidth="1"/>
    <col min="10" max="14" width="9.140625" style="74" customWidth="1"/>
    <col min="15" max="15" width="9.140625" style="74" hidden="1" customWidth="1"/>
    <col min="16" max="18" width="9.140625" style="74" customWidth="1"/>
    <col min="19" max="16384" width="9" style="7"/>
  </cols>
  <sheetData>
    <row r="1" spans="2:18" s="1" customFormat="1" ht="24.75" thickBot="1">
      <c r="B1" s="1407" t="s">
        <v>2704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2400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6.5" customHeight="1">
      <c r="B4" s="462" t="s">
        <v>1760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6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2497</v>
      </c>
      <c r="C8" s="1492"/>
      <c r="D8" s="1492"/>
      <c r="E8" s="1492"/>
      <c r="F8" s="1492"/>
      <c r="G8" s="1493"/>
      <c r="H8" s="89"/>
      <c r="I8" s="90"/>
      <c r="J8" s="44">
        <f t="shared" ref="J8:R8" si="0">SUM(J193:J252)</f>
        <v>0</v>
      </c>
      <c r="K8" s="44">
        <f t="shared" si="0"/>
        <v>0</v>
      </c>
      <c r="L8" s="44">
        <f t="shared" si="0"/>
        <v>0</v>
      </c>
      <c r="M8" s="44">
        <f t="shared" si="0"/>
        <v>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800000</v>
      </c>
      <c r="R8" s="44">
        <f t="shared" si="0"/>
        <v>800000</v>
      </c>
    </row>
    <row r="9" spans="2:18" s="12" customFormat="1" ht="31.5" hidden="1" customHeight="1">
      <c r="B9" s="1404" t="s">
        <v>78</v>
      </c>
      <c r="C9" s="1405"/>
      <c r="D9" s="1405"/>
      <c r="E9" s="1405"/>
      <c r="F9" s="1405"/>
      <c r="G9" s="1405"/>
      <c r="H9" s="1405"/>
      <c r="I9" s="1405"/>
      <c r="J9" s="35">
        <f>SUM(J10)</f>
        <v>0</v>
      </c>
      <c r="K9" s="35">
        <f t="shared" ref="K9:R10" si="1">SUM(K10)</f>
        <v>0</v>
      </c>
      <c r="L9" s="35">
        <f t="shared" si="1"/>
        <v>0</v>
      </c>
      <c r="M9" s="35">
        <f t="shared" si="1"/>
        <v>0</v>
      </c>
      <c r="N9" s="35">
        <f t="shared" si="1"/>
        <v>0</v>
      </c>
      <c r="O9" s="35">
        <f t="shared" si="1"/>
        <v>0</v>
      </c>
      <c r="P9" s="35">
        <f t="shared" si="1"/>
        <v>0</v>
      </c>
      <c r="Q9" s="35">
        <f t="shared" si="1"/>
        <v>0</v>
      </c>
      <c r="R9" s="35">
        <f t="shared" si="1"/>
        <v>0</v>
      </c>
    </row>
    <row r="10" spans="2:18" s="12" customFormat="1" ht="48" hidden="1" customHeight="1">
      <c r="B10" s="1512" t="s">
        <v>110</v>
      </c>
      <c r="C10" s="1401"/>
      <c r="D10" s="1401"/>
      <c r="E10" s="1401"/>
      <c r="F10" s="1401"/>
      <c r="G10" s="1401"/>
      <c r="H10" s="1401"/>
      <c r="I10" s="1401"/>
      <c r="J10" s="22">
        <f>SUM(J11)</f>
        <v>0</v>
      </c>
      <c r="K10" s="22">
        <f t="shared" si="1"/>
        <v>0</v>
      </c>
      <c r="L10" s="22">
        <f t="shared" si="1"/>
        <v>0</v>
      </c>
      <c r="M10" s="22">
        <f t="shared" si="1"/>
        <v>0</v>
      </c>
      <c r="N10" s="22">
        <f t="shared" si="1"/>
        <v>0</v>
      </c>
      <c r="O10" s="22">
        <f t="shared" si="1"/>
        <v>0</v>
      </c>
      <c r="P10" s="22">
        <f t="shared" si="1"/>
        <v>0</v>
      </c>
      <c r="Q10" s="22">
        <f t="shared" si="1"/>
        <v>0</v>
      </c>
      <c r="R10" s="22">
        <f t="shared" si="1"/>
        <v>0</v>
      </c>
    </row>
    <row r="11" spans="2:18" ht="47.25" hidden="1" customHeight="1">
      <c r="B11" s="29"/>
      <c r="C11" s="1401" t="s">
        <v>11</v>
      </c>
      <c r="D11" s="1401"/>
      <c r="E11" s="1401"/>
      <c r="F11" s="1401"/>
      <c r="G11" s="1401"/>
      <c r="H11" s="1401"/>
      <c r="I11" s="1401"/>
      <c r="J11" s="73">
        <f>SUM(J12+J17)</f>
        <v>0</v>
      </c>
      <c r="K11" s="73">
        <f t="shared" ref="K11:R11" si="2">SUM(K12+K17)</f>
        <v>0</v>
      </c>
      <c r="L11" s="73">
        <f t="shared" si="2"/>
        <v>0</v>
      </c>
      <c r="M11" s="73">
        <f t="shared" si="2"/>
        <v>0</v>
      </c>
      <c r="N11" s="73">
        <f t="shared" si="2"/>
        <v>0</v>
      </c>
      <c r="O11" s="73">
        <f t="shared" si="2"/>
        <v>0</v>
      </c>
      <c r="P11" s="73">
        <f t="shared" si="2"/>
        <v>0</v>
      </c>
      <c r="Q11" s="73">
        <f t="shared" si="2"/>
        <v>0</v>
      </c>
      <c r="R11" s="73">
        <f t="shared" si="2"/>
        <v>0</v>
      </c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73">
        <f>SUM(J13)</f>
        <v>0</v>
      </c>
      <c r="K12" s="73">
        <f t="shared" ref="K12:R12" si="3">SUM(K13)</f>
        <v>0</v>
      </c>
      <c r="L12" s="73">
        <f t="shared" si="3"/>
        <v>0</v>
      </c>
      <c r="M12" s="73">
        <f t="shared" si="3"/>
        <v>0</v>
      </c>
      <c r="N12" s="73">
        <f t="shared" si="3"/>
        <v>0</v>
      </c>
      <c r="O12" s="73">
        <f t="shared" si="3"/>
        <v>0</v>
      </c>
      <c r="P12" s="73">
        <f t="shared" si="3"/>
        <v>0</v>
      </c>
      <c r="Q12" s="73">
        <f t="shared" si="3"/>
        <v>0</v>
      </c>
      <c r="R12" s="73">
        <f t="shared" si="3"/>
        <v>0</v>
      </c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70">
        <f>SUM(J14:J16)</f>
        <v>0</v>
      </c>
      <c r="K13" s="70">
        <f t="shared" ref="K13:Q13" si="4">SUM(K14:K16)</f>
        <v>0</v>
      </c>
      <c r="L13" s="70">
        <f t="shared" si="4"/>
        <v>0</v>
      </c>
      <c r="M13" s="70">
        <f t="shared" si="4"/>
        <v>0</v>
      </c>
      <c r="N13" s="70">
        <f t="shared" si="4"/>
        <v>0</v>
      </c>
      <c r="O13" s="70">
        <f t="shared" si="4"/>
        <v>0</v>
      </c>
      <c r="P13" s="70">
        <f t="shared" si="4"/>
        <v>0</v>
      </c>
      <c r="Q13" s="70">
        <f t="shared" si="4"/>
        <v>0</v>
      </c>
      <c r="R13" s="70">
        <f>SUM(R14:R16)</f>
        <v>0</v>
      </c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5"/>
      <c r="K14" s="15"/>
      <c r="L14" s="15"/>
      <c r="M14" s="15"/>
      <c r="N14" s="15"/>
      <c r="O14" s="15"/>
      <c r="P14" s="15"/>
      <c r="Q14" s="15"/>
      <c r="R14" s="71">
        <f>SUM(J14:Q14)</f>
        <v>0</v>
      </c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5"/>
      <c r="K15" s="15"/>
      <c r="L15" s="15"/>
      <c r="M15" s="15"/>
      <c r="N15" s="15"/>
      <c r="O15" s="15"/>
      <c r="P15" s="15"/>
      <c r="Q15" s="15"/>
      <c r="R15" s="71">
        <f>SUM(J15:Q15)</f>
        <v>0</v>
      </c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23"/>
      <c r="K16" s="23"/>
      <c r="L16" s="23"/>
      <c r="M16" s="23"/>
      <c r="N16" s="23"/>
      <c r="O16" s="23"/>
      <c r="P16" s="23"/>
      <c r="Q16" s="23"/>
      <c r="R16" s="71">
        <f>SUM(J16:Q16)</f>
        <v>0</v>
      </c>
    </row>
    <row r="17" spans="2:18" s="37" customFormat="1" ht="51" hidden="1" customHeight="1">
      <c r="B17" s="36"/>
      <c r="C17" s="39"/>
      <c r="D17" s="1401" t="s">
        <v>76</v>
      </c>
      <c r="E17" s="1401"/>
      <c r="F17" s="1401"/>
      <c r="G17" s="1401"/>
      <c r="H17" s="1401"/>
      <c r="I17" s="1401"/>
      <c r="J17" s="72">
        <f>SUM(J18+J22)</f>
        <v>0</v>
      </c>
      <c r="K17" s="72">
        <f t="shared" ref="K17:R17" si="5">SUM(K18+K22)</f>
        <v>0</v>
      </c>
      <c r="L17" s="72">
        <f t="shared" si="5"/>
        <v>0</v>
      </c>
      <c r="M17" s="72">
        <f t="shared" si="5"/>
        <v>0</v>
      </c>
      <c r="N17" s="72">
        <f t="shared" si="5"/>
        <v>0</v>
      </c>
      <c r="O17" s="72">
        <f t="shared" si="5"/>
        <v>0</v>
      </c>
      <c r="P17" s="72">
        <f t="shared" si="5"/>
        <v>0</v>
      </c>
      <c r="Q17" s="72">
        <f t="shared" si="5"/>
        <v>0</v>
      </c>
      <c r="R17" s="72">
        <f t="shared" si="5"/>
        <v>0</v>
      </c>
    </row>
    <row r="18" spans="2:18" ht="35.25" hidden="1" customHeight="1">
      <c r="B18" s="56"/>
      <c r="C18" s="57"/>
      <c r="D18" s="57"/>
      <c r="E18" s="1424" t="s">
        <v>14</v>
      </c>
      <c r="F18" s="1401"/>
      <c r="G18" s="1401"/>
      <c r="H18" s="1401"/>
      <c r="I18" s="1401"/>
      <c r="J18" s="73">
        <f>SUM(J19:J21)</f>
        <v>0</v>
      </c>
      <c r="K18" s="73">
        <f t="shared" ref="K18:Q18" si="6">SUM(K19:K21)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>
        <f t="shared" si="6"/>
        <v>0</v>
      </c>
      <c r="Q18" s="73">
        <f t="shared" si="6"/>
        <v>0</v>
      </c>
      <c r="R18" s="73">
        <f>SUM(R19:R21)</f>
        <v>0</v>
      </c>
    </row>
    <row r="19" spans="2:18" ht="17.25" hidden="1" customHeight="1">
      <c r="B19" s="32"/>
      <c r="C19" s="33"/>
      <c r="D19" s="33"/>
      <c r="E19" s="34"/>
      <c r="F19" s="51">
        <v>4</v>
      </c>
      <c r="G19" s="14"/>
      <c r="H19" s="14"/>
      <c r="I19" s="52"/>
      <c r="J19" s="15"/>
      <c r="K19" s="15"/>
      <c r="L19" s="15"/>
      <c r="M19" s="15"/>
      <c r="N19" s="15"/>
      <c r="O19" s="15"/>
      <c r="P19" s="15"/>
      <c r="Q19" s="15"/>
      <c r="R19" s="71">
        <f>SUM(J19:Q19)</f>
        <v>0</v>
      </c>
    </row>
    <row r="20" spans="2:18" ht="17.25" hidden="1" customHeight="1">
      <c r="B20" s="24"/>
      <c r="D20" s="21"/>
      <c r="E20" s="26"/>
      <c r="F20" s="51">
        <v>5</v>
      </c>
      <c r="G20" s="14"/>
      <c r="H20" s="15"/>
      <c r="I20" s="16"/>
      <c r="J20" s="23"/>
      <c r="K20" s="23"/>
      <c r="L20" s="23"/>
      <c r="M20" s="23"/>
      <c r="N20" s="23"/>
      <c r="O20" s="23"/>
      <c r="P20" s="23"/>
      <c r="Q20" s="23"/>
      <c r="R20" s="71">
        <f>SUM(J20:Q20)</f>
        <v>0</v>
      </c>
    </row>
    <row r="21" spans="2:18" ht="17.25" hidden="1" customHeight="1">
      <c r="B21" s="58"/>
      <c r="C21" s="59"/>
      <c r="D21" s="53"/>
      <c r="E21" s="19"/>
      <c r="F21" s="51">
        <v>6</v>
      </c>
      <c r="G21" s="14"/>
      <c r="H21" s="15"/>
      <c r="I21" s="16"/>
      <c r="J21" s="23"/>
      <c r="K21" s="23"/>
      <c r="L21" s="23"/>
      <c r="M21" s="23"/>
      <c r="N21" s="23"/>
      <c r="O21" s="23"/>
      <c r="P21" s="23"/>
      <c r="Q21" s="23"/>
      <c r="R21" s="71">
        <f>SUM(J21:Q21)</f>
        <v>0</v>
      </c>
    </row>
    <row r="22" spans="2:18" ht="21" hidden="1" customHeight="1">
      <c r="B22" s="63"/>
      <c r="C22" s="64"/>
      <c r="D22" s="64"/>
      <c r="E22" s="65" t="s">
        <v>15</v>
      </c>
      <c r="F22" s="27"/>
      <c r="G22" s="27"/>
      <c r="H22" s="13"/>
      <c r="I22" s="47"/>
      <c r="J22" s="73">
        <f>SUM(J23:J25)</f>
        <v>0</v>
      </c>
      <c r="K22" s="73">
        <f t="shared" ref="K22:R22" si="7">SUM(K23:K25)</f>
        <v>0</v>
      </c>
      <c r="L22" s="73">
        <f t="shared" si="7"/>
        <v>0</v>
      </c>
      <c r="M22" s="73">
        <f t="shared" si="7"/>
        <v>0</v>
      </c>
      <c r="N22" s="73">
        <f t="shared" si="7"/>
        <v>0</v>
      </c>
      <c r="O22" s="73">
        <f t="shared" si="7"/>
        <v>0</v>
      </c>
      <c r="P22" s="73">
        <f t="shared" si="7"/>
        <v>0</v>
      </c>
      <c r="Q22" s="73">
        <f t="shared" si="7"/>
        <v>0</v>
      </c>
      <c r="R22" s="73">
        <f t="shared" si="7"/>
        <v>0</v>
      </c>
    </row>
    <row r="23" spans="2:18" ht="19.5" hidden="1" customHeight="1">
      <c r="B23" s="32"/>
      <c r="C23" s="33"/>
      <c r="D23" s="33"/>
      <c r="E23" s="34"/>
      <c r="F23" s="25">
        <v>7</v>
      </c>
      <c r="G23" s="14"/>
      <c r="H23" s="14"/>
      <c r="I23" s="52"/>
      <c r="J23" s="15"/>
      <c r="K23" s="15"/>
      <c r="L23" s="15"/>
      <c r="M23" s="15"/>
      <c r="N23" s="15"/>
      <c r="O23" s="15"/>
      <c r="P23" s="15"/>
      <c r="Q23" s="15"/>
      <c r="R23" s="71">
        <f>SUM(J23:Q23)</f>
        <v>0</v>
      </c>
    </row>
    <row r="24" spans="2:18" ht="19.5" hidden="1" customHeight="1">
      <c r="B24" s="48"/>
      <c r="C24" s="49"/>
      <c r="D24" s="49"/>
      <c r="E24" s="50"/>
      <c r="F24" s="25">
        <v>8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 t="shared" ref="R24" si="8">SUM(J24:Q24)</f>
        <v>0</v>
      </c>
    </row>
    <row r="25" spans="2:18" ht="19.5" hidden="1" customHeight="1">
      <c r="B25" s="58"/>
      <c r="C25" s="59"/>
      <c r="D25" s="53"/>
      <c r="E25" s="19"/>
      <c r="F25" s="25">
        <v>9</v>
      </c>
      <c r="G25" s="14"/>
      <c r="H25" s="15"/>
      <c r="I25" s="16"/>
      <c r="J25" s="23"/>
      <c r="K25" s="23"/>
      <c r="L25" s="23"/>
      <c r="M25" s="23"/>
      <c r="N25" s="23"/>
      <c r="O25" s="23"/>
      <c r="P25" s="23"/>
      <c r="Q25" s="23"/>
      <c r="R25" s="71">
        <f>SUM(J25:Q25)</f>
        <v>0</v>
      </c>
    </row>
    <row r="26" spans="2:18" ht="21" hidden="1" customHeight="1">
      <c r="B26" s="63"/>
      <c r="C26" s="64"/>
      <c r="D26" s="64"/>
      <c r="E26" s="65" t="s">
        <v>98</v>
      </c>
      <c r="F26" s="67"/>
      <c r="G26" s="27"/>
      <c r="H26" s="13"/>
      <c r="I26" s="47"/>
      <c r="J26" s="73">
        <f>SUM(J27:J29)</f>
        <v>0</v>
      </c>
      <c r="K26" s="73">
        <f t="shared" ref="K26:R26" si="9">SUM(K27:K29)</f>
        <v>0</v>
      </c>
      <c r="L26" s="73">
        <f t="shared" si="9"/>
        <v>0</v>
      </c>
      <c r="M26" s="73">
        <f t="shared" si="9"/>
        <v>0</v>
      </c>
      <c r="N26" s="73">
        <f t="shared" si="9"/>
        <v>0</v>
      </c>
      <c r="O26" s="73">
        <f t="shared" si="9"/>
        <v>0</v>
      </c>
      <c r="P26" s="73">
        <f t="shared" si="9"/>
        <v>0</v>
      </c>
      <c r="Q26" s="73">
        <f t="shared" si="9"/>
        <v>0</v>
      </c>
      <c r="R26" s="73">
        <f t="shared" si="9"/>
        <v>0</v>
      </c>
    </row>
    <row r="27" spans="2:18" ht="19.5" hidden="1" customHeight="1">
      <c r="B27" s="32"/>
      <c r="C27" s="33"/>
      <c r="D27" s="33"/>
      <c r="E27" s="34"/>
      <c r="F27" s="25">
        <v>10</v>
      </c>
      <c r="G27" s="14"/>
      <c r="H27" s="14"/>
      <c r="I27" s="52"/>
      <c r="J27" s="15"/>
      <c r="K27" s="15"/>
      <c r="L27" s="15"/>
      <c r="M27" s="15"/>
      <c r="N27" s="15"/>
      <c r="O27" s="15"/>
      <c r="P27" s="15"/>
      <c r="Q27" s="15"/>
      <c r="R27" s="71">
        <f>SUM(J27:Q27)</f>
        <v>0</v>
      </c>
    </row>
    <row r="28" spans="2:18" ht="19.5" hidden="1" customHeight="1">
      <c r="B28" s="48"/>
      <c r="C28" s="49"/>
      <c r="D28" s="49"/>
      <c r="E28" s="50"/>
      <c r="F28" s="25">
        <v>11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24"/>
      <c r="D29" s="21"/>
      <c r="E29" s="26"/>
      <c r="F29" s="25">
        <v>12</v>
      </c>
      <c r="G29" s="14"/>
      <c r="H29" s="15"/>
      <c r="I29" s="16"/>
      <c r="J29" s="23"/>
      <c r="K29" s="23"/>
      <c r="L29" s="23"/>
      <c r="M29" s="23"/>
      <c r="N29" s="23"/>
      <c r="O29" s="23"/>
      <c r="P29" s="23"/>
      <c r="Q29" s="23"/>
      <c r="R29" s="71">
        <f>SUM(J29:Q29)</f>
        <v>0</v>
      </c>
    </row>
    <row r="30" spans="2:18" s="12" customFormat="1" ht="35.25" hidden="1" customHeight="1">
      <c r="B30" s="1404" t="s">
        <v>80</v>
      </c>
      <c r="C30" s="1405"/>
      <c r="D30" s="1405"/>
      <c r="E30" s="1405"/>
      <c r="F30" s="1405"/>
      <c r="G30" s="1405"/>
      <c r="H30" s="1405"/>
      <c r="I30" s="1405"/>
      <c r="J30" s="35">
        <f>SUM(J31)</f>
        <v>0</v>
      </c>
      <c r="K30" s="35">
        <f t="shared" ref="K30:R30" si="10">SUM(K31)</f>
        <v>0</v>
      </c>
      <c r="L30" s="35">
        <f t="shared" si="10"/>
        <v>0</v>
      </c>
      <c r="M30" s="35">
        <f t="shared" si="10"/>
        <v>0</v>
      </c>
      <c r="N30" s="35">
        <f t="shared" si="10"/>
        <v>0</v>
      </c>
      <c r="O30" s="35">
        <f t="shared" si="10"/>
        <v>0</v>
      </c>
      <c r="P30" s="35">
        <f t="shared" si="10"/>
        <v>0</v>
      </c>
      <c r="Q30" s="35">
        <f t="shared" si="10"/>
        <v>0</v>
      </c>
      <c r="R30" s="35">
        <f t="shared" si="10"/>
        <v>0</v>
      </c>
    </row>
    <row r="31" spans="2:18" s="12" customFormat="1" ht="48" hidden="1" customHeight="1">
      <c r="B31" s="1512" t="s">
        <v>111</v>
      </c>
      <c r="C31" s="1401"/>
      <c r="D31" s="1401"/>
      <c r="E31" s="1401"/>
      <c r="F31" s="1401"/>
      <c r="G31" s="1401"/>
      <c r="H31" s="1401"/>
      <c r="I31" s="1401"/>
      <c r="J31" s="22">
        <f>SUM(J32+J51)</f>
        <v>0</v>
      </c>
      <c r="K31" s="22">
        <f t="shared" ref="K31:R31" si="11">SUM(K32+K51)</f>
        <v>0</v>
      </c>
      <c r="L31" s="22">
        <f t="shared" si="11"/>
        <v>0</v>
      </c>
      <c r="M31" s="22">
        <f t="shared" si="11"/>
        <v>0</v>
      </c>
      <c r="N31" s="22">
        <f t="shared" si="11"/>
        <v>0</v>
      </c>
      <c r="O31" s="22">
        <f t="shared" si="11"/>
        <v>0</v>
      </c>
      <c r="P31" s="22">
        <f t="shared" si="11"/>
        <v>0</v>
      </c>
      <c r="Q31" s="22">
        <f t="shared" si="11"/>
        <v>0</v>
      </c>
      <c r="R31" s="22">
        <f t="shared" si="11"/>
        <v>0</v>
      </c>
    </row>
    <row r="32" spans="2:18" ht="50.25" hidden="1" customHeight="1">
      <c r="B32" s="29"/>
      <c r="C32" s="1401" t="s">
        <v>25</v>
      </c>
      <c r="D32" s="1401"/>
      <c r="E32" s="1401"/>
      <c r="F32" s="1401"/>
      <c r="G32" s="1401"/>
      <c r="H32" s="1401"/>
      <c r="I32" s="1401"/>
      <c r="J32" s="73">
        <f>SUM(J33+J46)</f>
        <v>0</v>
      </c>
      <c r="K32" s="73">
        <f t="shared" ref="K32:R32" si="12">SUM(K33+K46)</f>
        <v>0</v>
      </c>
      <c r="L32" s="73">
        <f t="shared" si="12"/>
        <v>0</v>
      </c>
      <c r="M32" s="73">
        <f t="shared" si="12"/>
        <v>0</v>
      </c>
      <c r="N32" s="73">
        <f t="shared" si="12"/>
        <v>0</v>
      </c>
      <c r="O32" s="73">
        <f t="shared" si="12"/>
        <v>0</v>
      </c>
      <c r="P32" s="73">
        <f t="shared" si="12"/>
        <v>0</v>
      </c>
      <c r="Q32" s="73">
        <f t="shared" si="12"/>
        <v>0</v>
      </c>
      <c r="R32" s="73">
        <f t="shared" si="12"/>
        <v>0</v>
      </c>
    </row>
    <row r="33" spans="2:18" ht="35.25" hidden="1" customHeight="1">
      <c r="B33" s="29"/>
      <c r="C33" s="31"/>
      <c r="D33" s="1401" t="s">
        <v>16</v>
      </c>
      <c r="E33" s="1401"/>
      <c r="F33" s="1401"/>
      <c r="G33" s="1401"/>
      <c r="H33" s="1401"/>
      <c r="I33" s="1401"/>
      <c r="J33" s="73">
        <f>SUM(J34+J38+J42)</f>
        <v>0</v>
      </c>
      <c r="K33" s="73">
        <f t="shared" ref="K33:R33" si="13">SUM(K34+K38+K42)</f>
        <v>0</v>
      </c>
      <c r="L33" s="73">
        <f t="shared" si="13"/>
        <v>0</v>
      </c>
      <c r="M33" s="73">
        <f t="shared" si="13"/>
        <v>0</v>
      </c>
      <c r="N33" s="73">
        <f t="shared" si="13"/>
        <v>0</v>
      </c>
      <c r="O33" s="73">
        <f t="shared" si="13"/>
        <v>0</v>
      </c>
      <c r="P33" s="73">
        <f t="shared" si="13"/>
        <v>0</v>
      </c>
      <c r="Q33" s="73">
        <f t="shared" si="13"/>
        <v>0</v>
      </c>
      <c r="R33" s="73">
        <f t="shared" si="13"/>
        <v>0</v>
      </c>
    </row>
    <row r="34" spans="2:18" ht="48.75" hidden="1" customHeight="1">
      <c r="B34" s="29"/>
      <c r="C34" s="31"/>
      <c r="D34" s="31"/>
      <c r="E34" s="1401" t="s">
        <v>17</v>
      </c>
      <c r="F34" s="1401"/>
      <c r="G34" s="1401"/>
      <c r="H34" s="1401"/>
      <c r="I34" s="1401"/>
      <c r="J34" s="73">
        <f>SUM(J35:J37)</f>
        <v>0</v>
      </c>
      <c r="K34" s="73">
        <f t="shared" ref="K34:R34" si="14">SUM(K35:K37)</f>
        <v>0</v>
      </c>
      <c r="L34" s="73">
        <f t="shared" si="14"/>
        <v>0</v>
      </c>
      <c r="M34" s="73">
        <f t="shared" si="14"/>
        <v>0</v>
      </c>
      <c r="N34" s="73">
        <f t="shared" si="14"/>
        <v>0</v>
      </c>
      <c r="O34" s="73">
        <f t="shared" si="14"/>
        <v>0</v>
      </c>
      <c r="P34" s="73">
        <f t="shared" si="14"/>
        <v>0</v>
      </c>
      <c r="Q34" s="73">
        <f t="shared" si="14"/>
        <v>0</v>
      </c>
      <c r="R34" s="73">
        <f t="shared" si="14"/>
        <v>0</v>
      </c>
    </row>
    <row r="35" spans="2:18" ht="23.25" hidden="1" customHeight="1">
      <c r="B35" s="105"/>
      <c r="C35" s="91"/>
      <c r="D35" s="91"/>
      <c r="E35" s="92"/>
      <c r="F35" s="93">
        <v>13</v>
      </c>
      <c r="G35" s="94"/>
      <c r="H35" s="94"/>
      <c r="I35" s="95"/>
      <c r="J35" s="13"/>
      <c r="K35" s="13"/>
      <c r="L35" s="13"/>
      <c r="M35" s="13"/>
      <c r="N35" s="13"/>
      <c r="O35" s="13"/>
      <c r="P35" s="13"/>
      <c r="Q35" s="13"/>
      <c r="R35" s="96">
        <f t="shared" ref="R35:R36" si="15">SUM(J35:Q35)</f>
        <v>0</v>
      </c>
    </row>
    <row r="36" spans="2:18" ht="23.25" hidden="1" customHeight="1">
      <c r="B36" s="106"/>
      <c r="C36" s="97"/>
      <c r="D36" s="98"/>
      <c r="E36" s="99"/>
      <c r="F36" s="93">
        <v>14</v>
      </c>
      <c r="G36" s="94"/>
      <c r="H36" s="13"/>
      <c r="I36" s="100"/>
      <c r="J36" s="101"/>
      <c r="K36" s="101"/>
      <c r="L36" s="101"/>
      <c r="M36" s="101"/>
      <c r="N36" s="101"/>
      <c r="O36" s="101"/>
      <c r="P36" s="101"/>
      <c r="Q36" s="101"/>
      <c r="R36" s="96">
        <f t="shared" si="15"/>
        <v>0</v>
      </c>
    </row>
    <row r="37" spans="2:18" ht="23.25" hidden="1" customHeight="1">
      <c r="B37" s="107"/>
      <c r="C37" s="102"/>
      <c r="D37" s="103"/>
      <c r="E37" s="104"/>
      <c r="F37" s="93">
        <v>15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>SUM(J37:Q37)</f>
        <v>0</v>
      </c>
    </row>
    <row r="38" spans="2:18" ht="23.25" hidden="1" customHeight="1">
      <c r="B38" s="29"/>
      <c r="C38" s="31"/>
      <c r="D38" s="31"/>
      <c r="E38" s="30" t="s">
        <v>18</v>
      </c>
      <c r="F38" s="27"/>
      <c r="G38" s="27"/>
      <c r="H38" s="13"/>
      <c r="I38" s="47"/>
      <c r="J38" s="73">
        <f>SUM(J39:J41)</f>
        <v>0</v>
      </c>
      <c r="K38" s="73">
        <f t="shared" ref="K38:R38" si="16">SUM(K39:K41)</f>
        <v>0</v>
      </c>
      <c r="L38" s="73">
        <f t="shared" si="16"/>
        <v>0</v>
      </c>
      <c r="M38" s="73">
        <f t="shared" si="16"/>
        <v>0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</row>
    <row r="39" spans="2:18" ht="23.25" hidden="1" customHeight="1">
      <c r="B39" s="105"/>
      <c r="C39" s="91"/>
      <c r="D39" s="91"/>
      <c r="E39" s="92"/>
      <c r="F39" s="93">
        <v>16</v>
      </c>
      <c r="G39" s="94"/>
      <c r="H39" s="94"/>
      <c r="I39" s="95"/>
      <c r="J39" s="13"/>
      <c r="K39" s="13"/>
      <c r="L39" s="13"/>
      <c r="M39" s="13"/>
      <c r="N39" s="13"/>
      <c r="O39" s="13"/>
      <c r="P39" s="13"/>
      <c r="Q39" s="13"/>
      <c r="R39" s="96">
        <f t="shared" ref="R39:R40" si="17">SUM(J39:Q39)</f>
        <v>0</v>
      </c>
    </row>
    <row r="40" spans="2:18" ht="23.25" hidden="1" customHeight="1">
      <c r="B40" s="106"/>
      <c r="C40" s="97"/>
      <c r="D40" s="98"/>
      <c r="E40" s="99"/>
      <c r="F40" s="93">
        <v>17</v>
      </c>
      <c r="G40" s="94"/>
      <c r="H40" s="13"/>
      <c r="I40" s="100"/>
      <c r="J40" s="101"/>
      <c r="K40" s="101"/>
      <c r="L40" s="101"/>
      <c r="M40" s="101"/>
      <c r="N40" s="101"/>
      <c r="O40" s="101"/>
      <c r="P40" s="101"/>
      <c r="Q40" s="101"/>
      <c r="R40" s="96">
        <f t="shared" si="17"/>
        <v>0</v>
      </c>
    </row>
    <row r="41" spans="2:18" ht="23.25" hidden="1" customHeight="1">
      <c r="B41" s="107"/>
      <c r="C41" s="102"/>
      <c r="D41" s="103"/>
      <c r="E41" s="104"/>
      <c r="F41" s="93">
        <v>18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>SUM(J41:Q41)</f>
        <v>0</v>
      </c>
    </row>
    <row r="42" spans="2:18" ht="23.25" hidden="1" customHeight="1">
      <c r="B42" s="29"/>
      <c r="C42" s="31"/>
      <c r="D42" s="31"/>
      <c r="E42" s="30" t="s">
        <v>19</v>
      </c>
      <c r="F42" s="27"/>
      <c r="G42" s="27"/>
      <c r="H42" s="13"/>
      <c r="I42" s="47"/>
      <c r="J42" s="73">
        <f>SUM(J43:J45)</f>
        <v>0</v>
      </c>
      <c r="K42" s="73">
        <f t="shared" ref="K42:R42" si="18">SUM(K43:K45)</f>
        <v>0</v>
      </c>
      <c r="L42" s="73">
        <f t="shared" si="18"/>
        <v>0</v>
      </c>
      <c r="M42" s="73">
        <f t="shared" si="18"/>
        <v>0</v>
      </c>
      <c r="N42" s="73">
        <f t="shared" si="18"/>
        <v>0</v>
      </c>
      <c r="O42" s="73">
        <f t="shared" si="18"/>
        <v>0</v>
      </c>
      <c r="P42" s="73">
        <f t="shared" si="18"/>
        <v>0</v>
      </c>
      <c r="Q42" s="73">
        <f t="shared" si="18"/>
        <v>0</v>
      </c>
      <c r="R42" s="73">
        <f t="shared" si="18"/>
        <v>0</v>
      </c>
    </row>
    <row r="43" spans="2:18" ht="23.25" hidden="1" customHeight="1">
      <c r="B43" s="105"/>
      <c r="C43" s="91"/>
      <c r="D43" s="91"/>
      <c r="E43" s="92"/>
      <c r="F43" s="93">
        <v>19</v>
      </c>
      <c r="G43" s="94"/>
      <c r="H43" s="94"/>
      <c r="I43" s="95"/>
      <c r="J43" s="13"/>
      <c r="K43" s="13"/>
      <c r="L43" s="13"/>
      <c r="M43" s="13"/>
      <c r="N43" s="13"/>
      <c r="O43" s="13"/>
      <c r="P43" s="13"/>
      <c r="Q43" s="13"/>
      <c r="R43" s="96">
        <f t="shared" ref="R43:R44" si="19">SUM(J43:Q43)</f>
        <v>0</v>
      </c>
    </row>
    <row r="44" spans="2:18" ht="23.25" hidden="1" customHeight="1">
      <c r="B44" s="106"/>
      <c r="C44" s="97"/>
      <c r="D44" s="98"/>
      <c r="E44" s="99"/>
      <c r="F44" s="93">
        <v>20</v>
      </c>
      <c r="G44" s="94"/>
      <c r="H44" s="13"/>
      <c r="I44" s="100"/>
      <c r="J44" s="101"/>
      <c r="K44" s="101"/>
      <c r="L44" s="101"/>
      <c r="M44" s="101"/>
      <c r="N44" s="101"/>
      <c r="O44" s="101"/>
      <c r="P44" s="101"/>
      <c r="Q44" s="101"/>
      <c r="R44" s="96">
        <f t="shared" si="19"/>
        <v>0</v>
      </c>
    </row>
    <row r="45" spans="2:18" ht="23.25" hidden="1" customHeight="1">
      <c r="B45" s="106"/>
      <c r="C45" s="97"/>
      <c r="D45" s="98"/>
      <c r="E45" s="99"/>
      <c r="F45" s="93">
        <v>21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>SUM(J45:Q45)</f>
        <v>0</v>
      </c>
    </row>
    <row r="46" spans="2:18" s="37" customFormat="1" ht="49.5" hidden="1" customHeight="1">
      <c r="B46" s="36"/>
      <c r="C46" s="39"/>
      <c r="D46" s="1401" t="s">
        <v>20</v>
      </c>
      <c r="E46" s="1401"/>
      <c r="F46" s="1401"/>
      <c r="G46" s="1401"/>
      <c r="H46" s="1401"/>
      <c r="I46" s="1401"/>
      <c r="J46" s="72">
        <f>SUM(J47)</f>
        <v>0</v>
      </c>
      <c r="K46" s="72">
        <f t="shared" ref="K46:R46" si="20">SUM(K47)</f>
        <v>0</v>
      </c>
      <c r="L46" s="72">
        <f t="shared" si="20"/>
        <v>0</v>
      </c>
      <c r="M46" s="72">
        <f t="shared" si="20"/>
        <v>0</v>
      </c>
      <c r="N46" s="72">
        <f t="shared" si="20"/>
        <v>0</v>
      </c>
      <c r="O46" s="72">
        <f t="shared" si="20"/>
        <v>0</v>
      </c>
      <c r="P46" s="72">
        <f t="shared" si="20"/>
        <v>0</v>
      </c>
      <c r="Q46" s="72">
        <f t="shared" si="20"/>
        <v>0</v>
      </c>
      <c r="R46" s="72">
        <f t="shared" si="20"/>
        <v>0</v>
      </c>
    </row>
    <row r="47" spans="2:18" ht="36" hidden="1" customHeight="1">
      <c r="B47" s="83"/>
      <c r="C47" s="31"/>
      <c r="D47" s="31"/>
      <c r="E47" s="1401" t="s">
        <v>21</v>
      </c>
      <c r="F47" s="1401"/>
      <c r="G47" s="1401"/>
      <c r="H47" s="1401"/>
      <c r="I47" s="1401"/>
      <c r="J47" s="73">
        <f>SUM(J48:J50)</f>
        <v>0</v>
      </c>
      <c r="K47" s="73">
        <f t="shared" ref="K47:R47" si="21">SUM(K48:K50)</f>
        <v>0</v>
      </c>
      <c r="L47" s="73">
        <f t="shared" si="21"/>
        <v>0</v>
      </c>
      <c r="M47" s="73">
        <f t="shared" si="21"/>
        <v>0</v>
      </c>
      <c r="N47" s="73">
        <f t="shared" si="21"/>
        <v>0</v>
      </c>
      <c r="O47" s="73">
        <f t="shared" si="21"/>
        <v>0</v>
      </c>
      <c r="P47" s="73">
        <f t="shared" si="21"/>
        <v>0</v>
      </c>
      <c r="Q47" s="73">
        <f t="shared" si="21"/>
        <v>0</v>
      </c>
      <c r="R47" s="73">
        <f t="shared" si="21"/>
        <v>0</v>
      </c>
    </row>
    <row r="48" spans="2:18" ht="20.25" hidden="1" customHeight="1">
      <c r="B48" s="87"/>
      <c r="C48" s="91"/>
      <c r="D48" s="91"/>
      <c r="E48" s="92"/>
      <c r="F48" s="93">
        <v>22</v>
      </c>
      <c r="G48" s="94"/>
      <c r="H48" s="94"/>
      <c r="I48" s="95"/>
      <c r="J48" s="13"/>
      <c r="K48" s="13"/>
      <c r="L48" s="13"/>
      <c r="M48" s="13"/>
      <c r="N48" s="13"/>
      <c r="O48" s="13"/>
      <c r="P48" s="13"/>
      <c r="Q48" s="13"/>
      <c r="R48" s="96">
        <f t="shared" ref="R48:R49" si="22">SUM(J48:Q48)</f>
        <v>0</v>
      </c>
    </row>
    <row r="49" spans="2:18" ht="20.25" hidden="1" customHeight="1">
      <c r="B49" s="88"/>
      <c r="C49" s="97"/>
      <c r="D49" s="98"/>
      <c r="E49" s="99"/>
      <c r="F49" s="93">
        <v>23</v>
      </c>
      <c r="G49" s="94"/>
      <c r="H49" s="13"/>
      <c r="I49" s="100"/>
      <c r="J49" s="101"/>
      <c r="K49" s="101"/>
      <c r="L49" s="101"/>
      <c r="M49" s="101"/>
      <c r="N49" s="101"/>
      <c r="O49" s="101"/>
      <c r="P49" s="101"/>
      <c r="Q49" s="101"/>
      <c r="R49" s="96">
        <f t="shared" si="22"/>
        <v>0</v>
      </c>
    </row>
    <row r="50" spans="2:18" ht="20.25" hidden="1" customHeight="1">
      <c r="B50" s="88"/>
      <c r="C50" s="97"/>
      <c r="D50" s="98"/>
      <c r="E50" s="99"/>
      <c r="F50" s="93">
        <v>24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>SUM(J50:Q50)</f>
        <v>0</v>
      </c>
    </row>
    <row r="51" spans="2:18" ht="30.75" hidden="1" customHeight="1">
      <c r="B51" s="29"/>
      <c r="C51" s="1418" t="s">
        <v>24</v>
      </c>
      <c r="D51" s="1418"/>
      <c r="E51" s="1418"/>
      <c r="F51" s="1418"/>
      <c r="G51" s="1418"/>
      <c r="H51" s="1418"/>
      <c r="I51" s="1418"/>
      <c r="J51" s="73">
        <f>SUM(J52+J57+J62)</f>
        <v>0</v>
      </c>
      <c r="K51" s="73">
        <f t="shared" ref="K51:R51" si="23">SUM(K52+K57+K62)</f>
        <v>0</v>
      </c>
      <c r="L51" s="73">
        <f t="shared" si="23"/>
        <v>0</v>
      </c>
      <c r="M51" s="73">
        <f t="shared" si="23"/>
        <v>0</v>
      </c>
      <c r="N51" s="73">
        <f t="shared" si="23"/>
        <v>0</v>
      </c>
      <c r="O51" s="73">
        <f t="shared" si="23"/>
        <v>0</v>
      </c>
      <c r="P51" s="73">
        <f t="shared" si="23"/>
        <v>0</v>
      </c>
      <c r="Q51" s="73">
        <f t="shared" si="23"/>
        <v>0</v>
      </c>
      <c r="R51" s="73">
        <f t="shared" si="23"/>
        <v>0</v>
      </c>
    </row>
    <row r="52" spans="2:18" ht="49.5" hidden="1" customHeight="1">
      <c r="B52" s="29"/>
      <c r="C52" s="31"/>
      <c r="D52" s="1418" t="s">
        <v>23</v>
      </c>
      <c r="E52" s="1418"/>
      <c r="F52" s="1418"/>
      <c r="G52" s="1418"/>
      <c r="H52" s="1418"/>
      <c r="I52" s="1418"/>
      <c r="J52" s="73">
        <f>SUM(J53)</f>
        <v>0</v>
      </c>
      <c r="K52" s="73">
        <f t="shared" ref="K52:R52" si="24">SUM(K53)</f>
        <v>0</v>
      </c>
      <c r="L52" s="73">
        <f t="shared" si="24"/>
        <v>0</v>
      </c>
      <c r="M52" s="73">
        <f t="shared" si="24"/>
        <v>0</v>
      </c>
      <c r="N52" s="73">
        <f t="shared" si="24"/>
        <v>0</v>
      </c>
      <c r="O52" s="73">
        <f t="shared" si="24"/>
        <v>0</v>
      </c>
      <c r="P52" s="73">
        <f t="shared" si="24"/>
        <v>0</v>
      </c>
      <c r="Q52" s="73">
        <f t="shared" si="24"/>
        <v>0</v>
      </c>
      <c r="R52" s="73">
        <f t="shared" si="24"/>
        <v>0</v>
      </c>
    </row>
    <row r="53" spans="2:18" ht="33" hidden="1" customHeight="1">
      <c r="B53" s="29"/>
      <c r="C53" s="31"/>
      <c r="D53" s="31"/>
      <c r="E53" s="1401" t="s">
        <v>22</v>
      </c>
      <c r="F53" s="1401"/>
      <c r="G53" s="1401"/>
      <c r="H53" s="1401"/>
      <c r="I53" s="1401"/>
      <c r="J53" s="73">
        <f>SUM(J54:J56)</f>
        <v>0</v>
      </c>
      <c r="K53" s="73">
        <f t="shared" ref="K53:R53" si="25">SUM(K54:K56)</f>
        <v>0</v>
      </c>
      <c r="L53" s="73">
        <f t="shared" si="25"/>
        <v>0</v>
      </c>
      <c r="M53" s="73">
        <f t="shared" si="25"/>
        <v>0</v>
      </c>
      <c r="N53" s="73">
        <f t="shared" si="25"/>
        <v>0</v>
      </c>
      <c r="O53" s="73">
        <f t="shared" si="25"/>
        <v>0</v>
      </c>
      <c r="P53" s="73">
        <f t="shared" si="25"/>
        <v>0</v>
      </c>
      <c r="Q53" s="73">
        <f t="shared" si="25"/>
        <v>0</v>
      </c>
      <c r="R53" s="73">
        <f t="shared" si="25"/>
        <v>0</v>
      </c>
    </row>
    <row r="54" spans="2:18" ht="21.75" hidden="1" customHeight="1">
      <c r="B54" s="32"/>
      <c r="C54" s="33"/>
      <c r="D54" s="33"/>
      <c r="E54" s="34"/>
      <c r="F54" s="25">
        <v>25</v>
      </c>
      <c r="G54" s="14"/>
      <c r="H54" s="14"/>
      <c r="I54" s="52"/>
      <c r="J54" s="15"/>
      <c r="K54" s="15"/>
      <c r="L54" s="15"/>
      <c r="M54" s="15"/>
      <c r="N54" s="15"/>
      <c r="O54" s="15"/>
      <c r="P54" s="15"/>
      <c r="Q54" s="15"/>
      <c r="R54" s="71">
        <f t="shared" ref="R54:R55" si="26">SUM(J54:Q54)</f>
        <v>0</v>
      </c>
    </row>
    <row r="55" spans="2:18" ht="21.75" hidden="1" customHeight="1">
      <c r="B55" s="24"/>
      <c r="D55" s="21"/>
      <c r="E55" s="26"/>
      <c r="F55" s="25">
        <v>26</v>
      </c>
      <c r="G55" s="14"/>
      <c r="H55" s="15"/>
      <c r="I55" s="16"/>
      <c r="J55" s="23"/>
      <c r="K55" s="23"/>
      <c r="L55" s="23"/>
      <c r="M55" s="23"/>
      <c r="N55" s="23"/>
      <c r="O55" s="23"/>
      <c r="P55" s="23"/>
      <c r="Q55" s="23"/>
      <c r="R55" s="71">
        <f t="shared" si="26"/>
        <v>0</v>
      </c>
    </row>
    <row r="56" spans="2:18" ht="39" hidden="1" customHeight="1">
      <c r="B56" s="58"/>
      <c r="C56" s="59"/>
      <c r="D56" s="53"/>
      <c r="E56" s="19"/>
      <c r="F56" s="25">
        <v>27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>SUM(J56:Q56)</f>
        <v>0</v>
      </c>
    </row>
    <row r="57" spans="2:18" ht="48.75" hidden="1" customHeight="1">
      <c r="B57" s="29"/>
      <c r="C57" s="31"/>
      <c r="D57" s="1401" t="s">
        <v>26</v>
      </c>
      <c r="E57" s="1401"/>
      <c r="F57" s="1401"/>
      <c r="G57" s="1401"/>
      <c r="H57" s="1401"/>
      <c r="I57" s="1401"/>
      <c r="J57" s="73">
        <f>SUM(J58)</f>
        <v>0</v>
      </c>
      <c r="K57" s="73">
        <f t="shared" ref="K57:R57" si="27">SUM(K58)</f>
        <v>0</v>
      </c>
      <c r="L57" s="73">
        <f t="shared" si="27"/>
        <v>0</v>
      </c>
      <c r="M57" s="73">
        <f t="shared" si="27"/>
        <v>0</v>
      </c>
      <c r="N57" s="73">
        <f t="shared" si="27"/>
        <v>0</v>
      </c>
      <c r="O57" s="73">
        <f t="shared" si="27"/>
        <v>0</v>
      </c>
      <c r="P57" s="73">
        <f t="shared" si="27"/>
        <v>0</v>
      </c>
      <c r="Q57" s="73">
        <f t="shared" si="27"/>
        <v>0</v>
      </c>
      <c r="R57" s="73">
        <f t="shared" si="27"/>
        <v>0</v>
      </c>
    </row>
    <row r="58" spans="2:18" ht="32.25" hidden="1" customHeight="1">
      <c r="B58" s="29"/>
      <c r="C58" s="31"/>
      <c r="D58" s="31"/>
      <c r="E58" s="1401" t="s">
        <v>27</v>
      </c>
      <c r="F58" s="1401"/>
      <c r="G58" s="1401"/>
      <c r="H58" s="1401"/>
      <c r="I58" s="1401"/>
      <c r="J58" s="73">
        <f>SUM(J59:J61)</f>
        <v>0</v>
      </c>
      <c r="K58" s="73">
        <f t="shared" ref="K58:R58" si="28">SUM(K59:K61)</f>
        <v>0</v>
      </c>
      <c r="L58" s="73">
        <f t="shared" si="28"/>
        <v>0</v>
      </c>
      <c r="M58" s="73">
        <f t="shared" si="28"/>
        <v>0</v>
      </c>
      <c r="N58" s="73">
        <f t="shared" si="28"/>
        <v>0</v>
      </c>
      <c r="O58" s="73">
        <f t="shared" si="28"/>
        <v>0</v>
      </c>
      <c r="P58" s="73">
        <f t="shared" si="28"/>
        <v>0</v>
      </c>
      <c r="Q58" s="73">
        <f t="shared" si="28"/>
        <v>0</v>
      </c>
      <c r="R58" s="73">
        <f t="shared" si="28"/>
        <v>0</v>
      </c>
    </row>
    <row r="59" spans="2:18" ht="20.25" hidden="1" customHeight="1">
      <c r="B59" s="32"/>
      <c r="C59" s="33"/>
      <c r="D59" s="33"/>
      <c r="E59" s="34"/>
      <c r="F59" s="25">
        <v>28</v>
      </c>
      <c r="G59" s="14"/>
      <c r="H59" s="14"/>
      <c r="I59" s="52"/>
      <c r="J59" s="15"/>
      <c r="K59" s="15"/>
      <c r="L59" s="15"/>
      <c r="M59" s="15"/>
      <c r="N59" s="15"/>
      <c r="O59" s="15"/>
      <c r="P59" s="15"/>
      <c r="Q59" s="15"/>
      <c r="R59" s="71">
        <f t="shared" ref="R59:R60" si="29">SUM(J59:Q59)</f>
        <v>0</v>
      </c>
    </row>
    <row r="60" spans="2:18" ht="20.25" hidden="1" customHeight="1">
      <c r="B60" s="24"/>
      <c r="D60" s="21"/>
      <c r="E60" s="26"/>
      <c r="F60" s="25">
        <v>29</v>
      </c>
      <c r="G60" s="14"/>
      <c r="H60" s="15"/>
      <c r="I60" s="16"/>
      <c r="J60" s="23"/>
      <c r="K60" s="23"/>
      <c r="L60" s="23"/>
      <c r="M60" s="23"/>
      <c r="N60" s="23"/>
      <c r="O60" s="23"/>
      <c r="P60" s="23"/>
      <c r="Q60" s="23"/>
      <c r="R60" s="71">
        <f t="shared" si="29"/>
        <v>0</v>
      </c>
    </row>
    <row r="61" spans="2:18" ht="20.25" hidden="1" customHeight="1">
      <c r="B61" s="24"/>
      <c r="D61" s="21"/>
      <c r="E61" s="26"/>
      <c r="F61" s="25">
        <v>30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>SUM(J61:Q61)</f>
        <v>0</v>
      </c>
    </row>
    <row r="62" spans="2:18" ht="33.75" hidden="1" customHeight="1">
      <c r="B62" s="29"/>
      <c r="C62" s="31"/>
      <c r="D62" s="1401" t="s">
        <v>28</v>
      </c>
      <c r="E62" s="1401"/>
      <c r="F62" s="1401"/>
      <c r="G62" s="1401"/>
      <c r="H62" s="1401"/>
      <c r="I62" s="1401"/>
      <c r="J62" s="73">
        <f>SUM(J63+J67)</f>
        <v>0</v>
      </c>
      <c r="K62" s="73">
        <f t="shared" ref="K62:R62" si="30">SUM(K63+K67)</f>
        <v>0</v>
      </c>
      <c r="L62" s="73">
        <f t="shared" si="30"/>
        <v>0</v>
      </c>
      <c r="M62" s="73">
        <f t="shared" si="30"/>
        <v>0</v>
      </c>
      <c r="N62" s="73">
        <f t="shared" si="30"/>
        <v>0</v>
      </c>
      <c r="O62" s="73">
        <f t="shared" si="30"/>
        <v>0</v>
      </c>
      <c r="P62" s="73">
        <f t="shared" si="30"/>
        <v>0</v>
      </c>
      <c r="Q62" s="73">
        <f t="shared" si="30"/>
        <v>0</v>
      </c>
      <c r="R62" s="73">
        <f t="shared" si="30"/>
        <v>0</v>
      </c>
    </row>
    <row r="63" spans="2:18" ht="33.75" hidden="1" customHeight="1">
      <c r="B63" s="29"/>
      <c r="C63" s="31"/>
      <c r="D63" s="31"/>
      <c r="E63" s="1401" t="s">
        <v>29</v>
      </c>
      <c r="F63" s="1401"/>
      <c r="G63" s="1401"/>
      <c r="H63" s="1401"/>
      <c r="I63" s="1401"/>
      <c r="J63" s="73">
        <f>SUM(J64:J66)</f>
        <v>0</v>
      </c>
      <c r="K63" s="73">
        <f t="shared" ref="K63:R63" si="31">SUM(K64:K66)</f>
        <v>0</v>
      </c>
      <c r="L63" s="73">
        <f t="shared" si="31"/>
        <v>0</v>
      </c>
      <c r="M63" s="73">
        <f t="shared" si="31"/>
        <v>0</v>
      </c>
      <c r="N63" s="73">
        <f t="shared" si="31"/>
        <v>0</v>
      </c>
      <c r="O63" s="73">
        <f t="shared" si="31"/>
        <v>0</v>
      </c>
      <c r="P63" s="73">
        <f t="shared" si="31"/>
        <v>0</v>
      </c>
      <c r="Q63" s="73">
        <f t="shared" si="31"/>
        <v>0</v>
      </c>
      <c r="R63" s="73">
        <f t="shared" si="31"/>
        <v>0</v>
      </c>
    </row>
    <row r="64" spans="2:18" ht="21" hidden="1" customHeight="1">
      <c r="B64" s="32"/>
      <c r="C64" s="33"/>
      <c r="D64" s="33"/>
      <c r="E64" s="34"/>
      <c r="F64" s="25">
        <v>31</v>
      </c>
      <c r="G64" s="14"/>
      <c r="H64" s="14"/>
      <c r="I64" s="52"/>
      <c r="J64" s="15"/>
      <c r="K64" s="15"/>
      <c r="L64" s="15"/>
      <c r="M64" s="15"/>
      <c r="N64" s="15"/>
      <c r="O64" s="15"/>
      <c r="P64" s="15"/>
      <c r="Q64" s="15"/>
      <c r="R64" s="71">
        <f t="shared" ref="R64:R65" si="32">SUM(J64:Q64)</f>
        <v>0</v>
      </c>
    </row>
    <row r="65" spans="2:18" ht="21" hidden="1" customHeight="1">
      <c r="B65" s="24"/>
      <c r="D65" s="21"/>
      <c r="E65" s="26"/>
      <c r="F65" s="25">
        <v>32</v>
      </c>
      <c r="G65" s="14"/>
      <c r="H65" s="15"/>
      <c r="I65" s="16"/>
      <c r="J65" s="23"/>
      <c r="K65" s="23"/>
      <c r="L65" s="23"/>
      <c r="M65" s="23"/>
      <c r="N65" s="23"/>
      <c r="O65" s="23"/>
      <c r="P65" s="23"/>
      <c r="Q65" s="23"/>
      <c r="R65" s="71">
        <f t="shared" si="32"/>
        <v>0</v>
      </c>
    </row>
    <row r="66" spans="2:18" ht="21" hidden="1" customHeight="1">
      <c r="B66" s="24"/>
      <c r="D66" s="21"/>
      <c r="E66" s="26"/>
      <c r="F66" s="25">
        <v>33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>SUM(J66:Q66)</f>
        <v>0</v>
      </c>
    </row>
    <row r="67" spans="2:18" ht="33" hidden="1" customHeight="1">
      <c r="B67" s="29"/>
      <c r="C67" s="31"/>
      <c r="D67" s="31"/>
      <c r="E67" s="1418" t="s">
        <v>30</v>
      </c>
      <c r="F67" s="1418"/>
      <c r="G67" s="1418"/>
      <c r="H67" s="1418"/>
      <c r="I67" s="1418"/>
      <c r="J67" s="73">
        <f t="shared" ref="J67:R67" si="33">SUM(J68:J70)</f>
        <v>0</v>
      </c>
      <c r="K67" s="73">
        <f t="shared" si="33"/>
        <v>0</v>
      </c>
      <c r="L67" s="73">
        <f t="shared" si="33"/>
        <v>0</v>
      </c>
      <c r="M67" s="73">
        <f t="shared" si="33"/>
        <v>0</v>
      </c>
      <c r="N67" s="73">
        <f t="shared" si="33"/>
        <v>0</v>
      </c>
      <c r="O67" s="73">
        <f t="shared" si="33"/>
        <v>0</v>
      </c>
      <c r="P67" s="73">
        <f t="shared" si="33"/>
        <v>0</v>
      </c>
      <c r="Q67" s="73">
        <f t="shared" si="33"/>
        <v>0</v>
      </c>
      <c r="R67" s="73">
        <f t="shared" si="33"/>
        <v>0</v>
      </c>
    </row>
    <row r="68" spans="2:18" ht="23.25" hidden="1" customHeight="1">
      <c r="B68" s="32"/>
      <c r="C68" s="33"/>
      <c r="D68" s="33"/>
      <c r="E68" s="34"/>
      <c r="F68" s="25">
        <v>34</v>
      </c>
      <c r="G68" s="14"/>
      <c r="H68" s="14"/>
      <c r="I68" s="52"/>
      <c r="J68" s="23"/>
      <c r="K68" s="23"/>
      <c r="L68" s="23"/>
      <c r="M68" s="23"/>
      <c r="N68" s="23"/>
      <c r="O68" s="23"/>
      <c r="P68" s="23"/>
      <c r="Q68" s="23"/>
      <c r="R68" s="71">
        <f>SUM(J68:Q68)</f>
        <v>0</v>
      </c>
    </row>
    <row r="69" spans="2:18" ht="23.25" hidden="1" customHeight="1">
      <c r="B69" s="48"/>
      <c r="C69" s="49"/>
      <c r="D69" s="49"/>
      <c r="E69" s="50"/>
      <c r="F69" s="25">
        <v>35</v>
      </c>
      <c r="G69" s="14"/>
      <c r="H69" s="14"/>
      <c r="I69" s="52"/>
      <c r="J69" s="15"/>
      <c r="K69" s="15"/>
      <c r="L69" s="15"/>
      <c r="M69" s="15"/>
      <c r="N69" s="15"/>
      <c r="O69" s="15"/>
      <c r="P69" s="15"/>
      <c r="Q69" s="15"/>
      <c r="R69" s="71">
        <f t="shared" ref="R69:R70" si="34">SUM(J69:Q69)</f>
        <v>0</v>
      </c>
    </row>
    <row r="70" spans="2:18" ht="23.25" hidden="1" customHeight="1">
      <c r="B70" s="17"/>
      <c r="C70" s="18"/>
      <c r="D70" s="18"/>
      <c r="E70" s="66"/>
      <c r="F70" s="25">
        <v>36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si="34"/>
        <v>0</v>
      </c>
    </row>
    <row r="71" spans="2:18" s="12" customFormat="1" ht="18.75" hidden="1" customHeight="1">
      <c r="B71" s="116" t="s">
        <v>82</v>
      </c>
      <c r="C71" s="38"/>
      <c r="D71" s="115"/>
      <c r="E71" s="115"/>
      <c r="F71" s="115"/>
      <c r="G71" s="115"/>
      <c r="H71" s="115"/>
      <c r="I71" s="115"/>
      <c r="J71" s="35">
        <f>SUM(J72)</f>
        <v>0</v>
      </c>
      <c r="K71" s="35">
        <f t="shared" ref="K71:R72" si="35">SUM(K72)</f>
        <v>0</v>
      </c>
      <c r="L71" s="35">
        <f t="shared" si="35"/>
        <v>0</v>
      </c>
      <c r="M71" s="35">
        <f t="shared" si="35"/>
        <v>0</v>
      </c>
      <c r="N71" s="35">
        <f t="shared" si="35"/>
        <v>0</v>
      </c>
      <c r="O71" s="35">
        <f t="shared" si="35"/>
        <v>0</v>
      </c>
      <c r="P71" s="35">
        <f t="shared" si="35"/>
        <v>0</v>
      </c>
      <c r="Q71" s="35">
        <f t="shared" si="35"/>
        <v>0</v>
      </c>
      <c r="R71" s="35">
        <f t="shared" si="35"/>
        <v>0</v>
      </c>
    </row>
    <row r="72" spans="2:18" s="12" customFormat="1" ht="33" hidden="1" customHeight="1">
      <c r="B72" s="1512" t="s">
        <v>112</v>
      </c>
      <c r="C72" s="1401"/>
      <c r="D72" s="1401"/>
      <c r="E72" s="1401"/>
      <c r="F72" s="1401"/>
      <c r="G72" s="1401"/>
      <c r="H72" s="1401"/>
      <c r="I72" s="1401"/>
      <c r="J72" s="22">
        <f>SUM(J73)</f>
        <v>0</v>
      </c>
      <c r="K72" s="22">
        <f t="shared" si="35"/>
        <v>0</v>
      </c>
      <c r="L72" s="22">
        <f t="shared" si="35"/>
        <v>0</v>
      </c>
      <c r="M72" s="22">
        <f t="shared" si="35"/>
        <v>0</v>
      </c>
      <c r="N72" s="22">
        <f t="shared" si="35"/>
        <v>0</v>
      </c>
      <c r="O72" s="22">
        <f t="shared" si="35"/>
        <v>0</v>
      </c>
      <c r="P72" s="22">
        <f t="shared" si="35"/>
        <v>0</v>
      </c>
      <c r="Q72" s="22">
        <f t="shared" si="35"/>
        <v>0</v>
      </c>
      <c r="R72" s="22">
        <f t="shared" si="35"/>
        <v>0</v>
      </c>
    </row>
    <row r="73" spans="2:18" ht="33" hidden="1" customHeight="1">
      <c r="B73" s="29"/>
      <c r="C73" s="1401" t="s">
        <v>31</v>
      </c>
      <c r="D73" s="1401"/>
      <c r="E73" s="1401"/>
      <c r="F73" s="1401"/>
      <c r="G73" s="1401"/>
      <c r="H73" s="1401"/>
      <c r="I73" s="1401"/>
      <c r="J73" s="73">
        <f t="shared" ref="J73:R73" si="36">SUM(J74+J81)</f>
        <v>0</v>
      </c>
      <c r="K73" s="73">
        <f t="shared" si="36"/>
        <v>0</v>
      </c>
      <c r="L73" s="73">
        <f t="shared" si="36"/>
        <v>0</v>
      </c>
      <c r="M73" s="73">
        <f t="shared" si="36"/>
        <v>0</v>
      </c>
      <c r="N73" s="73">
        <f t="shared" si="36"/>
        <v>0</v>
      </c>
      <c r="O73" s="73">
        <f t="shared" si="36"/>
        <v>0</v>
      </c>
      <c r="P73" s="73">
        <f t="shared" si="36"/>
        <v>0</v>
      </c>
      <c r="Q73" s="73">
        <f t="shared" si="36"/>
        <v>0</v>
      </c>
      <c r="R73" s="73">
        <f t="shared" si="36"/>
        <v>0</v>
      </c>
    </row>
    <row r="74" spans="2:18" ht="34.5" hidden="1" customHeight="1">
      <c r="B74" s="29"/>
      <c r="C74" s="31"/>
      <c r="D74" s="1401" t="s">
        <v>32</v>
      </c>
      <c r="E74" s="1401"/>
      <c r="F74" s="1401"/>
      <c r="G74" s="1401"/>
      <c r="H74" s="1401"/>
      <c r="I74" s="1401"/>
      <c r="J74" s="73">
        <f>SUM(J75)</f>
        <v>0</v>
      </c>
      <c r="K74" s="73">
        <f t="shared" ref="K74:R74" si="37">SUM(K75)</f>
        <v>0</v>
      </c>
      <c r="L74" s="73">
        <f t="shared" si="37"/>
        <v>0</v>
      </c>
      <c r="M74" s="73">
        <f t="shared" si="37"/>
        <v>0</v>
      </c>
      <c r="N74" s="73">
        <f t="shared" si="37"/>
        <v>0</v>
      </c>
      <c r="O74" s="73">
        <f t="shared" si="37"/>
        <v>0</v>
      </c>
      <c r="P74" s="73">
        <f t="shared" si="37"/>
        <v>0</v>
      </c>
      <c r="Q74" s="73">
        <f t="shared" si="37"/>
        <v>0</v>
      </c>
      <c r="R74" s="73">
        <f t="shared" si="37"/>
        <v>0</v>
      </c>
    </row>
    <row r="75" spans="2:18" hidden="1">
      <c r="B75" s="29"/>
      <c r="C75" s="31"/>
      <c r="D75" s="31"/>
      <c r="E75" s="30" t="s">
        <v>33</v>
      </c>
      <c r="F75" s="27"/>
      <c r="G75" s="27"/>
      <c r="H75" s="13"/>
      <c r="I75" s="47"/>
      <c r="J75" s="73">
        <f>SUM(J76:J80)</f>
        <v>0</v>
      </c>
      <c r="K75" s="73">
        <f t="shared" ref="K75:R75" si="38">SUM(K76:K80)</f>
        <v>0</v>
      </c>
      <c r="L75" s="73">
        <f t="shared" si="38"/>
        <v>0</v>
      </c>
      <c r="M75" s="73">
        <f t="shared" si="38"/>
        <v>0</v>
      </c>
      <c r="N75" s="73">
        <f t="shared" si="38"/>
        <v>0</v>
      </c>
      <c r="O75" s="73">
        <f t="shared" si="38"/>
        <v>0</v>
      </c>
      <c r="P75" s="73">
        <f t="shared" si="38"/>
        <v>0</v>
      </c>
      <c r="Q75" s="73">
        <f t="shared" si="38"/>
        <v>0</v>
      </c>
      <c r="R75" s="73">
        <f t="shared" si="38"/>
        <v>0</v>
      </c>
    </row>
    <row r="76" spans="2:18" ht="25.5" hidden="1" customHeight="1">
      <c r="B76" s="32"/>
      <c r="C76" s="33"/>
      <c r="D76" s="33"/>
      <c r="E76" s="34"/>
      <c r="F76" s="25">
        <v>37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>SUM(J76:Q76)</f>
        <v>0</v>
      </c>
    </row>
    <row r="77" spans="2:18" ht="25.5" hidden="1" customHeight="1">
      <c r="B77" s="24"/>
      <c r="D77" s="21"/>
      <c r="E77" s="26"/>
      <c r="F77" s="25">
        <v>38</v>
      </c>
      <c r="G77" s="14"/>
      <c r="H77" s="15"/>
      <c r="I77" s="16"/>
      <c r="J77" s="23"/>
      <c r="K77" s="23"/>
      <c r="L77" s="23"/>
      <c r="M77" s="23"/>
      <c r="N77" s="23"/>
      <c r="O77" s="23"/>
      <c r="P77" s="23"/>
      <c r="Q77" s="23"/>
      <c r="R77" s="71">
        <f>SUM(J77:Q77)</f>
        <v>0</v>
      </c>
    </row>
    <row r="78" spans="2:18" ht="25.5" hidden="1" customHeight="1">
      <c r="B78" s="24"/>
      <c r="D78" s="21"/>
      <c r="E78" s="26"/>
      <c r="F78" s="25">
        <v>39</v>
      </c>
      <c r="G78" s="14"/>
      <c r="H78" s="15"/>
      <c r="I78" s="16"/>
      <c r="J78" s="15"/>
      <c r="K78" s="15"/>
      <c r="L78" s="15"/>
      <c r="M78" s="15"/>
      <c r="N78" s="15"/>
      <c r="O78" s="15"/>
      <c r="P78" s="15"/>
      <c r="Q78" s="15"/>
      <c r="R78" s="71">
        <f>SUM(J78:Q78)</f>
        <v>0</v>
      </c>
    </row>
    <row r="79" spans="2:18" ht="25.5" hidden="1" customHeight="1">
      <c r="B79" s="48"/>
      <c r="C79" s="49"/>
      <c r="D79" s="49"/>
      <c r="E79" s="50"/>
      <c r="F79" s="25">
        <v>40</v>
      </c>
      <c r="G79" s="14"/>
      <c r="H79" s="14"/>
      <c r="I79" s="52"/>
      <c r="J79" s="15"/>
      <c r="K79" s="15"/>
      <c r="L79" s="15"/>
      <c r="M79" s="15"/>
      <c r="N79" s="15"/>
      <c r="O79" s="15"/>
      <c r="P79" s="15"/>
      <c r="Q79" s="15"/>
      <c r="R79" s="71">
        <f t="shared" ref="R79" si="39">SUM(J79:Q79)</f>
        <v>0</v>
      </c>
    </row>
    <row r="80" spans="2:18" ht="25.5" hidden="1" customHeight="1">
      <c r="B80" s="48"/>
      <c r="C80" s="49"/>
      <c r="D80" s="49"/>
      <c r="E80" s="50"/>
      <c r="F80" s="25">
        <v>41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1" hidden="1" customHeight="1">
      <c r="B81" s="29"/>
      <c r="C81" s="31"/>
      <c r="D81" s="1419" t="s">
        <v>34</v>
      </c>
      <c r="E81" s="1419"/>
      <c r="F81" s="1419"/>
      <c r="G81" s="1419"/>
      <c r="H81" s="1419"/>
      <c r="I81" s="1419"/>
      <c r="J81" s="73">
        <f>SUM(J82)</f>
        <v>0</v>
      </c>
      <c r="K81" s="73">
        <f t="shared" ref="K81:Q81" si="40">SUM(K82)</f>
        <v>0</v>
      </c>
      <c r="L81" s="73">
        <f t="shared" si="40"/>
        <v>0</v>
      </c>
      <c r="M81" s="73">
        <f t="shared" si="40"/>
        <v>0</v>
      </c>
      <c r="N81" s="73">
        <f t="shared" si="40"/>
        <v>0</v>
      </c>
      <c r="O81" s="73">
        <f t="shared" si="40"/>
        <v>0</v>
      </c>
      <c r="P81" s="73">
        <f t="shared" si="40"/>
        <v>0</v>
      </c>
      <c r="Q81" s="73">
        <f t="shared" si="40"/>
        <v>0</v>
      </c>
      <c r="R81" s="73">
        <f>SUM(R82)</f>
        <v>0</v>
      </c>
    </row>
    <row r="82" spans="2:18" ht="21" hidden="1" customHeight="1">
      <c r="B82" s="29"/>
      <c r="C82" s="31"/>
      <c r="D82" s="31"/>
      <c r="E82" s="1418" t="s">
        <v>35</v>
      </c>
      <c r="F82" s="1418"/>
      <c r="G82" s="1418"/>
      <c r="H82" s="1418"/>
      <c r="I82" s="1418"/>
      <c r="J82" s="73">
        <f>SUM(J83:J88)</f>
        <v>0</v>
      </c>
      <c r="K82" s="73">
        <f t="shared" ref="K82:R82" si="41">SUM(K83:K88)</f>
        <v>0</v>
      </c>
      <c r="L82" s="73">
        <f t="shared" si="41"/>
        <v>0</v>
      </c>
      <c r="M82" s="73">
        <f t="shared" si="41"/>
        <v>0</v>
      </c>
      <c r="N82" s="73">
        <f t="shared" si="41"/>
        <v>0</v>
      </c>
      <c r="O82" s="73">
        <f t="shared" si="41"/>
        <v>0</v>
      </c>
      <c r="P82" s="73">
        <f t="shared" si="41"/>
        <v>0</v>
      </c>
      <c r="Q82" s="73">
        <f t="shared" si="41"/>
        <v>0</v>
      </c>
      <c r="R82" s="73">
        <f t="shared" si="41"/>
        <v>0</v>
      </c>
    </row>
    <row r="83" spans="2:18" ht="25.5" hidden="1" customHeight="1">
      <c r="B83" s="32"/>
      <c r="C83" s="33"/>
      <c r="D83" s="33"/>
      <c r="E83" s="34"/>
      <c r="F83" s="25">
        <v>42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>SUM(J83:Q83)</f>
        <v>0</v>
      </c>
    </row>
    <row r="84" spans="2:18" ht="25.5" hidden="1" customHeight="1">
      <c r="B84" s="48"/>
      <c r="C84" s="49"/>
      <c r="D84" s="49"/>
      <c r="E84" s="50"/>
      <c r="F84" s="25">
        <v>43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ref="R84:R88" si="42">SUM(J84:Q84)</f>
        <v>0</v>
      </c>
    </row>
    <row r="85" spans="2:18" ht="25.5" hidden="1" customHeight="1">
      <c r="B85" s="48"/>
      <c r="C85" s="49"/>
      <c r="D85" s="49"/>
      <c r="E85" s="50"/>
      <c r="F85" s="25">
        <v>44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ht="25.5" hidden="1" customHeight="1">
      <c r="B86" s="48"/>
      <c r="C86" s="49"/>
      <c r="D86" s="49"/>
      <c r="E86" s="50"/>
      <c r="F86" s="25">
        <v>45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42"/>
        <v>0</v>
      </c>
    </row>
    <row r="87" spans="2:18" ht="25.5" hidden="1" customHeight="1">
      <c r="B87" s="48"/>
      <c r="C87" s="49"/>
      <c r="D87" s="49"/>
      <c r="E87" s="50"/>
      <c r="F87" s="25">
        <v>46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42"/>
        <v>0</v>
      </c>
    </row>
    <row r="88" spans="2:18" ht="25.5" hidden="1" customHeight="1">
      <c r="B88" s="17"/>
      <c r="C88" s="18"/>
      <c r="D88" s="18"/>
      <c r="E88" s="66"/>
      <c r="F88" s="25">
        <v>47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42"/>
        <v>0</v>
      </c>
    </row>
    <row r="89" spans="2:18" s="12" customFormat="1" ht="34.5" hidden="1" customHeight="1">
      <c r="B89" s="1404" t="s">
        <v>85</v>
      </c>
      <c r="C89" s="1405"/>
      <c r="D89" s="1405"/>
      <c r="E89" s="1405"/>
      <c r="F89" s="1405"/>
      <c r="G89" s="1405"/>
      <c r="H89" s="1405"/>
      <c r="I89" s="1405"/>
      <c r="J89" s="35">
        <f>SUM(J90)</f>
        <v>0</v>
      </c>
      <c r="K89" s="35">
        <f t="shared" ref="K89:R90" si="43">SUM(K90)</f>
        <v>0</v>
      </c>
      <c r="L89" s="35">
        <f t="shared" si="43"/>
        <v>0</v>
      </c>
      <c r="M89" s="35">
        <f t="shared" si="43"/>
        <v>0</v>
      </c>
      <c r="N89" s="35">
        <f t="shared" si="43"/>
        <v>0</v>
      </c>
      <c r="O89" s="35">
        <f t="shared" si="43"/>
        <v>0</v>
      </c>
      <c r="P89" s="35">
        <f t="shared" si="43"/>
        <v>0</v>
      </c>
      <c r="Q89" s="35">
        <f t="shared" si="43"/>
        <v>0</v>
      </c>
      <c r="R89" s="35">
        <f t="shared" si="43"/>
        <v>0</v>
      </c>
    </row>
    <row r="90" spans="2:18" s="12" customFormat="1" ht="49.5" hidden="1" customHeight="1">
      <c r="B90" s="1516" t="s">
        <v>113</v>
      </c>
      <c r="C90" s="1517"/>
      <c r="D90" s="1517"/>
      <c r="E90" s="1517"/>
      <c r="F90" s="1517"/>
      <c r="G90" s="1517"/>
      <c r="H90" s="1517"/>
      <c r="I90" s="1517"/>
      <c r="J90" s="22">
        <f>SUM(J91)</f>
        <v>0</v>
      </c>
      <c r="K90" s="22">
        <f t="shared" si="43"/>
        <v>0</v>
      </c>
      <c r="L90" s="22">
        <f t="shared" si="43"/>
        <v>0</v>
      </c>
      <c r="M90" s="22">
        <f t="shared" si="43"/>
        <v>0</v>
      </c>
      <c r="N90" s="22">
        <f t="shared" si="43"/>
        <v>0</v>
      </c>
      <c r="O90" s="22">
        <f t="shared" si="43"/>
        <v>0</v>
      </c>
      <c r="P90" s="22">
        <f t="shared" si="43"/>
        <v>0</v>
      </c>
      <c r="Q90" s="22">
        <f t="shared" si="43"/>
        <v>0</v>
      </c>
      <c r="R90" s="22">
        <f t="shared" si="43"/>
        <v>0</v>
      </c>
    </row>
    <row r="91" spans="2:18" ht="36.75" hidden="1" customHeight="1">
      <c r="B91" s="29"/>
      <c r="C91" s="1401" t="s">
        <v>36</v>
      </c>
      <c r="D91" s="1401"/>
      <c r="E91" s="1401"/>
      <c r="F91" s="1401"/>
      <c r="G91" s="1401"/>
      <c r="H91" s="1401"/>
      <c r="I91" s="1401"/>
      <c r="J91" s="73">
        <f>SUM(J92+J97+J102)</f>
        <v>0</v>
      </c>
      <c r="K91" s="73">
        <f t="shared" ref="K91:R91" si="44">SUM(K92+K97+K102)</f>
        <v>0</v>
      </c>
      <c r="L91" s="73">
        <f t="shared" si="44"/>
        <v>0</v>
      </c>
      <c r="M91" s="73">
        <f t="shared" si="44"/>
        <v>0</v>
      </c>
      <c r="N91" s="73">
        <f t="shared" si="44"/>
        <v>0</v>
      </c>
      <c r="O91" s="73">
        <f t="shared" si="44"/>
        <v>0</v>
      </c>
      <c r="P91" s="73">
        <f t="shared" si="44"/>
        <v>0</v>
      </c>
      <c r="Q91" s="73">
        <f t="shared" si="44"/>
        <v>0</v>
      </c>
      <c r="R91" s="73">
        <f t="shared" si="44"/>
        <v>0</v>
      </c>
    </row>
    <row r="92" spans="2:18" ht="47.25" hidden="1" customHeight="1">
      <c r="B92" s="29"/>
      <c r="C92" s="31"/>
      <c r="D92" s="1401" t="s">
        <v>37</v>
      </c>
      <c r="E92" s="1401"/>
      <c r="F92" s="1401"/>
      <c r="G92" s="1401"/>
      <c r="H92" s="1401"/>
      <c r="I92" s="1401"/>
      <c r="J92" s="73">
        <f>SUM(J93)</f>
        <v>0</v>
      </c>
      <c r="K92" s="73">
        <f t="shared" ref="K92:R92" si="45">SUM(K93)</f>
        <v>0</v>
      </c>
      <c r="L92" s="73">
        <f t="shared" si="45"/>
        <v>0</v>
      </c>
      <c r="M92" s="73">
        <f t="shared" si="45"/>
        <v>0</v>
      </c>
      <c r="N92" s="73">
        <f t="shared" si="45"/>
        <v>0</v>
      </c>
      <c r="O92" s="73">
        <f t="shared" si="45"/>
        <v>0</v>
      </c>
      <c r="P92" s="73">
        <f t="shared" si="45"/>
        <v>0</v>
      </c>
      <c r="Q92" s="73">
        <f t="shared" si="45"/>
        <v>0</v>
      </c>
      <c r="R92" s="73">
        <f t="shared" si="45"/>
        <v>0</v>
      </c>
    </row>
    <row r="93" spans="2:18" ht="32.25" hidden="1" customHeight="1">
      <c r="B93" s="29"/>
      <c r="C93" s="31"/>
      <c r="D93" s="31"/>
      <c r="E93" s="1401" t="s">
        <v>38</v>
      </c>
      <c r="F93" s="1401"/>
      <c r="G93" s="1401"/>
      <c r="H93" s="1401"/>
      <c r="I93" s="1401"/>
      <c r="J93" s="73">
        <f>SUM(J94:J96)</f>
        <v>0</v>
      </c>
      <c r="K93" s="73">
        <f t="shared" ref="K93:R93" si="46">SUM(K94:K96)</f>
        <v>0</v>
      </c>
      <c r="L93" s="73">
        <f t="shared" si="46"/>
        <v>0</v>
      </c>
      <c r="M93" s="73">
        <f t="shared" si="46"/>
        <v>0</v>
      </c>
      <c r="N93" s="73">
        <f t="shared" si="46"/>
        <v>0</v>
      </c>
      <c r="O93" s="73">
        <f t="shared" si="46"/>
        <v>0</v>
      </c>
      <c r="P93" s="73">
        <f t="shared" si="46"/>
        <v>0</v>
      </c>
      <c r="Q93" s="73">
        <f t="shared" si="46"/>
        <v>0</v>
      </c>
      <c r="R93" s="73">
        <f t="shared" si="46"/>
        <v>0</v>
      </c>
    </row>
    <row r="94" spans="2:18" ht="22.5" hidden="1" customHeight="1">
      <c r="B94" s="32"/>
      <c r="C94" s="33"/>
      <c r="D94" s="33"/>
      <c r="E94" s="34"/>
      <c r="F94" s="25">
        <v>48</v>
      </c>
      <c r="G94" s="14"/>
      <c r="H94" s="14"/>
      <c r="I94" s="52"/>
      <c r="J94" s="15"/>
      <c r="K94" s="15"/>
      <c r="L94" s="15"/>
      <c r="M94" s="15"/>
      <c r="N94" s="15"/>
      <c r="O94" s="15"/>
      <c r="P94" s="15"/>
      <c r="Q94" s="15"/>
      <c r="R94" s="71">
        <f t="shared" ref="R94" si="47">SUM(J94:Q94)</f>
        <v>0</v>
      </c>
    </row>
    <row r="95" spans="2:18" ht="22.5" hidden="1" customHeight="1">
      <c r="B95" s="24"/>
      <c r="D95" s="21"/>
      <c r="E95" s="26"/>
      <c r="F95" s="25">
        <v>49</v>
      </c>
      <c r="G95" s="14"/>
      <c r="H95" s="15"/>
      <c r="I95" s="16"/>
      <c r="J95" s="23"/>
      <c r="K95" s="23"/>
      <c r="L95" s="23"/>
      <c r="M95" s="23"/>
      <c r="N95" s="23"/>
      <c r="O95" s="23"/>
      <c r="P95" s="23"/>
      <c r="Q95" s="23"/>
      <c r="R95" s="71">
        <f>SUM(J95:Q95)</f>
        <v>0</v>
      </c>
    </row>
    <row r="96" spans="2:18" ht="22.5" hidden="1" customHeight="1">
      <c r="B96" s="24"/>
      <c r="D96" s="21"/>
      <c r="E96" s="26"/>
      <c r="F96" s="25">
        <v>50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47.25" hidden="1" customHeight="1">
      <c r="B97" s="29"/>
      <c r="C97" s="31"/>
      <c r="D97" s="1401" t="s">
        <v>39</v>
      </c>
      <c r="E97" s="1401"/>
      <c r="F97" s="1401"/>
      <c r="G97" s="1401"/>
      <c r="H97" s="1401"/>
      <c r="I97" s="1401"/>
      <c r="J97" s="73">
        <f>SUM(J98)</f>
        <v>0</v>
      </c>
      <c r="K97" s="73">
        <f t="shared" ref="K97:R97" si="48">SUM(K98)</f>
        <v>0</v>
      </c>
      <c r="L97" s="73">
        <f t="shared" si="48"/>
        <v>0</v>
      </c>
      <c r="M97" s="73">
        <f t="shared" si="48"/>
        <v>0</v>
      </c>
      <c r="N97" s="73">
        <f t="shared" si="48"/>
        <v>0</v>
      </c>
      <c r="O97" s="73">
        <f t="shared" si="48"/>
        <v>0</v>
      </c>
      <c r="P97" s="73">
        <f t="shared" si="48"/>
        <v>0</v>
      </c>
      <c r="Q97" s="73">
        <f t="shared" si="48"/>
        <v>0</v>
      </c>
      <c r="R97" s="73">
        <f t="shared" si="48"/>
        <v>0</v>
      </c>
    </row>
    <row r="98" spans="2:18" ht="34.5" hidden="1" customHeight="1">
      <c r="B98" s="29"/>
      <c r="C98" s="31"/>
      <c r="D98" s="31"/>
      <c r="E98" s="1401" t="s">
        <v>40</v>
      </c>
      <c r="F98" s="1401"/>
      <c r="G98" s="1401"/>
      <c r="H98" s="1401"/>
      <c r="I98" s="1401"/>
      <c r="J98" s="73">
        <f>SUM(J99:J101)</f>
        <v>0</v>
      </c>
      <c r="K98" s="73">
        <f t="shared" ref="K98:R98" si="49">SUM(K99:K101)</f>
        <v>0</v>
      </c>
      <c r="L98" s="73">
        <f t="shared" si="49"/>
        <v>0</v>
      </c>
      <c r="M98" s="73">
        <f t="shared" si="49"/>
        <v>0</v>
      </c>
      <c r="N98" s="73">
        <f t="shared" si="49"/>
        <v>0</v>
      </c>
      <c r="O98" s="73">
        <f t="shared" si="49"/>
        <v>0</v>
      </c>
      <c r="P98" s="73">
        <f t="shared" si="49"/>
        <v>0</v>
      </c>
      <c r="Q98" s="73">
        <f t="shared" si="49"/>
        <v>0</v>
      </c>
      <c r="R98" s="73">
        <f t="shared" si="49"/>
        <v>0</v>
      </c>
    </row>
    <row r="99" spans="2:18" ht="24.75" hidden="1" customHeight="1">
      <c r="B99" s="32"/>
      <c r="C99" s="33"/>
      <c r="D99" s="33"/>
      <c r="E99" s="34"/>
      <c r="F99" s="25">
        <v>51</v>
      </c>
      <c r="G99" s="14"/>
      <c r="H99" s="14"/>
      <c r="I99" s="52"/>
      <c r="J99" s="15"/>
      <c r="K99" s="15"/>
      <c r="L99" s="15"/>
      <c r="M99" s="15"/>
      <c r="N99" s="15"/>
      <c r="O99" s="15"/>
      <c r="P99" s="15"/>
      <c r="Q99" s="15"/>
      <c r="R99" s="71">
        <f t="shared" ref="R99:R100" si="50">SUM(J99:Q99)</f>
        <v>0</v>
      </c>
    </row>
    <row r="100" spans="2:18" ht="24.75" hidden="1" customHeight="1">
      <c r="B100" s="24"/>
      <c r="D100" s="21"/>
      <c r="E100" s="26"/>
      <c r="F100" s="25">
        <v>52</v>
      </c>
      <c r="G100" s="14"/>
      <c r="H100" s="15"/>
      <c r="I100" s="16"/>
      <c r="J100" s="23"/>
      <c r="K100" s="23"/>
      <c r="L100" s="23"/>
      <c r="M100" s="23"/>
      <c r="N100" s="23"/>
      <c r="O100" s="23"/>
      <c r="P100" s="23"/>
      <c r="Q100" s="23"/>
      <c r="R100" s="71">
        <f t="shared" si="50"/>
        <v>0</v>
      </c>
    </row>
    <row r="101" spans="2:18" ht="34.5" hidden="1" customHeight="1">
      <c r="B101" s="58"/>
      <c r="C101" s="59"/>
      <c r="D101" s="53"/>
      <c r="E101" s="19"/>
      <c r="F101" s="25">
        <v>53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>SUM(J101:Q101)</f>
        <v>0</v>
      </c>
    </row>
    <row r="102" spans="2:18" ht="31.5" hidden="1" customHeight="1">
      <c r="B102" s="29"/>
      <c r="C102" s="31"/>
      <c r="D102" s="1401" t="s">
        <v>41</v>
      </c>
      <c r="E102" s="1401"/>
      <c r="F102" s="1401"/>
      <c r="G102" s="1401"/>
      <c r="H102" s="1401"/>
      <c r="I102" s="1401"/>
      <c r="J102" s="73">
        <f>SUM(J103)</f>
        <v>0</v>
      </c>
      <c r="K102" s="73">
        <f t="shared" ref="K102:R102" si="51">SUM(K103)</f>
        <v>0</v>
      </c>
      <c r="L102" s="73">
        <f t="shared" si="51"/>
        <v>0</v>
      </c>
      <c r="M102" s="73">
        <f t="shared" si="51"/>
        <v>0</v>
      </c>
      <c r="N102" s="73">
        <f t="shared" si="51"/>
        <v>0</v>
      </c>
      <c r="O102" s="73">
        <f t="shared" si="51"/>
        <v>0</v>
      </c>
      <c r="P102" s="73">
        <f t="shared" si="51"/>
        <v>0</v>
      </c>
      <c r="Q102" s="73">
        <f t="shared" si="51"/>
        <v>0</v>
      </c>
      <c r="R102" s="73">
        <f t="shared" si="51"/>
        <v>0</v>
      </c>
    </row>
    <row r="103" spans="2:18" ht="34.5" hidden="1" customHeight="1">
      <c r="B103" s="29"/>
      <c r="C103" s="31"/>
      <c r="D103" s="31"/>
      <c r="E103" s="1401" t="s">
        <v>42</v>
      </c>
      <c r="F103" s="1401"/>
      <c r="G103" s="1401"/>
      <c r="H103" s="1401"/>
      <c r="I103" s="1401"/>
      <c r="J103" s="73">
        <f>SUM(J104:J106)</f>
        <v>0</v>
      </c>
      <c r="K103" s="73">
        <f t="shared" ref="K103:R103" si="52">SUM(K104:K106)</f>
        <v>0</v>
      </c>
      <c r="L103" s="73">
        <f t="shared" si="52"/>
        <v>0</v>
      </c>
      <c r="M103" s="73">
        <f t="shared" si="52"/>
        <v>0</v>
      </c>
      <c r="N103" s="73">
        <f t="shared" si="52"/>
        <v>0</v>
      </c>
      <c r="O103" s="73">
        <f t="shared" si="52"/>
        <v>0</v>
      </c>
      <c r="P103" s="73">
        <f t="shared" si="52"/>
        <v>0</v>
      </c>
      <c r="Q103" s="73">
        <f t="shared" si="52"/>
        <v>0</v>
      </c>
      <c r="R103" s="73">
        <f t="shared" si="52"/>
        <v>0</v>
      </c>
    </row>
    <row r="104" spans="2:18" ht="20.25" hidden="1" customHeight="1">
      <c r="B104" s="32"/>
      <c r="C104" s="33"/>
      <c r="D104" s="33"/>
      <c r="E104" s="34"/>
      <c r="F104" s="25">
        <v>54</v>
      </c>
      <c r="G104" s="14"/>
      <c r="H104" s="14"/>
      <c r="I104" s="52"/>
      <c r="J104" s="15"/>
      <c r="K104" s="15"/>
      <c r="L104" s="15"/>
      <c r="M104" s="15"/>
      <c r="N104" s="15"/>
      <c r="O104" s="15"/>
      <c r="P104" s="15"/>
      <c r="Q104" s="15"/>
      <c r="R104" s="71">
        <f t="shared" ref="R104:R105" si="53">SUM(J104:Q104)</f>
        <v>0</v>
      </c>
    </row>
    <row r="105" spans="2:18" ht="20.25" hidden="1" customHeight="1">
      <c r="B105" s="24"/>
      <c r="D105" s="21"/>
      <c r="E105" s="26"/>
      <c r="F105" s="25">
        <v>55</v>
      </c>
      <c r="G105" s="14"/>
      <c r="H105" s="15"/>
      <c r="I105" s="16"/>
      <c r="J105" s="23"/>
      <c r="K105" s="23"/>
      <c r="L105" s="23"/>
      <c r="M105" s="23"/>
      <c r="N105" s="23"/>
      <c r="O105" s="23"/>
      <c r="P105" s="23"/>
      <c r="Q105" s="23"/>
      <c r="R105" s="71">
        <f t="shared" si="53"/>
        <v>0</v>
      </c>
    </row>
    <row r="106" spans="2:18" ht="20.25" hidden="1" customHeight="1">
      <c r="B106" s="24"/>
      <c r="D106" s="21"/>
      <c r="E106" s="26"/>
      <c r="F106" s="25">
        <v>56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>SUM(J106:Q106)</f>
        <v>0</v>
      </c>
    </row>
    <row r="107" spans="2:18" s="12" customFormat="1" ht="33" hidden="1" customHeight="1">
      <c r="B107" s="1404" t="s">
        <v>87</v>
      </c>
      <c r="C107" s="1405"/>
      <c r="D107" s="1405"/>
      <c r="E107" s="1405"/>
      <c r="F107" s="1405"/>
      <c r="G107" s="1405"/>
      <c r="H107" s="1405"/>
      <c r="I107" s="1405"/>
      <c r="J107" s="35">
        <f>SUM(J108)</f>
        <v>0</v>
      </c>
      <c r="K107" s="35">
        <f t="shared" ref="K107:Q108" si="54">SUM(K108)</f>
        <v>0</v>
      </c>
      <c r="L107" s="35">
        <f t="shared" si="54"/>
        <v>0</v>
      </c>
      <c r="M107" s="35">
        <f t="shared" si="54"/>
        <v>0</v>
      </c>
      <c r="N107" s="35">
        <f t="shared" si="54"/>
        <v>0</v>
      </c>
      <c r="O107" s="35">
        <f t="shared" si="54"/>
        <v>0</v>
      </c>
      <c r="P107" s="35">
        <f t="shared" si="54"/>
        <v>0</v>
      </c>
      <c r="Q107" s="35">
        <f t="shared" si="54"/>
        <v>0</v>
      </c>
      <c r="R107" s="35">
        <f>SUM(R108)</f>
        <v>0</v>
      </c>
    </row>
    <row r="108" spans="2:18" s="12" customFormat="1" ht="32.25" hidden="1" customHeight="1">
      <c r="B108" s="1518" t="s">
        <v>114</v>
      </c>
      <c r="C108" s="1519"/>
      <c r="D108" s="1519"/>
      <c r="E108" s="1519"/>
      <c r="F108" s="1519"/>
      <c r="G108" s="1519"/>
      <c r="H108" s="1519"/>
      <c r="I108" s="1519"/>
      <c r="J108" s="22">
        <f>SUM(J109)</f>
        <v>0</v>
      </c>
      <c r="K108" s="22">
        <f>SUM(K109)</f>
        <v>0</v>
      </c>
      <c r="L108" s="22">
        <f t="shared" si="54"/>
        <v>0</v>
      </c>
      <c r="M108" s="22">
        <f t="shared" si="54"/>
        <v>0</v>
      </c>
      <c r="N108" s="22">
        <f t="shared" si="54"/>
        <v>0</v>
      </c>
      <c r="O108" s="22">
        <f t="shared" si="54"/>
        <v>0</v>
      </c>
      <c r="P108" s="22">
        <f t="shared" si="54"/>
        <v>0</v>
      </c>
      <c r="Q108" s="22">
        <f t="shared" si="54"/>
        <v>0</v>
      </c>
      <c r="R108" s="22">
        <f>SUM(R109)</f>
        <v>0</v>
      </c>
    </row>
    <row r="109" spans="2:18" ht="48.75" hidden="1" customHeight="1">
      <c r="B109" s="29"/>
      <c r="C109" s="1401" t="s">
        <v>43</v>
      </c>
      <c r="D109" s="1401"/>
      <c r="E109" s="1401"/>
      <c r="F109" s="1401"/>
      <c r="G109" s="1401"/>
      <c r="H109" s="1401"/>
      <c r="I109" s="1401"/>
      <c r="J109" s="73">
        <f>SUM(J110+J119)</f>
        <v>0</v>
      </c>
      <c r="K109" s="73">
        <f t="shared" ref="K109:O109" si="55">SUM(K110+K119)</f>
        <v>0</v>
      </c>
      <c r="L109" s="73">
        <f>SUM(L110+L119)</f>
        <v>0</v>
      </c>
      <c r="M109" s="73">
        <f t="shared" si="55"/>
        <v>0</v>
      </c>
      <c r="N109" s="73">
        <f>SUM(N110+N119)</f>
        <v>0</v>
      </c>
      <c r="O109" s="73">
        <f t="shared" si="55"/>
        <v>0</v>
      </c>
      <c r="P109" s="73">
        <f>SUM(P110+P119)</f>
        <v>0</v>
      </c>
      <c r="Q109" s="73">
        <f>SUM(Q110+Q119)</f>
        <v>0</v>
      </c>
      <c r="R109" s="73">
        <f>SUM(R110+R119)</f>
        <v>0</v>
      </c>
    </row>
    <row r="110" spans="2:18" ht="32.25" hidden="1" customHeight="1">
      <c r="B110" s="29"/>
      <c r="C110" s="31"/>
      <c r="D110" s="1401" t="s">
        <v>44</v>
      </c>
      <c r="E110" s="1401"/>
      <c r="F110" s="1401"/>
      <c r="G110" s="1401"/>
      <c r="H110" s="1401"/>
      <c r="I110" s="1401"/>
      <c r="J110" s="73">
        <f>SUM(J111+J115)</f>
        <v>0</v>
      </c>
      <c r="K110" s="73">
        <f t="shared" ref="K110:Q110" si="56">SUM(K111+K115)</f>
        <v>0</v>
      </c>
      <c r="L110" s="73">
        <f t="shared" si="56"/>
        <v>0</v>
      </c>
      <c r="M110" s="73">
        <f t="shared" si="56"/>
        <v>0</v>
      </c>
      <c r="N110" s="73">
        <f t="shared" si="56"/>
        <v>0</v>
      </c>
      <c r="O110" s="73">
        <f t="shared" si="56"/>
        <v>0</v>
      </c>
      <c r="P110" s="73">
        <f t="shared" si="56"/>
        <v>0</v>
      </c>
      <c r="Q110" s="73">
        <f t="shared" si="56"/>
        <v>0</v>
      </c>
      <c r="R110" s="73">
        <f>SUM(R111+R115)</f>
        <v>0</v>
      </c>
    </row>
    <row r="111" spans="2:18" ht="35.25" hidden="1" customHeight="1">
      <c r="B111" s="29"/>
      <c r="C111" s="31"/>
      <c r="D111" s="31"/>
      <c r="E111" s="1401" t="s">
        <v>45</v>
      </c>
      <c r="F111" s="1401"/>
      <c r="G111" s="1401"/>
      <c r="H111" s="1401"/>
      <c r="I111" s="1401"/>
      <c r="J111" s="73">
        <f>SUM(J112:J114)</f>
        <v>0</v>
      </c>
      <c r="K111" s="73">
        <f t="shared" ref="K111:Q111" si="57">SUM(K112:K114)</f>
        <v>0</v>
      </c>
      <c r="L111" s="73">
        <f t="shared" si="57"/>
        <v>0</v>
      </c>
      <c r="M111" s="73">
        <f t="shared" si="57"/>
        <v>0</v>
      </c>
      <c r="N111" s="73">
        <f t="shared" si="57"/>
        <v>0</v>
      </c>
      <c r="O111" s="73">
        <f t="shared" si="57"/>
        <v>0</v>
      </c>
      <c r="P111" s="73">
        <f t="shared" si="57"/>
        <v>0</v>
      </c>
      <c r="Q111" s="73">
        <f t="shared" si="57"/>
        <v>0</v>
      </c>
      <c r="R111" s="73">
        <f>SUM(R112:R114)</f>
        <v>0</v>
      </c>
    </row>
    <row r="112" spans="2:18" ht="19.5" hidden="1" customHeight="1">
      <c r="B112" s="32"/>
      <c r="C112" s="33"/>
      <c r="D112" s="33"/>
      <c r="E112" s="34"/>
      <c r="F112" s="25">
        <v>57</v>
      </c>
      <c r="G112" s="14"/>
      <c r="H112" s="14"/>
      <c r="I112" s="52"/>
      <c r="J112" s="15"/>
      <c r="K112" s="15"/>
      <c r="L112" s="15"/>
      <c r="M112" s="15"/>
      <c r="N112" s="15"/>
      <c r="O112" s="15"/>
      <c r="P112" s="15"/>
      <c r="Q112" s="15"/>
      <c r="R112" s="71">
        <f t="shared" ref="R112:R113" si="58">SUM(J112:Q112)</f>
        <v>0</v>
      </c>
    </row>
    <row r="113" spans="2:18" ht="19.5" hidden="1" customHeight="1">
      <c r="B113" s="24"/>
      <c r="D113" s="21"/>
      <c r="E113" s="26"/>
      <c r="F113" s="25">
        <v>58</v>
      </c>
      <c r="G113" s="14"/>
      <c r="H113" s="15"/>
      <c r="I113" s="16"/>
      <c r="J113" s="23"/>
      <c r="K113" s="23"/>
      <c r="L113" s="23"/>
      <c r="M113" s="23"/>
      <c r="N113" s="23"/>
      <c r="O113" s="23"/>
      <c r="P113" s="23"/>
      <c r="Q113" s="23"/>
      <c r="R113" s="71">
        <f t="shared" si="58"/>
        <v>0</v>
      </c>
    </row>
    <row r="114" spans="2:18" ht="19.5" hidden="1" customHeight="1">
      <c r="B114" s="58"/>
      <c r="C114" s="59"/>
      <c r="D114" s="53"/>
      <c r="E114" s="19"/>
      <c r="F114" s="25">
        <v>59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>SUM(J114:Q114)</f>
        <v>0</v>
      </c>
    </row>
    <row r="115" spans="2:18" ht="34.5" hidden="1" customHeight="1">
      <c r="B115" s="29"/>
      <c r="C115" s="31"/>
      <c r="D115" s="31"/>
      <c r="E115" s="1401" t="s">
        <v>46</v>
      </c>
      <c r="F115" s="1401"/>
      <c r="G115" s="1401"/>
      <c r="H115" s="1401"/>
      <c r="I115" s="1401"/>
      <c r="J115" s="73">
        <f>SUM(J116:J118)</f>
        <v>0</v>
      </c>
      <c r="K115" s="73">
        <f t="shared" ref="K115:R115" si="59">SUM(K116:K118)</f>
        <v>0</v>
      </c>
      <c r="L115" s="73">
        <f t="shared" si="59"/>
        <v>0</v>
      </c>
      <c r="M115" s="73">
        <f t="shared" si="59"/>
        <v>0</v>
      </c>
      <c r="N115" s="73">
        <f t="shared" si="59"/>
        <v>0</v>
      </c>
      <c r="O115" s="73">
        <f t="shared" si="59"/>
        <v>0</v>
      </c>
      <c r="P115" s="73">
        <f t="shared" si="59"/>
        <v>0</v>
      </c>
      <c r="Q115" s="73">
        <f t="shared" si="59"/>
        <v>0</v>
      </c>
      <c r="R115" s="73">
        <f t="shared" si="59"/>
        <v>0</v>
      </c>
    </row>
    <row r="116" spans="2:18" ht="19.5" hidden="1" customHeight="1">
      <c r="B116" s="32"/>
      <c r="C116" s="33"/>
      <c r="D116" s="33"/>
      <c r="E116" s="34"/>
      <c r="F116" s="25">
        <v>60</v>
      </c>
      <c r="G116" s="14"/>
      <c r="H116" s="14"/>
      <c r="I116" s="52"/>
      <c r="J116" s="15"/>
      <c r="K116" s="15"/>
      <c r="L116" s="15"/>
      <c r="M116" s="15"/>
      <c r="N116" s="15"/>
      <c r="O116" s="15"/>
      <c r="P116" s="15"/>
      <c r="Q116" s="15"/>
      <c r="R116" s="71">
        <f t="shared" ref="R116:R117" si="60">SUM(J116:Q116)</f>
        <v>0</v>
      </c>
    </row>
    <row r="117" spans="2:18" ht="19.5" hidden="1" customHeight="1">
      <c r="B117" s="24"/>
      <c r="D117" s="21"/>
      <c r="E117" s="26"/>
      <c r="F117" s="25">
        <v>61</v>
      </c>
      <c r="G117" s="14"/>
      <c r="H117" s="15"/>
      <c r="I117" s="16"/>
      <c r="J117" s="23"/>
      <c r="K117" s="23"/>
      <c r="L117" s="23"/>
      <c r="M117" s="23"/>
      <c r="N117" s="23"/>
      <c r="O117" s="23"/>
      <c r="P117" s="23"/>
      <c r="Q117" s="23"/>
      <c r="R117" s="71">
        <f t="shared" si="60"/>
        <v>0</v>
      </c>
    </row>
    <row r="118" spans="2:18" ht="19.5" hidden="1" customHeight="1">
      <c r="B118" s="58"/>
      <c r="C118" s="59"/>
      <c r="D118" s="53"/>
      <c r="E118" s="19"/>
      <c r="F118" s="25">
        <v>62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>SUM(J118:Q118)</f>
        <v>0</v>
      </c>
    </row>
    <row r="119" spans="2:18" ht="34.5" hidden="1" customHeight="1">
      <c r="B119" s="29"/>
      <c r="C119" s="31"/>
      <c r="D119" s="1418" t="s">
        <v>47</v>
      </c>
      <c r="E119" s="1418"/>
      <c r="F119" s="1418"/>
      <c r="G119" s="1418"/>
      <c r="H119" s="1418"/>
      <c r="I119" s="1418"/>
      <c r="J119" s="73">
        <f>SUM(J120)</f>
        <v>0</v>
      </c>
      <c r="K119" s="73">
        <f t="shared" ref="K119:R119" si="61">SUM(K120)</f>
        <v>0</v>
      </c>
      <c r="L119" s="73">
        <f t="shared" si="61"/>
        <v>0</v>
      </c>
      <c r="M119" s="73">
        <f t="shared" si="61"/>
        <v>0</v>
      </c>
      <c r="N119" s="73">
        <f t="shared" si="61"/>
        <v>0</v>
      </c>
      <c r="O119" s="73">
        <f t="shared" si="61"/>
        <v>0</v>
      </c>
      <c r="P119" s="73">
        <f t="shared" si="61"/>
        <v>0</v>
      </c>
      <c r="Q119" s="73">
        <f t="shared" si="61"/>
        <v>0</v>
      </c>
      <c r="R119" s="73">
        <f t="shared" si="61"/>
        <v>0</v>
      </c>
    </row>
    <row r="120" spans="2:18" ht="49.5" hidden="1" customHeight="1">
      <c r="B120" s="29"/>
      <c r="C120" s="31"/>
      <c r="D120" s="31"/>
      <c r="E120" s="1401" t="s">
        <v>48</v>
      </c>
      <c r="F120" s="1401"/>
      <c r="G120" s="1401"/>
      <c r="H120" s="1401"/>
      <c r="I120" s="1401"/>
      <c r="J120" s="73">
        <f>SUM(J121:J123)</f>
        <v>0</v>
      </c>
      <c r="K120" s="73">
        <f t="shared" ref="K120:P120" si="62">SUM(K121:K123)</f>
        <v>0</v>
      </c>
      <c r="L120" s="73">
        <f t="shared" si="62"/>
        <v>0</v>
      </c>
      <c r="M120" s="73">
        <f t="shared" si="62"/>
        <v>0</v>
      </c>
      <c r="N120" s="73">
        <f t="shared" si="62"/>
        <v>0</v>
      </c>
      <c r="O120" s="73">
        <f t="shared" si="62"/>
        <v>0</v>
      </c>
      <c r="P120" s="73">
        <f t="shared" si="62"/>
        <v>0</v>
      </c>
      <c r="Q120" s="73">
        <f>SUM(Q121:Q123)</f>
        <v>0</v>
      </c>
      <c r="R120" s="73">
        <f>SUM(R121:R123)</f>
        <v>0</v>
      </c>
    </row>
    <row r="121" spans="2:18" ht="21.75" hidden="1" customHeight="1">
      <c r="B121" s="32"/>
      <c r="C121" s="33"/>
      <c r="D121" s="33"/>
      <c r="E121" s="34"/>
      <c r="F121" s="25">
        <v>63</v>
      </c>
      <c r="G121" s="14"/>
      <c r="H121" s="14"/>
      <c r="I121" s="52"/>
      <c r="J121" s="15"/>
      <c r="K121" s="15"/>
      <c r="L121" s="15"/>
      <c r="M121" s="15"/>
      <c r="N121" s="15"/>
      <c r="O121" s="15"/>
      <c r="P121" s="15"/>
      <c r="Q121" s="15"/>
      <c r="R121" s="71">
        <f t="shared" ref="R121:R122" si="63">SUM(J121:Q121)</f>
        <v>0</v>
      </c>
    </row>
    <row r="122" spans="2:18" ht="21.75" hidden="1" customHeight="1">
      <c r="B122" s="24"/>
      <c r="D122" s="21"/>
      <c r="E122" s="26"/>
      <c r="F122" s="25">
        <v>64</v>
      </c>
      <c r="G122" s="14"/>
      <c r="H122" s="15"/>
      <c r="I122" s="16"/>
      <c r="J122" s="23"/>
      <c r="K122" s="23"/>
      <c r="L122" s="23"/>
      <c r="M122" s="23"/>
      <c r="N122" s="23"/>
      <c r="O122" s="23"/>
      <c r="P122" s="23"/>
      <c r="Q122" s="23"/>
      <c r="R122" s="71">
        <f t="shared" si="63"/>
        <v>0</v>
      </c>
    </row>
    <row r="123" spans="2:18" ht="21.75" hidden="1" customHeight="1">
      <c r="B123" s="24"/>
      <c r="D123" s="21"/>
      <c r="E123" s="26"/>
      <c r="F123" s="25">
        <v>65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>SUM(J123:Q123)</f>
        <v>0</v>
      </c>
    </row>
    <row r="124" spans="2:18" s="12" customFormat="1" ht="34.5" hidden="1" customHeight="1">
      <c r="B124" s="1404" t="s">
        <v>90</v>
      </c>
      <c r="C124" s="1405"/>
      <c r="D124" s="1405"/>
      <c r="E124" s="1405"/>
      <c r="F124" s="1405"/>
      <c r="G124" s="1405"/>
      <c r="H124" s="1405"/>
      <c r="I124" s="1405"/>
      <c r="J124" s="35">
        <f>SUM(J125)</f>
        <v>0</v>
      </c>
      <c r="K124" s="35">
        <f t="shared" ref="K124:R125" si="64">SUM(K125)</f>
        <v>0</v>
      </c>
      <c r="L124" s="35">
        <f t="shared" si="64"/>
        <v>0</v>
      </c>
      <c r="M124" s="35">
        <f t="shared" si="64"/>
        <v>0</v>
      </c>
      <c r="N124" s="35">
        <f t="shared" si="64"/>
        <v>0</v>
      </c>
      <c r="O124" s="35">
        <f t="shared" si="64"/>
        <v>0</v>
      </c>
      <c r="P124" s="35">
        <f t="shared" si="64"/>
        <v>0</v>
      </c>
      <c r="Q124" s="35">
        <f t="shared" si="64"/>
        <v>0</v>
      </c>
      <c r="R124" s="35">
        <f t="shared" si="64"/>
        <v>0</v>
      </c>
    </row>
    <row r="125" spans="2:18" s="12" customFormat="1" ht="48" hidden="1" customHeight="1">
      <c r="B125" s="1520" t="s">
        <v>115</v>
      </c>
      <c r="C125" s="1521"/>
      <c r="D125" s="1521"/>
      <c r="E125" s="1521"/>
      <c r="F125" s="1521"/>
      <c r="G125" s="1521"/>
      <c r="H125" s="1521"/>
      <c r="I125" s="1521"/>
      <c r="J125" s="22">
        <f>SUM(J126)</f>
        <v>0</v>
      </c>
      <c r="K125" s="22">
        <f t="shared" si="64"/>
        <v>0</v>
      </c>
      <c r="L125" s="22">
        <f t="shared" si="64"/>
        <v>0</v>
      </c>
      <c r="M125" s="22">
        <f t="shared" si="64"/>
        <v>0</v>
      </c>
      <c r="N125" s="22">
        <f t="shared" si="64"/>
        <v>0</v>
      </c>
      <c r="O125" s="22">
        <f t="shared" si="64"/>
        <v>0</v>
      </c>
      <c r="P125" s="22">
        <f t="shared" si="64"/>
        <v>0</v>
      </c>
      <c r="Q125" s="22">
        <f t="shared" si="64"/>
        <v>0</v>
      </c>
      <c r="R125" s="22">
        <f>SUM(R126)</f>
        <v>0</v>
      </c>
    </row>
    <row r="126" spans="2:18" ht="49.5" hidden="1" customHeight="1">
      <c r="B126" s="29"/>
      <c r="C126" s="1401" t="s">
        <v>49</v>
      </c>
      <c r="D126" s="1401"/>
      <c r="E126" s="1401"/>
      <c r="F126" s="1401"/>
      <c r="G126" s="1401"/>
      <c r="H126" s="1401"/>
      <c r="I126" s="1401"/>
      <c r="J126" s="73">
        <f>SUM(J127+J132)</f>
        <v>0</v>
      </c>
      <c r="K126" s="73">
        <f t="shared" ref="K126:R126" si="65">SUM(K127+K132)</f>
        <v>0</v>
      </c>
      <c r="L126" s="73">
        <f t="shared" si="65"/>
        <v>0</v>
      </c>
      <c r="M126" s="73">
        <f t="shared" si="65"/>
        <v>0</v>
      </c>
      <c r="N126" s="73">
        <f t="shared" si="65"/>
        <v>0</v>
      </c>
      <c r="O126" s="73">
        <f t="shared" si="65"/>
        <v>0</v>
      </c>
      <c r="P126" s="73">
        <f t="shared" si="65"/>
        <v>0</v>
      </c>
      <c r="Q126" s="73">
        <f t="shared" si="65"/>
        <v>0</v>
      </c>
      <c r="R126" s="73">
        <f t="shared" si="65"/>
        <v>0</v>
      </c>
    </row>
    <row r="127" spans="2:18" ht="36" hidden="1" customHeight="1">
      <c r="B127" s="29"/>
      <c r="C127" s="31"/>
      <c r="D127" s="1418" t="s">
        <v>50</v>
      </c>
      <c r="E127" s="1418"/>
      <c r="F127" s="1418"/>
      <c r="G127" s="1418"/>
      <c r="H127" s="1418"/>
      <c r="I127" s="1418"/>
      <c r="J127" s="73">
        <f>SUM(J128)</f>
        <v>0</v>
      </c>
      <c r="K127" s="73">
        <f t="shared" ref="K127:R127" si="66">SUM(K128)</f>
        <v>0</v>
      </c>
      <c r="L127" s="73">
        <f t="shared" si="66"/>
        <v>0</v>
      </c>
      <c r="M127" s="73">
        <f t="shared" si="66"/>
        <v>0</v>
      </c>
      <c r="N127" s="73">
        <f t="shared" si="66"/>
        <v>0</v>
      </c>
      <c r="O127" s="73">
        <f t="shared" si="66"/>
        <v>0</v>
      </c>
      <c r="P127" s="73">
        <f t="shared" si="66"/>
        <v>0</v>
      </c>
      <c r="Q127" s="73">
        <f t="shared" si="66"/>
        <v>0</v>
      </c>
      <c r="R127" s="73">
        <f t="shared" si="66"/>
        <v>0</v>
      </c>
    </row>
    <row r="128" spans="2:18" ht="32.25" hidden="1" customHeight="1">
      <c r="B128" s="29"/>
      <c r="C128" s="31"/>
      <c r="D128" s="31"/>
      <c r="E128" s="1418" t="s">
        <v>51</v>
      </c>
      <c r="F128" s="1418"/>
      <c r="G128" s="1418"/>
      <c r="H128" s="1418"/>
      <c r="I128" s="1418"/>
      <c r="J128" s="73">
        <f>SUM(J129:J131)</f>
        <v>0</v>
      </c>
      <c r="K128" s="73">
        <f t="shared" ref="K128:R128" si="67">SUM(K129:K131)</f>
        <v>0</v>
      </c>
      <c r="L128" s="73">
        <f t="shared" si="67"/>
        <v>0</v>
      </c>
      <c r="M128" s="73">
        <f t="shared" si="67"/>
        <v>0</v>
      </c>
      <c r="N128" s="73">
        <f t="shared" si="67"/>
        <v>0</v>
      </c>
      <c r="O128" s="73">
        <f t="shared" si="67"/>
        <v>0</v>
      </c>
      <c r="P128" s="73">
        <f t="shared" si="67"/>
        <v>0</v>
      </c>
      <c r="Q128" s="73">
        <f t="shared" si="67"/>
        <v>0</v>
      </c>
      <c r="R128" s="73">
        <f t="shared" si="67"/>
        <v>0</v>
      </c>
    </row>
    <row r="129" spans="2:18" ht="22.5" hidden="1" customHeight="1">
      <c r="B129" s="32"/>
      <c r="C129" s="33"/>
      <c r="D129" s="33"/>
      <c r="E129" s="34"/>
      <c r="F129" s="25">
        <v>66</v>
      </c>
      <c r="G129" s="14"/>
      <c r="H129" s="14"/>
      <c r="I129" s="52"/>
      <c r="J129" s="15"/>
      <c r="K129" s="15"/>
      <c r="L129" s="15"/>
      <c r="M129" s="15"/>
      <c r="N129" s="15"/>
      <c r="O129" s="15"/>
      <c r="P129" s="15"/>
      <c r="Q129" s="15"/>
      <c r="R129" s="71">
        <f t="shared" ref="R129:R130" si="68">SUM(J129:Q129)</f>
        <v>0</v>
      </c>
    </row>
    <row r="130" spans="2:18" ht="22.5" hidden="1" customHeight="1">
      <c r="B130" s="24"/>
      <c r="D130" s="21"/>
      <c r="E130" s="26"/>
      <c r="F130" s="25">
        <v>67</v>
      </c>
      <c r="G130" s="14"/>
      <c r="H130" s="15"/>
      <c r="I130" s="16"/>
      <c r="J130" s="23"/>
      <c r="K130" s="23"/>
      <c r="L130" s="23"/>
      <c r="M130" s="23"/>
      <c r="N130" s="23"/>
      <c r="O130" s="23"/>
      <c r="P130" s="23"/>
      <c r="Q130" s="23"/>
      <c r="R130" s="71">
        <f t="shared" si="68"/>
        <v>0</v>
      </c>
    </row>
    <row r="131" spans="2:18" ht="33.75" hidden="1" customHeight="1">
      <c r="B131" s="58"/>
      <c r="C131" s="59"/>
      <c r="D131" s="53"/>
      <c r="E131" s="19"/>
      <c r="F131" s="25">
        <v>68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>SUM(J131:Q131)</f>
        <v>0</v>
      </c>
    </row>
    <row r="132" spans="2:18" ht="46.5" hidden="1" customHeight="1">
      <c r="B132" s="29"/>
      <c r="C132" s="31"/>
      <c r="D132" s="1418" t="s">
        <v>52</v>
      </c>
      <c r="E132" s="1418"/>
      <c r="F132" s="1418"/>
      <c r="G132" s="1418"/>
      <c r="H132" s="1418"/>
      <c r="I132" s="1418"/>
      <c r="J132" s="73">
        <f t="shared" ref="J132:R132" si="69">SUM(J133+J139+J145)</f>
        <v>0</v>
      </c>
      <c r="K132" s="73">
        <f t="shared" si="69"/>
        <v>0</v>
      </c>
      <c r="L132" s="73">
        <f t="shared" si="69"/>
        <v>0</v>
      </c>
      <c r="M132" s="73">
        <f t="shared" si="69"/>
        <v>0</v>
      </c>
      <c r="N132" s="73">
        <f t="shared" si="69"/>
        <v>0</v>
      </c>
      <c r="O132" s="73">
        <f t="shared" si="69"/>
        <v>0</v>
      </c>
      <c r="P132" s="73">
        <f t="shared" si="69"/>
        <v>0</v>
      </c>
      <c r="Q132" s="73">
        <f t="shared" si="69"/>
        <v>0</v>
      </c>
      <c r="R132" s="73">
        <f t="shared" si="69"/>
        <v>0</v>
      </c>
    </row>
    <row r="133" spans="2:18" hidden="1">
      <c r="B133" s="29"/>
      <c r="C133" s="31"/>
      <c r="D133" s="31"/>
      <c r="E133" s="30" t="s">
        <v>53</v>
      </c>
      <c r="F133" s="27"/>
      <c r="G133" s="27"/>
      <c r="H133" s="13"/>
      <c r="I133" s="47"/>
      <c r="J133" s="73">
        <f>SUM(J134:J138)</f>
        <v>0</v>
      </c>
      <c r="K133" s="73">
        <f>SUM(K134:K138)</f>
        <v>0</v>
      </c>
      <c r="L133" s="73">
        <f t="shared" ref="L133:Q133" si="70">SUM(L134:L138)</f>
        <v>0</v>
      </c>
      <c r="M133" s="73">
        <f t="shared" si="70"/>
        <v>0</v>
      </c>
      <c r="N133" s="73">
        <f t="shared" si="70"/>
        <v>0</v>
      </c>
      <c r="O133" s="73">
        <f t="shared" si="70"/>
        <v>0</v>
      </c>
      <c r="P133" s="73">
        <f t="shared" si="70"/>
        <v>0</v>
      </c>
      <c r="Q133" s="73">
        <f t="shared" si="70"/>
        <v>0</v>
      </c>
      <c r="R133" s="73">
        <f>SUM(R134:R138)</f>
        <v>0</v>
      </c>
    </row>
    <row r="134" spans="2:18" ht="19.5" hidden="1" customHeight="1">
      <c r="B134" s="32"/>
      <c r="C134" s="33"/>
      <c r="D134" s="33"/>
      <c r="E134" s="34"/>
      <c r="F134" s="25">
        <v>69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ref="R134:R137" si="71">SUM(J134:Q134)</f>
        <v>0</v>
      </c>
    </row>
    <row r="135" spans="2:18" ht="19.5" hidden="1" customHeight="1">
      <c r="B135" s="24"/>
      <c r="D135" s="21"/>
      <c r="E135" s="26"/>
      <c r="F135" s="25">
        <v>70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 t="shared" si="71"/>
        <v>0</v>
      </c>
    </row>
    <row r="136" spans="2:18" ht="19.5" hidden="1" customHeight="1">
      <c r="B136" s="24"/>
      <c r="D136" s="21"/>
      <c r="E136" s="26"/>
      <c r="F136" s="25">
        <v>71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71"/>
        <v>0</v>
      </c>
    </row>
    <row r="137" spans="2:18" ht="22.5" hidden="1" customHeight="1">
      <c r="B137" s="48"/>
      <c r="C137" s="49"/>
      <c r="D137" s="49"/>
      <c r="E137" s="50"/>
      <c r="F137" s="25">
        <v>72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si="71"/>
        <v>0</v>
      </c>
    </row>
    <row r="138" spans="2:18" ht="22.5" hidden="1" customHeight="1">
      <c r="B138" s="24"/>
      <c r="D138" s="21"/>
      <c r="E138" s="26"/>
      <c r="F138" s="25">
        <v>73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>SUM(J138:Q138)</f>
        <v>0</v>
      </c>
    </row>
    <row r="139" spans="2:18" hidden="1">
      <c r="B139" s="29"/>
      <c r="C139" s="31"/>
      <c r="D139" s="31"/>
      <c r="E139" s="30" t="s">
        <v>54</v>
      </c>
      <c r="F139" s="27"/>
      <c r="G139" s="27"/>
      <c r="H139" s="13"/>
      <c r="I139" s="47"/>
      <c r="J139" s="73">
        <f>SUM(J140:J144)</f>
        <v>0</v>
      </c>
      <c r="K139" s="73">
        <f t="shared" ref="K139:R139" si="72">SUM(K140:K144)</f>
        <v>0</v>
      </c>
      <c r="L139" s="73">
        <f t="shared" si="72"/>
        <v>0</v>
      </c>
      <c r="M139" s="73">
        <f t="shared" si="72"/>
        <v>0</v>
      </c>
      <c r="N139" s="73">
        <f t="shared" si="72"/>
        <v>0</v>
      </c>
      <c r="O139" s="73">
        <f t="shared" si="72"/>
        <v>0</v>
      </c>
      <c r="P139" s="73">
        <f t="shared" si="72"/>
        <v>0</v>
      </c>
      <c r="Q139" s="73">
        <f t="shared" si="72"/>
        <v>0</v>
      </c>
      <c r="R139" s="73">
        <f t="shared" si="72"/>
        <v>0</v>
      </c>
    </row>
    <row r="140" spans="2:18" ht="22.5" hidden="1" customHeight="1">
      <c r="B140" s="32"/>
      <c r="C140" s="33"/>
      <c r="D140" s="33"/>
      <c r="E140" s="34"/>
      <c r="F140" s="25">
        <v>74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ref="R140:R143" si="73">SUM(J140:Q140)</f>
        <v>0</v>
      </c>
    </row>
    <row r="141" spans="2:18" ht="22.5" hidden="1" customHeight="1">
      <c r="B141" s="24"/>
      <c r="D141" s="21"/>
      <c r="E141" s="26"/>
      <c r="F141" s="25">
        <v>75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 t="shared" si="73"/>
        <v>0</v>
      </c>
    </row>
    <row r="142" spans="2:18" ht="22.5" hidden="1" customHeight="1">
      <c r="B142" s="24"/>
      <c r="D142" s="21"/>
      <c r="E142" s="26"/>
      <c r="F142" s="25">
        <v>76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73"/>
        <v>0</v>
      </c>
    </row>
    <row r="143" spans="2:18" ht="22.5" hidden="1" customHeight="1">
      <c r="B143" s="48"/>
      <c r="C143" s="49"/>
      <c r="D143" s="49"/>
      <c r="E143" s="50"/>
      <c r="F143" s="25">
        <v>77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si="73"/>
        <v>0</v>
      </c>
    </row>
    <row r="144" spans="2:18" ht="22.5" hidden="1" customHeight="1">
      <c r="B144" s="24"/>
      <c r="D144" s="21"/>
      <c r="E144" s="26"/>
      <c r="F144" s="25">
        <v>78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>SUM(J144:Q144)</f>
        <v>0</v>
      </c>
    </row>
    <row r="145" spans="2:18" ht="30.75" hidden="1" customHeight="1">
      <c r="B145" s="29"/>
      <c r="C145" s="31"/>
      <c r="D145" s="31"/>
      <c r="E145" s="1401" t="s">
        <v>89</v>
      </c>
      <c r="F145" s="1401"/>
      <c r="G145" s="1401"/>
      <c r="H145" s="1401"/>
      <c r="I145" s="1401"/>
      <c r="J145" s="73">
        <f t="shared" ref="J145:R145" si="74">SUM(J146:J150)</f>
        <v>0</v>
      </c>
      <c r="K145" s="73">
        <f t="shared" si="74"/>
        <v>0</v>
      </c>
      <c r="L145" s="73">
        <f t="shared" si="74"/>
        <v>0</v>
      </c>
      <c r="M145" s="73">
        <f t="shared" si="74"/>
        <v>0</v>
      </c>
      <c r="N145" s="73">
        <f t="shared" si="74"/>
        <v>0</v>
      </c>
      <c r="O145" s="73">
        <f t="shared" si="74"/>
        <v>0</v>
      </c>
      <c r="P145" s="73">
        <f t="shared" si="74"/>
        <v>0</v>
      </c>
      <c r="Q145" s="73">
        <f t="shared" si="74"/>
        <v>0</v>
      </c>
      <c r="R145" s="73">
        <f t="shared" si="74"/>
        <v>0</v>
      </c>
    </row>
    <row r="146" spans="2:18" ht="22.5" hidden="1" customHeight="1">
      <c r="B146" s="32"/>
      <c r="C146" s="33"/>
      <c r="D146" s="33"/>
      <c r="E146" s="34"/>
      <c r="F146" s="25">
        <v>79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ref="R146:R149" si="75">SUM(J146:Q146)</f>
        <v>0</v>
      </c>
    </row>
    <row r="147" spans="2:18" ht="22.5" hidden="1" customHeight="1">
      <c r="B147" s="24"/>
      <c r="D147" s="21"/>
      <c r="E147" s="26"/>
      <c r="F147" s="25">
        <v>80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 t="shared" si="75"/>
        <v>0</v>
      </c>
    </row>
    <row r="148" spans="2:18" ht="22.5" hidden="1" customHeight="1">
      <c r="B148" s="24"/>
      <c r="D148" s="21"/>
      <c r="E148" s="26"/>
      <c r="F148" s="25">
        <v>81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5"/>
        <v>0</v>
      </c>
    </row>
    <row r="149" spans="2:18" ht="22.5" hidden="1" customHeight="1">
      <c r="B149" s="48"/>
      <c r="C149" s="49"/>
      <c r="D149" s="49"/>
      <c r="E149" s="50"/>
      <c r="F149" s="25">
        <v>82</v>
      </c>
      <c r="G149" s="14"/>
      <c r="H149" s="14"/>
      <c r="I149" s="52"/>
      <c r="J149" s="15"/>
      <c r="K149" s="15"/>
      <c r="L149" s="15"/>
      <c r="M149" s="15"/>
      <c r="N149" s="15"/>
      <c r="O149" s="15"/>
      <c r="P149" s="15"/>
      <c r="Q149" s="15"/>
      <c r="R149" s="71">
        <f t="shared" si="75"/>
        <v>0</v>
      </c>
    </row>
    <row r="150" spans="2:18" ht="22.5" hidden="1" customHeight="1">
      <c r="B150" s="58"/>
      <c r="C150" s="59"/>
      <c r="D150" s="53"/>
      <c r="E150" s="19"/>
      <c r="F150" s="25">
        <v>83</v>
      </c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1">
        <f>SUM(J150:Q150)</f>
        <v>0</v>
      </c>
    </row>
    <row r="151" spans="2:18" s="12" customFormat="1" ht="33.75" hidden="1" customHeight="1">
      <c r="B151" s="1404" t="s">
        <v>92</v>
      </c>
      <c r="C151" s="1405"/>
      <c r="D151" s="1405"/>
      <c r="E151" s="1405"/>
      <c r="F151" s="1405"/>
      <c r="G151" s="1405"/>
      <c r="H151" s="1405"/>
      <c r="I151" s="1405"/>
      <c r="J151" s="35">
        <f>SUM(J152)</f>
        <v>0</v>
      </c>
      <c r="K151" s="35">
        <f t="shared" ref="K151:R152" si="76">SUM(K152)</f>
        <v>0</v>
      </c>
      <c r="L151" s="35">
        <f t="shared" si="76"/>
        <v>0</v>
      </c>
      <c r="M151" s="35">
        <f t="shared" si="76"/>
        <v>0</v>
      </c>
      <c r="N151" s="35">
        <f t="shared" si="76"/>
        <v>0</v>
      </c>
      <c r="O151" s="35">
        <f t="shared" si="76"/>
        <v>0</v>
      </c>
      <c r="P151" s="35">
        <f t="shared" si="76"/>
        <v>0</v>
      </c>
      <c r="Q151" s="35">
        <f t="shared" si="76"/>
        <v>0</v>
      </c>
      <c r="R151" s="35">
        <f t="shared" si="76"/>
        <v>0</v>
      </c>
    </row>
    <row r="152" spans="2:18" s="12" customFormat="1" ht="48.75" hidden="1" customHeight="1">
      <c r="B152" s="1520" t="s">
        <v>116</v>
      </c>
      <c r="C152" s="1521"/>
      <c r="D152" s="1521"/>
      <c r="E152" s="1521"/>
      <c r="F152" s="1521"/>
      <c r="G152" s="1521"/>
      <c r="H152" s="1521"/>
      <c r="I152" s="1521"/>
      <c r="J152" s="22">
        <f>SUM(J153)</f>
        <v>0</v>
      </c>
      <c r="K152" s="22">
        <f t="shared" si="76"/>
        <v>0</v>
      </c>
      <c r="L152" s="22">
        <f t="shared" si="76"/>
        <v>0</v>
      </c>
      <c r="M152" s="22">
        <f t="shared" si="76"/>
        <v>0</v>
      </c>
      <c r="N152" s="22">
        <f t="shared" si="76"/>
        <v>0</v>
      </c>
      <c r="O152" s="22">
        <f t="shared" si="76"/>
        <v>0</v>
      </c>
      <c r="P152" s="22">
        <f t="shared" si="76"/>
        <v>0</v>
      </c>
      <c r="Q152" s="22">
        <f t="shared" si="76"/>
        <v>0</v>
      </c>
      <c r="R152" s="22">
        <f>SUM(R153)</f>
        <v>0</v>
      </c>
    </row>
    <row r="153" spans="2:18" ht="32.25" hidden="1" customHeight="1">
      <c r="B153" s="29"/>
      <c r="C153" s="1401" t="s">
        <v>55</v>
      </c>
      <c r="D153" s="1401"/>
      <c r="E153" s="1401"/>
      <c r="F153" s="1401"/>
      <c r="G153" s="1401"/>
      <c r="H153" s="1401"/>
      <c r="I153" s="1401"/>
      <c r="J153" s="73">
        <f>SUM(J154+J171)</f>
        <v>0</v>
      </c>
      <c r="K153" s="73">
        <f t="shared" ref="K153:Q153" si="77">SUM(K154+K171)</f>
        <v>0</v>
      </c>
      <c r="L153" s="73">
        <f t="shared" si="77"/>
        <v>0</v>
      </c>
      <c r="M153" s="73">
        <f t="shared" si="77"/>
        <v>0</v>
      </c>
      <c r="N153" s="73">
        <f t="shared" si="77"/>
        <v>0</v>
      </c>
      <c r="O153" s="73">
        <f t="shared" si="77"/>
        <v>0</v>
      </c>
      <c r="P153" s="73">
        <f t="shared" si="77"/>
        <v>0</v>
      </c>
      <c r="Q153" s="73">
        <f t="shared" si="77"/>
        <v>0</v>
      </c>
      <c r="R153" s="73">
        <f>SUM(R154+R171)</f>
        <v>0</v>
      </c>
    </row>
    <row r="154" spans="2:18" ht="50.25" hidden="1" customHeight="1">
      <c r="B154" s="29"/>
      <c r="C154" s="31"/>
      <c r="D154" s="1401" t="s">
        <v>77</v>
      </c>
      <c r="E154" s="1401"/>
      <c r="F154" s="1401"/>
      <c r="G154" s="1401"/>
      <c r="H154" s="1401"/>
      <c r="I154" s="1401"/>
      <c r="J154" s="73">
        <f>SUM(J155+J159+J163+J167)</f>
        <v>0</v>
      </c>
      <c r="K154" s="73">
        <f t="shared" ref="K154:R154" si="78">SUM(K155+K159+K163+K167)</f>
        <v>0</v>
      </c>
      <c r="L154" s="73">
        <f t="shared" si="78"/>
        <v>0</v>
      </c>
      <c r="M154" s="73">
        <f t="shared" si="78"/>
        <v>0</v>
      </c>
      <c r="N154" s="73">
        <f t="shared" si="78"/>
        <v>0</v>
      </c>
      <c r="O154" s="73">
        <f t="shared" si="78"/>
        <v>0</v>
      </c>
      <c r="P154" s="73">
        <f t="shared" si="78"/>
        <v>0</v>
      </c>
      <c r="Q154" s="73">
        <f t="shared" si="78"/>
        <v>0</v>
      </c>
      <c r="R154" s="73">
        <f t="shared" si="78"/>
        <v>0</v>
      </c>
    </row>
    <row r="155" spans="2:18" ht="32.25" hidden="1" customHeight="1">
      <c r="B155" s="29"/>
      <c r="C155" s="31"/>
      <c r="D155" s="31"/>
      <c r="E155" s="1401" t="s">
        <v>56</v>
      </c>
      <c r="F155" s="1401"/>
      <c r="G155" s="1401"/>
      <c r="H155" s="1401"/>
      <c r="I155" s="1401"/>
      <c r="J155" s="73">
        <f>SUM(J156:J158)</f>
        <v>0</v>
      </c>
      <c r="K155" s="73">
        <f t="shared" ref="K155:R155" si="79">SUM(K156:K158)</f>
        <v>0</v>
      </c>
      <c r="L155" s="73">
        <f t="shared" si="79"/>
        <v>0</v>
      </c>
      <c r="M155" s="73">
        <f t="shared" si="79"/>
        <v>0</v>
      </c>
      <c r="N155" s="73">
        <f t="shared" si="79"/>
        <v>0</v>
      </c>
      <c r="O155" s="73">
        <f t="shared" si="79"/>
        <v>0</v>
      </c>
      <c r="P155" s="73">
        <f t="shared" si="79"/>
        <v>0</v>
      </c>
      <c r="Q155" s="73">
        <f t="shared" si="79"/>
        <v>0</v>
      </c>
      <c r="R155" s="73">
        <f t="shared" si="79"/>
        <v>0</v>
      </c>
    </row>
    <row r="156" spans="2:18" ht="20.25" hidden="1" customHeight="1">
      <c r="B156" s="32"/>
      <c r="C156" s="33"/>
      <c r="D156" s="33"/>
      <c r="E156" s="34"/>
      <c r="F156" s="25">
        <v>84</v>
      </c>
      <c r="G156" s="14"/>
      <c r="H156" s="14"/>
      <c r="I156" s="52"/>
      <c r="J156" s="15"/>
      <c r="K156" s="15"/>
      <c r="L156" s="15"/>
      <c r="M156" s="15"/>
      <c r="N156" s="15"/>
      <c r="O156" s="15"/>
      <c r="P156" s="15"/>
      <c r="Q156" s="15"/>
      <c r="R156" s="71">
        <f t="shared" ref="R156:R157" si="80">SUM(J156:Q156)</f>
        <v>0</v>
      </c>
    </row>
    <row r="157" spans="2:18" ht="20.25" hidden="1" customHeight="1">
      <c r="B157" s="24"/>
      <c r="D157" s="21"/>
      <c r="E157" s="26"/>
      <c r="F157" s="25">
        <v>85</v>
      </c>
      <c r="G157" s="14"/>
      <c r="H157" s="15"/>
      <c r="I157" s="16"/>
      <c r="J157" s="23"/>
      <c r="K157" s="23"/>
      <c r="L157" s="23"/>
      <c r="M157" s="23"/>
      <c r="N157" s="23"/>
      <c r="O157" s="23"/>
      <c r="P157" s="23"/>
      <c r="Q157" s="23"/>
      <c r="R157" s="71">
        <f t="shared" si="80"/>
        <v>0</v>
      </c>
    </row>
    <row r="158" spans="2:18" ht="20.25" hidden="1" customHeight="1">
      <c r="B158" s="24"/>
      <c r="D158" s="21"/>
      <c r="E158" s="26"/>
      <c r="F158" s="25">
        <v>86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>SUM(J158:Q158)</f>
        <v>0</v>
      </c>
    </row>
    <row r="159" spans="2:18" ht="33.75" hidden="1" customHeight="1">
      <c r="B159" s="29"/>
      <c r="C159" s="31"/>
      <c r="D159" s="31"/>
      <c r="E159" s="1401" t="s">
        <v>57</v>
      </c>
      <c r="F159" s="1401"/>
      <c r="G159" s="1401"/>
      <c r="H159" s="1401"/>
      <c r="I159" s="1401"/>
      <c r="J159" s="73">
        <f>SUM(J160:J162)</f>
        <v>0</v>
      </c>
      <c r="K159" s="73">
        <f t="shared" ref="K159:R159" si="81">SUM(K160:K162)</f>
        <v>0</v>
      </c>
      <c r="L159" s="73">
        <f t="shared" si="81"/>
        <v>0</v>
      </c>
      <c r="M159" s="73">
        <f t="shared" si="81"/>
        <v>0</v>
      </c>
      <c r="N159" s="73">
        <f t="shared" si="81"/>
        <v>0</v>
      </c>
      <c r="O159" s="73">
        <f t="shared" si="81"/>
        <v>0</v>
      </c>
      <c r="P159" s="73">
        <f t="shared" si="81"/>
        <v>0</v>
      </c>
      <c r="Q159" s="73">
        <f t="shared" si="81"/>
        <v>0</v>
      </c>
      <c r="R159" s="73">
        <f t="shared" si="81"/>
        <v>0</v>
      </c>
    </row>
    <row r="160" spans="2:18" ht="21" hidden="1" customHeight="1">
      <c r="B160" s="32"/>
      <c r="C160" s="33"/>
      <c r="D160" s="33"/>
      <c r="E160" s="34"/>
      <c r="F160" s="25">
        <v>87</v>
      </c>
      <c r="G160" s="14"/>
      <c r="H160" s="14"/>
      <c r="I160" s="52"/>
      <c r="J160" s="15"/>
      <c r="K160" s="15"/>
      <c r="L160" s="15"/>
      <c r="M160" s="15"/>
      <c r="N160" s="15"/>
      <c r="O160" s="15"/>
      <c r="P160" s="15"/>
      <c r="Q160" s="15"/>
      <c r="R160" s="71">
        <f t="shared" ref="R160:R161" si="82">SUM(J160:Q160)</f>
        <v>0</v>
      </c>
    </row>
    <row r="161" spans="2:18" ht="21" hidden="1" customHeight="1">
      <c r="B161" s="24"/>
      <c r="D161" s="21"/>
      <c r="E161" s="26"/>
      <c r="F161" s="25">
        <v>88</v>
      </c>
      <c r="G161" s="14"/>
      <c r="H161" s="15"/>
      <c r="I161" s="16"/>
      <c r="J161" s="23"/>
      <c r="K161" s="23"/>
      <c r="L161" s="23"/>
      <c r="M161" s="23"/>
      <c r="N161" s="23"/>
      <c r="O161" s="23"/>
      <c r="P161" s="23"/>
      <c r="Q161" s="23"/>
      <c r="R161" s="71">
        <f t="shared" si="82"/>
        <v>0</v>
      </c>
    </row>
    <row r="162" spans="2:18" ht="21" hidden="1" customHeight="1">
      <c r="B162" s="24"/>
      <c r="D162" s="21"/>
      <c r="E162" s="26"/>
      <c r="F162" s="25">
        <v>89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>SUM(J162:Q162)</f>
        <v>0</v>
      </c>
    </row>
    <row r="163" spans="2:18" hidden="1">
      <c r="B163" s="29"/>
      <c r="C163" s="31"/>
      <c r="D163" s="31"/>
      <c r="E163" s="30" t="s">
        <v>58</v>
      </c>
      <c r="F163" s="27"/>
      <c r="G163" s="27"/>
      <c r="H163" s="13"/>
      <c r="I163" s="47"/>
      <c r="J163" s="73">
        <f>SUM(J164:J166)</f>
        <v>0</v>
      </c>
      <c r="K163" s="73">
        <f t="shared" ref="K163:R163" si="83">SUM(K164:K166)</f>
        <v>0</v>
      </c>
      <c r="L163" s="73">
        <f t="shared" si="83"/>
        <v>0</v>
      </c>
      <c r="M163" s="73">
        <f t="shared" si="83"/>
        <v>0</v>
      </c>
      <c r="N163" s="73">
        <f t="shared" si="83"/>
        <v>0</v>
      </c>
      <c r="O163" s="73">
        <f t="shared" si="83"/>
        <v>0</v>
      </c>
      <c r="P163" s="73">
        <f t="shared" si="83"/>
        <v>0</v>
      </c>
      <c r="Q163" s="73">
        <f t="shared" si="83"/>
        <v>0</v>
      </c>
      <c r="R163" s="73">
        <f t="shared" si="83"/>
        <v>0</v>
      </c>
    </row>
    <row r="164" spans="2:18" ht="24.75" hidden="1" customHeight="1">
      <c r="B164" s="32"/>
      <c r="C164" s="33"/>
      <c r="D164" s="33"/>
      <c r="E164" s="34"/>
      <c r="F164" s="25">
        <v>90</v>
      </c>
      <c r="G164" s="14"/>
      <c r="H164" s="14"/>
      <c r="I164" s="52"/>
      <c r="J164" s="15"/>
      <c r="K164" s="15"/>
      <c r="L164" s="15"/>
      <c r="M164" s="15"/>
      <c r="N164" s="15"/>
      <c r="O164" s="15"/>
      <c r="P164" s="15"/>
      <c r="Q164" s="15"/>
      <c r="R164" s="71">
        <f t="shared" ref="R164:R165" si="84">SUM(J164:Q164)</f>
        <v>0</v>
      </c>
    </row>
    <row r="165" spans="2:18" ht="24.75" hidden="1" customHeight="1">
      <c r="B165" s="24"/>
      <c r="D165" s="21"/>
      <c r="E165" s="26"/>
      <c r="F165" s="25">
        <v>91</v>
      </c>
      <c r="G165" s="14"/>
      <c r="H165" s="15"/>
      <c r="I165" s="16"/>
      <c r="J165" s="23"/>
      <c r="K165" s="23"/>
      <c r="L165" s="23"/>
      <c r="M165" s="23"/>
      <c r="N165" s="23"/>
      <c r="O165" s="23"/>
      <c r="P165" s="23"/>
      <c r="Q165" s="23"/>
      <c r="R165" s="71">
        <f t="shared" si="84"/>
        <v>0</v>
      </c>
    </row>
    <row r="166" spans="2:18" ht="24.75" hidden="1" customHeight="1">
      <c r="B166" s="58"/>
      <c r="C166" s="59"/>
      <c r="D166" s="53"/>
      <c r="E166" s="19"/>
      <c r="F166" s="25">
        <v>92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>SUM(J166:Q166)</f>
        <v>0</v>
      </c>
    </row>
    <row r="167" spans="2:18" ht="30.75" hidden="1" customHeight="1">
      <c r="B167" s="29"/>
      <c r="C167" s="31"/>
      <c r="D167" s="31"/>
      <c r="E167" s="1418" t="s">
        <v>59</v>
      </c>
      <c r="F167" s="1418"/>
      <c r="G167" s="1418"/>
      <c r="H167" s="1418"/>
      <c r="I167" s="1418"/>
      <c r="J167" s="73">
        <f>SUM(J168:J170)</f>
        <v>0</v>
      </c>
      <c r="K167" s="73">
        <f t="shared" ref="K167:R167" si="85">SUM(K168:K170)</f>
        <v>0</v>
      </c>
      <c r="L167" s="73">
        <f t="shared" si="85"/>
        <v>0</v>
      </c>
      <c r="M167" s="73">
        <f t="shared" si="85"/>
        <v>0</v>
      </c>
      <c r="N167" s="73">
        <f t="shared" si="85"/>
        <v>0</v>
      </c>
      <c r="O167" s="73">
        <f t="shared" si="85"/>
        <v>0</v>
      </c>
      <c r="P167" s="73">
        <f t="shared" si="85"/>
        <v>0</v>
      </c>
      <c r="Q167" s="73">
        <f t="shared" si="85"/>
        <v>0</v>
      </c>
      <c r="R167" s="73">
        <f t="shared" si="85"/>
        <v>0</v>
      </c>
    </row>
    <row r="168" spans="2:18" ht="22.5" hidden="1" customHeight="1">
      <c r="B168" s="32"/>
      <c r="C168" s="33"/>
      <c r="D168" s="33"/>
      <c r="E168" s="34"/>
      <c r="F168" s="25">
        <v>93</v>
      </c>
      <c r="G168" s="14"/>
      <c r="H168" s="14"/>
      <c r="I168" s="52"/>
      <c r="J168" s="15"/>
      <c r="K168" s="15"/>
      <c r="L168" s="15"/>
      <c r="M168" s="15"/>
      <c r="N168" s="15"/>
      <c r="O168" s="15"/>
      <c r="P168" s="15"/>
      <c r="Q168" s="15"/>
      <c r="R168" s="71">
        <f t="shared" ref="R168:R169" si="86">SUM(J168:Q168)</f>
        <v>0</v>
      </c>
    </row>
    <row r="169" spans="2:18" ht="22.5" hidden="1" customHeight="1">
      <c r="B169" s="24"/>
      <c r="D169" s="21"/>
      <c r="E169" s="26"/>
      <c r="F169" s="25">
        <v>94</v>
      </c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1">
        <f t="shared" si="86"/>
        <v>0</v>
      </c>
    </row>
    <row r="170" spans="2:18" ht="22.5" hidden="1" customHeight="1">
      <c r="B170" s="24"/>
      <c r="D170" s="21"/>
      <c r="E170" s="26"/>
      <c r="F170" s="25">
        <v>95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>SUM(J170:Q170)</f>
        <v>0</v>
      </c>
    </row>
    <row r="171" spans="2:18" ht="33.75" hidden="1" customHeight="1">
      <c r="B171" s="29"/>
      <c r="C171" s="31"/>
      <c r="D171" s="1401" t="s">
        <v>60</v>
      </c>
      <c r="E171" s="1401"/>
      <c r="F171" s="1401"/>
      <c r="G171" s="1401"/>
      <c r="H171" s="1401"/>
      <c r="I171" s="1401"/>
      <c r="J171" s="73">
        <f>SUM(J172)</f>
        <v>0</v>
      </c>
      <c r="K171" s="73">
        <f t="shared" ref="K171:R171" si="87">SUM(K172)</f>
        <v>0</v>
      </c>
      <c r="L171" s="73">
        <f t="shared" si="87"/>
        <v>0</v>
      </c>
      <c r="M171" s="73">
        <f t="shared" si="87"/>
        <v>0</v>
      </c>
      <c r="N171" s="73">
        <f t="shared" si="87"/>
        <v>0</v>
      </c>
      <c r="O171" s="73">
        <f t="shared" si="87"/>
        <v>0</v>
      </c>
      <c r="P171" s="73">
        <f t="shared" si="87"/>
        <v>0</v>
      </c>
      <c r="Q171" s="73">
        <f t="shared" si="87"/>
        <v>0</v>
      </c>
      <c r="R171" s="73">
        <f t="shared" si="87"/>
        <v>0</v>
      </c>
    </row>
    <row r="172" spans="2:18" hidden="1">
      <c r="B172" s="29"/>
      <c r="C172" s="31"/>
      <c r="D172" s="31"/>
      <c r="E172" s="30" t="s">
        <v>61</v>
      </c>
      <c r="F172" s="27"/>
      <c r="G172" s="27"/>
      <c r="H172" s="13"/>
      <c r="I172" s="47"/>
      <c r="J172" s="73">
        <f>SUM(J173:J175)</f>
        <v>0</v>
      </c>
      <c r="K172" s="73">
        <f t="shared" ref="K172:Q172" si="88">SUM(K173:K175)</f>
        <v>0</v>
      </c>
      <c r="L172" s="73">
        <f t="shared" si="88"/>
        <v>0</v>
      </c>
      <c r="M172" s="73">
        <f t="shared" si="88"/>
        <v>0</v>
      </c>
      <c r="N172" s="73">
        <f t="shared" si="88"/>
        <v>0</v>
      </c>
      <c r="O172" s="73">
        <f t="shared" si="88"/>
        <v>0</v>
      </c>
      <c r="P172" s="73">
        <f t="shared" si="88"/>
        <v>0</v>
      </c>
      <c r="Q172" s="73">
        <f t="shared" si="88"/>
        <v>0</v>
      </c>
      <c r="R172" s="73">
        <f>SUM(R173:R175)</f>
        <v>0</v>
      </c>
    </row>
    <row r="173" spans="2:18" ht="22.5" hidden="1" customHeight="1">
      <c r="B173" s="32"/>
      <c r="C173" s="33"/>
      <c r="D173" s="33"/>
      <c r="E173" s="34"/>
      <c r="F173" s="25">
        <v>96</v>
      </c>
      <c r="G173" s="14"/>
      <c r="H173" s="14"/>
      <c r="I173" s="52"/>
      <c r="J173" s="15"/>
      <c r="K173" s="15"/>
      <c r="L173" s="15"/>
      <c r="M173" s="15"/>
      <c r="N173" s="15"/>
      <c r="O173" s="15"/>
      <c r="P173" s="15"/>
      <c r="Q173" s="15"/>
      <c r="R173" s="71">
        <f>SUM(J173:Q173)</f>
        <v>0</v>
      </c>
    </row>
    <row r="174" spans="2:18" ht="22.5" hidden="1" customHeight="1">
      <c r="B174" s="24"/>
      <c r="D174" s="21"/>
      <c r="E174" s="26"/>
      <c r="F174" s="25">
        <v>97</v>
      </c>
      <c r="G174" s="14"/>
      <c r="H174" s="15"/>
      <c r="I174" s="16"/>
      <c r="J174" s="23"/>
      <c r="K174" s="23"/>
      <c r="L174" s="23"/>
      <c r="M174" s="23"/>
      <c r="N174" s="23"/>
      <c r="O174" s="23"/>
      <c r="P174" s="23"/>
      <c r="Q174" s="23"/>
      <c r="R174" s="71">
        <f>SUM(J174:Q174)</f>
        <v>0</v>
      </c>
    </row>
    <row r="175" spans="2:18" ht="21" hidden="1" customHeight="1">
      <c r="B175" s="24"/>
      <c r="D175" s="21"/>
      <c r="E175" s="26"/>
      <c r="F175" s="25">
        <v>98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s="12" customFormat="1" ht="18.75" hidden="1" customHeight="1">
      <c r="B176" s="116" t="s">
        <v>94</v>
      </c>
      <c r="C176" s="38"/>
      <c r="D176" s="115"/>
      <c r="E176" s="115"/>
      <c r="F176" s="115"/>
      <c r="G176" s="115"/>
      <c r="H176" s="115"/>
      <c r="I176" s="115"/>
      <c r="J176" s="35">
        <f>SUM(J177)</f>
        <v>0</v>
      </c>
      <c r="K176" s="35">
        <f t="shared" ref="K176:R177" si="89">SUM(K177)</f>
        <v>0</v>
      </c>
      <c r="L176" s="35">
        <f t="shared" si="89"/>
        <v>0</v>
      </c>
      <c r="M176" s="35">
        <f t="shared" si="89"/>
        <v>0</v>
      </c>
      <c r="N176" s="35">
        <f t="shared" si="89"/>
        <v>0</v>
      </c>
      <c r="O176" s="35">
        <f t="shared" si="89"/>
        <v>0</v>
      </c>
      <c r="P176" s="35">
        <f t="shared" si="89"/>
        <v>0</v>
      </c>
      <c r="Q176" s="35">
        <f t="shared" si="89"/>
        <v>0</v>
      </c>
      <c r="R176" s="35">
        <f t="shared" si="89"/>
        <v>0</v>
      </c>
    </row>
    <row r="177" spans="2:18" s="12" customFormat="1" ht="46.5" hidden="1" customHeight="1">
      <c r="B177" s="1520" t="s">
        <v>117</v>
      </c>
      <c r="C177" s="1521"/>
      <c r="D177" s="1521"/>
      <c r="E177" s="1521"/>
      <c r="F177" s="1521"/>
      <c r="G177" s="1521"/>
      <c r="H177" s="1521"/>
      <c r="I177" s="1521"/>
      <c r="J177" s="22">
        <f>SUM(J178)</f>
        <v>0</v>
      </c>
      <c r="K177" s="22">
        <f t="shared" si="89"/>
        <v>0</v>
      </c>
      <c r="L177" s="22">
        <f t="shared" si="89"/>
        <v>0</v>
      </c>
      <c r="M177" s="22">
        <f t="shared" si="89"/>
        <v>0</v>
      </c>
      <c r="N177" s="22">
        <f t="shared" si="89"/>
        <v>0</v>
      </c>
      <c r="O177" s="22">
        <f t="shared" si="89"/>
        <v>0</v>
      </c>
      <c r="P177" s="22">
        <f t="shared" si="89"/>
        <v>0</v>
      </c>
      <c r="Q177" s="22">
        <f t="shared" si="89"/>
        <v>0</v>
      </c>
      <c r="R177" s="22">
        <f t="shared" si="89"/>
        <v>0</v>
      </c>
    </row>
    <row r="178" spans="2:18" ht="31.5" hidden="1" customHeight="1">
      <c r="B178" s="29"/>
      <c r="C178" s="1401" t="s">
        <v>62</v>
      </c>
      <c r="D178" s="1401"/>
      <c r="E178" s="1401"/>
      <c r="F178" s="1401"/>
      <c r="G178" s="1401"/>
      <c r="H178" s="1401"/>
      <c r="I178" s="1401"/>
      <c r="J178" s="73">
        <f>SUM(J179+J184)</f>
        <v>0</v>
      </c>
      <c r="K178" s="73">
        <f t="shared" ref="K178:R178" si="90">SUM(K179+K184)</f>
        <v>0</v>
      </c>
      <c r="L178" s="73">
        <f t="shared" si="90"/>
        <v>0</v>
      </c>
      <c r="M178" s="73">
        <f t="shared" si="90"/>
        <v>0</v>
      </c>
      <c r="N178" s="73">
        <f t="shared" si="90"/>
        <v>0</v>
      </c>
      <c r="O178" s="73">
        <f t="shared" si="90"/>
        <v>0</v>
      </c>
      <c r="P178" s="73">
        <f t="shared" si="90"/>
        <v>0</v>
      </c>
      <c r="Q178" s="73">
        <f t="shared" si="90"/>
        <v>0</v>
      </c>
      <c r="R178" s="73">
        <f t="shared" si="90"/>
        <v>0</v>
      </c>
    </row>
    <row r="179" spans="2:18" hidden="1">
      <c r="B179" s="29"/>
      <c r="C179" s="31"/>
      <c r="D179" s="30" t="s">
        <v>63</v>
      </c>
      <c r="E179" s="28"/>
      <c r="F179" s="27"/>
      <c r="G179" s="27"/>
      <c r="H179" s="13"/>
      <c r="I179" s="47"/>
      <c r="J179" s="73">
        <f>SUM(J180)</f>
        <v>0</v>
      </c>
      <c r="K179" s="73">
        <f t="shared" ref="K179:R179" si="91">SUM(K180)</f>
        <v>0</v>
      </c>
      <c r="L179" s="73">
        <f t="shared" si="91"/>
        <v>0</v>
      </c>
      <c r="M179" s="73">
        <f t="shared" si="91"/>
        <v>0</v>
      </c>
      <c r="N179" s="73">
        <f t="shared" si="91"/>
        <v>0</v>
      </c>
      <c r="O179" s="73">
        <f t="shared" si="91"/>
        <v>0</v>
      </c>
      <c r="P179" s="73">
        <f t="shared" si="91"/>
        <v>0</v>
      </c>
      <c r="Q179" s="73">
        <f t="shared" si="91"/>
        <v>0</v>
      </c>
      <c r="R179" s="73">
        <f t="shared" si="91"/>
        <v>0</v>
      </c>
    </row>
    <row r="180" spans="2:18" ht="31.5" hidden="1" customHeight="1">
      <c r="B180" s="29"/>
      <c r="C180" s="31"/>
      <c r="D180" s="31"/>
      <c r="E180" s="1418" t="s">
        <v>64</v>
      </c>
      <c r="F180" s="1418"/>
      <c r="G180" s="1418"/>
      <c r="H180" s="1418"/>
      <c r="I180" s="1418"/>
      <c r="J180" s="73">
        <f>SUM(J181:J183)</f>
        <v>0</v>
      </c>
      <c r="K180" s="73">
        <f>SUM(K181:K183)</f>
        <v>0</v>
      </c>
      <c r="L180" s="73">
        <f t="shared" ref="L180:R180" si="92">SUM(L181:L183)</f>
        <v>0</v>
      </c>
      <c r="M180" s="73">
        <f t="shared" si="92"/>
        <v>0</v>
      </c>
      <c r="N180" s="73">
        <f t="shared" si="92"/>
        <v>0</v>
      </c>
      <c r="O180" s="73">
        <f t="shared" si="92"/>
        <v>0</v>
      </c>
      <c r="P180" s="73">
        <f t="shared" si="92"/>
        <v>0</v>
      </c>
      <c r="Q180" s="73">
        <f t="shared" si="92"/>
        <v>0</v>
      </c>
      <c r="R180" s="73">
        <f t="shared" si="92"/>
        <v>0</v>
      </c>
    </row>
    <row r="181" spans="2:18" ht="33" hidden="1" customHeight="1">
      <c r="B181" s="32"/>
      <c r="C181" s="33"/>
      <c r="D181" s="33"/>
      <c r="E181" s="33"/>
      <c r="F181" s="51"/>
      <c r="G181" s="52"/>
      <c r="H181" s="15"/>
      <c r="I181" s="123"/>
      <c r="J181" s="15"/>
      <c r="K181" s="79"/>
      <c r="L181" s="79"/>
      <c r="M181" s="79"/>
      <c r="N181" s="15"/>
      <c r="O181" s="15"/>
      <c r="P181" s="15"/>
      <c r="Q181" s="15"/>
      <c r="R181" s="71"/>
    </row>
    <row r="182" spans="2:18" ht="23.25" hidden="1" customHeight="1">
      <c r="B182" s="24"/>
      <c r="D182" s="21"/>
      <c r="E182" s="26"/>
      <c r="F182" s="25">
        <v>100</v>
      </c>
      <c r="G182" s="14"/>
      <c r="H182" s="15"/>
      <c r="I182" s="16"/>
      <c r="J182" s="23"/>
      <c r="K182" s="23"/>
      <c r="L182" s="23"/>
      <c r="M182" s="23"/>
      <c r="N182" s="23"/>
      <c r="O182" s="23"/>
      <c r="P182" s="23"/>
      <c r="Q182" s="23"/>
      <c r="R182" s="71">
        <f t="shared" ref="R182" si="93">SUM(J182:Q182)</f>
        <v>0</v>
      </c>
    </row>
    <row r="183" spans="2:18" ht="23.25" hidden="1" customHeight="1">
      <c r="B183" s="58"/>
      <c r="C183" s="59"/>
      <c r="D183" s="53"/>
      <c r="E183" s="19"/>
      <c r="F183" s="25">
        <v>101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>SUM(J183:Q183)</f>
        <v>0</v>
      </c>
    </row>
    <row r="184" spans="2:18" ht="36" hidden="1" customHeight="1">
      <c r="B184" s="29"/>
      <c r="C184" s="31"/>
      <c r="D184" s="1401" t="s">
        <v>65</v>
      </c>
      <c r="E184" s="1401"/>
      <c r="F184" s="1401"/>
      <c r="G184" s="1401"/>
      <c r="H184" s="1401"/>
      <c r="I184" s="1401"/>
      <c r="J184" s="73">
        <f>SUM(J185+J189)</f>
        <v>0</v>
      </c>
      <c r="K184" s="73">
        <f t="shared" ref="K184:R184" si="94">SUM(K185+K189)</f>
        <v>0</v>
      </c>
      <c r="L184" s="73">
        <f t="shared" si="94"/>
        <v>0</v>
      </c>
      <c r="M184" s="73">
        <f t="shared" si="94"/>
        <v>0</v>
      </c>
      <c r="N184" s="73">
        <f t="shared" si="94"/>
        <v>0</v>
      </c>
      <c r="O184" s="73">
        <f>SUM(O185+O189)</f>
        <v>0</v>
      </c>
      <c r="P184" s="73">
        <f t="shared" si="94"/>
        <v>0</v>
      </c>
      <c r="Q184" s="73">
        <f t="shared" si="94"/>
        <v>0</v>
      </c>
      <c r="R184" s="73">
        <f t="shared" si="94"/>
        <v>0</v>
      </c>
    </row>
    <row r="185" spans="2:18" hidden="1">
      <c r="B185" s="29"/>
      <c r="C185" s="31"/>
      <c r="D185" s="31"/>
      <c r="E185" s="30" t="s">
        <v>66</v>
      </c>
      <c r="F185" s="27"/>
      <c r="G185" s="27"/>
      <c r="H185" s="13"/>
      <c r="I185" s="47"/>
      <c r="J185" s="73">
        <f>SUM(J186:J188)</f>
        <v>0</v>
      </c>
      <c r="K185" s="73">
        <f t="shared" ref="K185:R185" si="95">SUM(K186:K188)</f>
        <v>0</v>
      </c>
      <c r="L185" s="73">
        <f t="shared" si="95"/>
        <v>0</v>
      </c>
      <c r="M185" s="73">
        <f t="shared" si="95"/>
        <v>0</v>
      </c>
      <c r="N185" s="73">
        <f t="shared" si="95"/>
        <v>0</v>
      </c>
      <c r="O185" s="73">
        <f t="shared" si="95"/>
        <v>0</v>
      </c>
      <c r="P185" s="73">
        <f t="shared" si="95"/>
        <v>0</v>
      </c>
      <c r="Q185" s="73">
        <f t="shared" si="95"/>
        <v>0</v>
      </c>
      <c r="R185" s="73">
        <f t="shared" si="95"/>
        <v>0</v>
      </c>
    </row>
    <row r="186" spans="2:18" ht="21" hidden="1" customHeight="1">
      <c r="B186" s="32"/>
      <c r="C186" s="33"/>
      <c r="D186" s="33"/>
      <c r="E186" s="34"/>
      <c r="F186" s="25">
        <v>102</v>
      </c>
      <c r="G186" s="14"/>
      <c r="H186" s="14"/>
      <c r="I186" s="52"/>
      <c r="J186" s="15"/>
      <c r="K186" s="15"/>
      <c r="L186" s="15"/>
      <c r="M186" s="15"/>
      <c r="N186" s="15"/>
      <c r="O186" s="15"/>
      <c r="P186" s="15"/>
      <c r="Q186" s="15"/>
      <c r="R186" s="71">
        <f t="shared" ref="R186:R187" si="96">SUM(J186:Q186)</f>
        <v>0</v>
      </c>
    </row>
    <row r="187" spans="2:18" ht="21" hidden="1" customHeight="1">
      <c r="B187" s="24"/>
      <c r="D187" s="21"/>
      <c r="E187" s="26"/>
      <c r="F187" s="25">
        <v>103</v>
      </c>
      <c r="G187" s="14"/>
      <c r="H187" s="15"/>
      <c r="I187" s="16"/>
      <c r="J187" s="23"/>
      <c r="K187" s="23"/>
      <c r="L187" s="23"/>
      <c r="M187" s="23"/>
      <c r="N187" s="23"/>
      <c r="O187" s="23"/>
      <c r="P187" s="23"/>
      <c r="Q187" s="23"/>
      <c r="R187" s="71">
        <f t="shared" si="96"/>
        <v>0</v>
      </c>
    </row>
    <row r="188" spans="2:18" ht="21" hidden="1" customHeight="1">
      <c r="B188" s="24"/>
      <c r="D188" s="21"/>
      <c r="E188" s="26"/>
      <c r="F188" s="25">
        <v>104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>SUM(J188:Q188)</f>
        <v>0</v>
      </c>
    </row>
    <row r="189" spans="2:18" hidden="1">
      <c r="B189" s="29"/>
      <c r="C189" s="31"/>
      <c r="D189" s="31"/>
      <c r="E189" s="30" t="s">
        <v>67</v>
      </c>
      <c r="F189" s="27"/>
      <c r="G189" s="27"/>
      <c r="H189" s="13"/>
      <c r="I189" s="47"/>
      <c r="J189" s="73">
        <f>SUM(J190:J192)</f>
        <v>0</v>
      </c>
      <c r="K189" s="73">
        <f t="shared" ref="K189:Q189" si="97">SUM(K190:K192)</f>
        <v>0</v>
      </c>
      <c r="L189" s="73">
        <f t="shared" si="97"/>
        <v>0</v>
      </c>
      <c r="M189" s="73">
        <f t="shared" si="97"/>
        <v>0</v>
      </c>
      <c r="N189" s="73">
        <f t="shared" si="97"/>
        <v>0</v>
      </c>
      <c r="O189" s="73">
        <f t="shared" si="97"/>
        <v>0</v>
      </c>
      <c r="P189" s="73">
        <f t="shared" si="97"/>
        <v>0</v>
      </c>
      <c r="Q189" s="73">
        <f t="shared" si="97"/>
        <v>0</v>
      </c>
      <c r="R189" s="73">
        <f>SUM(R190:R192)</f>
        <v>0</v>
      </c>
    </row>
    <row r="190" spans="2:18" ht="21" hidden="1" customHeight="1">
      <c r="B190" s="32"/>
      <c r="C190" s="33"/>
      <c r="D190" s="33"/>
      <c r="E190" s="34"/>
      <c r="F190" s="25">
        <v>105</v>
      </c>
      <c r="G190" s="14"/>
      <c r="H190" s="14"/>
      <c r="I190" s="52"/>
      <c r="J190" s="15"/>
      <c r="K190" s="15"/>
      <c r="L190" s="15"/>
      <c r="M190" s="15"/>
      <c r="N190" s="15"/>
      <c r="O190" s="15"/>
      <c r="P190" s="15"/>
      <c r="Q190" s="15"/>
      <c r="R190" s="71">
        <f t="shared" ref="R190:R191" si="98">SUM(J190:Q190)</f>
        <v>0</v>
      </c>
    </row>
    <row r="191" spans="2:18" ht="21" hidden="1" customHeight="1">
      <c r="B191" s="24"/>
      <c r="D191" s="21"/>
      <c r="E191" s="26"/>
      <c r="F191" s="25">
        <v>106</v>
      </c>
      <c r="G191" s="14"/>
      <c r="H191" s="15"/>
      <c r="I191" s="16"/>
      <c r="J191" s="23"/>
      <c r="K191" s="23"/>
      <c r="L191" s="23"/>
      <c r="M191" s="23"/>
      <c r="N191" s="23"/>
      <c r="O191" s="23"/>
      <c r="P191" s="23"/>
      <c r="Q191" s="23"/>
      <c r="R191" s="71">
        <f t="shared" si="98"/>
        <v>0</v>
      </c>
    </row>
    <row r="192" spans="2:18" ht="21" hidden="1" customHeight="1">
      <c r="B192" s="24"/>
      <c r="D192" s="21"/>
      <c r="E192" s="26"/>
      <c r="F192" s="25">
        <v>107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>SUM(J192:Q192)</f>
        <v>0</v>
      </c>
    </row>
    <row r="193" spans="2:18" s="12" customFormat="1" ht="18" customHeight="1">
      <c r="B193" s="397" t="s">
        <v>80</v>
      </c>
      <c r="C193" s="398"/>
      <c r="D193" s="398"/>
      <c r="E193" s="398"/>
      <c r="F193" s="398"/>
      <c r="G193" s="398"/>
      <c r="H193" s="550"/>
      <c r="I193" s="398"/>
      <c r="J193" s="450"/>
      <c r="K193" s="450"/>
      <c r="L193" s="450"/>
      <c r="M193" s="450"/>
      <c r="N193" s="450"/>
      <c r="O193" s="450"/>
      <c r="P193" s="450"/>
      <c r="Q193" s="450"/>
      <c r="R193" s="449"/>
    </row>
    <row r="194" spans="2:18" s="12" customFormat="1" ht="18" customHeight="1">
      <c r="B194" s="188" t="s">
        <v>111</v>
      </c>
      <c r="C194" s="189"/>
      <c r="D194" s="189"/>
      <c r="E194" s="189"/>
      <c r="F194" s="189"/>
      <c r="G194" s="189"/>
      <c r="H194" s="190"/>
      <c r="I194" s="189"/>
      <c r="J194" s="448"/>
      <c r="K194" s="448"/>
      <c r="L194" s="448"/>
      <c r="M194" s="448"/>
      <c r="N194" s="448"/>
      <c r="O194" s="448"/>
      <c r="P194" s="448"/>
      <c r="Q194" s="448"/>
      <c r="R194" s="445"/>
    </row>
    <row r="195" spans="2:18" ht="50.25" hidden="1" customHeight="1">
      <c r="B195" s="29"/>
      <c r="C195" s="1401" t="s">
        <v>25</v>
      </c>
      <c r="D195" s="1401"/>
      <c r="E195" s="1401"/>
      <c r="F195" s="1401"/>
      <c r="G195" s="1401"/>
      <c r="H195" s="1401"/>
      <c r="I195" s="1401"/>
      <c r="J195" s="544"/>
      <c r="K195" s="443"/>
      <c r="L195" s="443"/>
      <c r="M195" s="443"/>
      <c r="N195" s="443"/>
      <c r="O195" s="443"/>
      <c r="P195" s="443"/>
      <c r="Q195" s="443"/>
      <c r="R195" s="186"/>
    </row>
    <row r="196" spans="2:18" ht="35.25" hidden="1" customHeight="1">
      <c r="B196" s="29"/>
      <c r="C196" s="31"/>
      <c r="D196" s="1401" t="s">
        <v>16</v>
      </c>
      <c r="E196" s="1401"/>
      <c r="F196" s="1401"/>
      <c r="G196" s="1401"/>
      <c r="H196" s="1401"/>
      <c r="I196" s="1401"/>
      <c r="J196" s="544"/>
      <c r="K196" s="443"/>
      <c r="L196" s="443"/>
      <c r="M196" s="443"/>
      <c r="N196" s="443"/>
      <c r="O196" s="443"/>
      <c r="P196" s="443"/>
      <c r="Q196" s="443"/>
      <c r="R196" s="186"/>
    </row>
    <row r="197" spans="2:18" ht="48.75" hidden="1" customHeight="1">
      <c r="B197" s="29"/>
      <c r="C197" s="31"/>
      <c r="D197" s="31"/>
      <c r="E197" s="1401" t="s">
        <v>17</v>
      </c>
      <c r="F197" s="1401"/>
      <c r="G197" s="1401"/>
      <c r="H197" s="1401"/>
      <c r="I197" s="1401"/>
      <c r="J197" s="544"/>
      <c r="K197" s="443"/>
      <c r="L197" s="443"/>
      <c r="M197" s="443"/>
      <c r="N197" s="443"/>
      <c r="O197" s="443"/>
      <c r="P197" s="443"/>
      <c r="Q197" s="443"/>
      <c r="R197" s="186"/>
    </row>
    <row r="198" spans="2:18" ht="23.25" hidden="1" customHeight="1">
      <c r="B198" s="105"/>
      <c r="C198" s="91"/>
      <c r="D198" s="91"/>
      <c r="E198" s="92"/>
      <c r="F198" s="93">
        <v>13</v>
      </c>
      <c r="G198" s="94"/>
      <c r="H198" s="405"/>
      <c r="I198" s="95"/>
      <c r="J198" s="545"/>
      <c r="K198" s="203"/>
      <c r="L198" s="203"/>
      <c r="M198" s="203"/>
      <c r="N198" s="203"/>
      <c r="O198" s="203"/>
      <c r="P198" s="203"/>
      <c r="Q198" s="203"/>
      <c r="R198" s="522"/>
    </row>
    <row r="199" spans="2:18" ht="23.25" hidden="1" customHeight="1">
      <c r="B199" s="106"/>
      <c r="C199" s="97"/>
      <c r="D199" s="98"/>
      <c r="E199" s="99"/>
      <c r="F199" s="93">
        <v>14</v>
      </c>
      <c r="G199" s="94"/>
      <c r="H199" s="13"/>
      <c r="I199" s="100"/>
      <c r="J199" s="546"/>
      <c r="K199" s="447"/>
      <c r="L199" s="447"/>
      <c r="M199" s="447"/>
      <c r="N199" s="447"/>
      <c r="O199" s="447"/>
      <c r="P199" s="447"/>
      <c r="Q199" s="447"/>
      <c r="R199" s="522"/>
    </row>
    <row r="200" spans="2:18" ht="23.25" hidden="1" customHeight="1">
      <c r="B200" s="107"/>
      <c r="C200" s="102"/>
      <c r="D200" s="103"/>
      <c r="E200" s="104"/>
      <c r="F200" s="93">
        <v>15</v>
      </c>
      <c r="G200" s="94"/>
      <c r="H200" s="13"/>
      <c r="I200" s="100"/>
      <c r="J200" s="546"/>
      <c r="K200" s="447"/>
      <c r="L200" s="447"/>
      <c r="M200" s="447"/>
      <c r="N200" s="447"/>
      <c r="O200" s="447"/>
      <c r="P200" s="447"/>
      <c r="Q200" s="447"/>
      <c r="R200" s="522"/>
    </row>
    <row r="201" spans="2:18" ht="23.25" hidden="1" customHeight="1">
      <c r="B201" s="29"/>
      <c r="C201" s="31"/>
      <c r="D201" s="31"/>
      <c r="E201" s="30" t="s">
        <v>18</v>
      </c>
      <c r="F201" s="27"/>
      <c r="G201" s="27"/>
      <c r="H201" s="13"/>
      <c r="I201" s="47"/>
      <c r="J201" s="544"/>
      <c r="K201" s="443"/>
      <c r="L201" s="443"/>
      <c r="M201" s="443"/>
      <c r="N201" s="443"/>
      <c r="O201" s="443"/>
      <c r="P201" s="443"/>
      <c r="Q201" s="443"/>
      <c r="R201" s="186"/>
    </row>
    <row r="202" spans="2:18" ht="23.25" hidden="1" customHeight="1">
      <c r="B202" s="105"/>
      <c r="C202" s="91"/>
      <c r="D202" s="91"/>
      <c r="E202" s="92"/>
      <c r="F202" s="93">
        <v>16</v>
      </c>
      <c r="G202" s="94"/>
      <c r="H202" s="405"/>
      <c r="I202" s="95"/>
      <c r="J202" s="545"/>
      <c r="K202" s="203"/>
      <c r="L202" s="203"/>
      <c r="M202" s="203"/>
      <c r="N202" s="203"/>
      <c r="O202" s="203"/>
      <c r="P202" s="203"/>
      <c r="Q202" s="203"/>
      <c r="R202" s="522"/>
    </row>
    <row r="203" spans="2:18" ht="23.25" hidden="1" customHeight="1">
      <c r="B203" s="106"/>
      <c r="C203" s="97"/>
      <c r="D203" s="98"/>
      <c r="E203" s="99"/>
      <c r="F203" s="93">
        <v>17</v>
      </c>
      <c r="G203" s="94"/>
      <c r="H203" s="13"/>
      <c r="I203" s="100"/>
      <c r="J203" s="546"/>
      <c r="K203" s="447"/>
      <c r="L203" s="447"/>
      <c r="M203" s="447"/>
      <c r="N203" s="447"/>
      <c r="O203" s="447"/>
      <c r="P203" s="447"/>
      <c r="Q203" s="447"/>
      <c r="R203" s="522"/>
    </row>
    <row r="204" spans="2:18" ht="23.25" hidden="1" customHeight="1">
      <c r="B204" s="107"/>
      <c r="C204" s="102"/>
      <c r="D204" s="103"/>
      <c r="E204" s="104"/>
      <c r="F204" s="93">
        <v>18</v>
      </c>
      <c r="G204" s="94"/>
      <c r="H204" s="13"/>
      <c r="I204" s="100"/>
      <c r="J204" s="546"/>
      <c r="K204" s="447"/>
      <c r="L204" s="447"/>
      <c r="M204" s="447"/>
      <c r="N204" s="447"/>
      <c r="O204" s="447"/>
      <c r="P204" s="447"/>
      <c r="Q204" s="447"/>
      <c r="R204" s="522"/>
    </row>
    <row r="205" spans="2:18" ht="23.25" hidden="1" customHeight="1">
      <c r="B205" s="29"/>
      <c r="C205" s="31"/>
      <c r="D205" s="31"/>
      <c r="E205" s="30" t="s">
        <v>19</v>
      </c>
      <c r="F205" s="27"/>
      <c r="G205" s="27"/>
      <c r="H205" s="13"/>
      <c r="I205" s="47"/>
      <c r="J205" s="544"/>
      <c r="K205" s="443"/>
      <c r="L205" s="443"/>
      <c r="M205" s="443"/>
      <c r="N205" s="443"/>
      <c r="O205" s="443"/>
      <c r="P205" s="443"/>
      <c r="Q205" s="443"/>
      <c r="R205" s="186"/>
    </row>
    <row r="206" spans="2:18" ht="23.25" hidden="1" customHeight="1">
      <c r="B206" s="105"/>
      <c r="C206" s="91"/>
      <c r="D206" s="91"/>
      <c r="E206" s="92"/>
      <c r="F206" s="93">
        <v>19</v>
      </c>
      <c r="G206" s="94"/>
      <c r="H206" s="405"/>
      <c r="I206" s="95"/>
      <c r="J206" s="545"/>
      <c r="K206" s="203"/>
      <c r="L206" s="203"/>
      <c r="M206" s="203"/>
      <c r="N206" s="203"/>
      <c r="O206" s="203"/>
      <c r="P206" s="203"/>
      <c r="Q206" s="203"/>
      <c r="R206" s="522"/>
    </row>
    <row r="207" spans="2:18" ht="23.25" hidden="1" customHeight="1">
      <c r="B207" s="106"/>
      <c r="C207" s="97"/>
      <c r="D207" s="98"/>
      <c r="E207" s="99"/>
      <c r="F207" s="93">
        <v>20</v>
      </c>
      <c r="G207" s="94"/>
      <c r="H207" s="13"/>
      <c r="I207" s="100"/>
      <c r="J207" s="546"/>
      <c r="K207" s="447"/>
      <c r="L207" s="447"/>
      <c r="M207" s="447"/>
      <c r="N207" s="447"/>
      <c r="O207" s="447"/>
      <c r="P207" s="447"/>
      <c r="Q207" s="447"/>
      <c r="R207" s="522"/>
    </row>
    <row r="208" spans="2:18" ht="23.25" hidden="1" customHeight="1">
      <c r="B208" s="106"/>
      <c r="C208" s="97"/>
      <c r="D208" s="98"/>
      <c r="E208" s="99"/>
      <c r="F208" s="93">
        <v>21</v>
      </c>
      <c r="G208" s="94"/>
      <c r="H208" s="13"/>
      <c r="I208" s="100"/>
      <c r="J208" s="546"/>
      <c r="K208" s="447"/>
      <c r="L208" s="447"/>
      <c r="M208" s="447"/>
      <c r="N208" s="447"/>
      <c r="O208" s="447"/>
      <c r="P208" s="447"/>
      <c r="Q208" s="447"/>
      <c r="R208" s="522"/>
    </row>
    <row r="209" spans="1:18" s="37" customFormat="1" ht="49.5" hidden="1" customHeight="1">
      <c r="B209" s="36"/>
      <c r="C209" s="39"/>
      <c r="D209" s="1401" t="s">
        <v>20</v>
      </c>
      <c r="E209" s="1401"/>
      <c r="F209" s="1401"/>
      <c r="G209" s="1401"/>
      <c r="H209" s="1401"/>
      <c r="I209" s="1401"/>
      <c r="J209" s="547"/>
      <c r="K209" s="512"/>
      <c r="L209" s="512"/>
      <c r="M209" s="512"/>
      <c r="N209" s="512"/>
      <c r="O209" s="512"/>
      <c r="P209" s="512"/>
      <c r="Q209" s="512"/>
      <c r="R209" s="509"/>
    </row>
    <row r="210" spans="1:18" ht="36" hidden="1" customHeight="1">
      <c r="B210" s="83"/>
      <c r="C210" s="31"/>
      <c r="D210" s="31"/>
      <c r="E210" s="1401" t="s">
        <v>21</v>
      </c>
      <c r="F210" s="1401"/>
      <c r="G210" s="1401"/>
      <c r="H210" s="1401"/>
      <c r="I210" s="1401"/>
      <c r="J210" s="544"/>
      <c r="K210" s="443"/>
      <c r="L210" s="443"/>
      <c r="M210" s="443"/>
      <c r="N210" s="443"/>
      <c r="O210" s="443"/>
      <c r="P210" s="443"/>
      <c r="Q210" s="443"/>
      <c r="R210" s="186"/>
    </row>
    <row r="211" spans="1:18" ht="20.25" hidden="1" customHeight="1">
      <c r="B211" s="87"/>
      <c r="C211" s="91"/>
      <c r="D211" s="91"/>
      <c r="E211" s="92"/>
      <c r="F211" s="93">
        <v>22</v>
      </c>
      <c r="G211" s="94"/>
      <c r="H211" s="405"/>
      <c r="I211" s="95"/>
      <c r="J211" s="545"/>
      <c r="K211" s="203"/>
      <c r="L211" s="203"/>
      <c r="M211" s="203"/>
      <c r="N211" s="203"/>
      <c r="O211" s="203"/>
      <c r="P211" s="203"/>
      <c r="Q211" s="203"/>
      <c r="R211" s="522"/>
    </row>
    <row r="212" spans="1:18" ht="20.25" hidden="1" customHeight="1">
      <c r="B212" s="88"/>
      <c r="C212" s="97"/>
      <c r="D212" s="98"/>
      <c r="E212" s="99"/>
      <c r="F212" s="93">
        <v>23</v>
      </c>
      <c r="G212" s="94"/>
      <c r="H212" s="13"/>
      <c r="I212" s="100"/>
      <c r="J212" s="546"/>
      <c r="K212" s="447"/>
      <c r="L212" s="447"/>
      <c r="M212" s="447"/>
      <c r="N212" s="447"/>
      <c r="O212" s="447"/>
      <c r="P212" s="447"/>
      <c r="Q212" s="447"/>
      <c r="R212" s="522"/>
    </row>
    <row r="213" spans="1:18" ht="20.25" hidden="1" customHeight="1">
      <c r="B213" s="88"/>
      <c r="C213" s="97"/>
      <c r="D213" s="98"/>
      <c r="E213" s="99"/>
      <c r="F213" s="93">
        <v>24</v>
      </c>
      <c r="G213" s="94"/>
      <c r="H213" s="13"/>
      <c r="I213" s="100"/>
      <c r="J213" s="546"/>
      <c r="K213" s="447"/>
      <c r="L213" s="447"/>
      <c r="M213" s="447"/>
      <c r="N213" s="447"/>
      <c r="O213" s="447"/>
      <c r="P213" s="447"/>
      <c r="Q213" s="447"/>
      <c r="R213" s="522"/>
    </row>
    <row r="214" spans="1:18" ht="16.5" customHeight="1">
      <c r="B214" s="29"/>
      <c r="C214" s="189" t="s">
        <v>24</v>
      </c>
      <c r="D214" s="189"/>
      <c r="E214" s="189"/>
      <c r="F214" s="189"/>
      <c r="G214" s="189"/>
      <c r="H214" s="190"/>
      <c r="I214" s="189"/>
      <c r="J214" s="544"/>
      <c r="K214" s="443"/>
      <c r="L214" s="443"/>
      <c r="M214" s="443"/>
      <c r="N214" s="443"/>
      <c r="O214" s="443"/>
      <c r="P214" s="443"/>
      <c r="Q214" s="443"/>
      <c r="R214" s="186"/>
    </row>
    <row r="215" spans="1:18" ht="20.25" customHeight="1">
      <c r="B215" s="29"/>
      <c r="C215" s="31"/>
      <c r="D215" s="189" t="s">
        <v>23</v>
      </c>
      <c r="E215" s="189"/>
      <c r="F215" s="189"/>
      <c r="G215" s="189"/>
      <c r="H215" s="190"/>
      <c r="I215" s="189"/>
      <c r="J215" s="544"/>
      <c r="K215" s="443"/>
      <c r="L215" s="443"/>
      <c r="M215" s="443"/>
      <c r="N215" s="443"/>
      <c r="O215" s="443"/>
      <c r="P215" s="443"/>
      <c r="Q215" s="443"/>
      <c r="R215" s="186"/>
    </row>
    <row r="216" spans="1:18" ht="18.75" customHeight="1">
      <c r="B216" s="56"/>
      <c r="C216" s="57"/>
      <c r="D216" s="57"/>
      <c r="E216" s="91" t="s">
        <v>22</v>
      </c>
      <c r="F216" s="91"/>
      <c r="G216" s="91"/>
      <c r="H216" s="558"/>
      <c r="I216" s="91"/>
      <c r="J216" s="1390"/>
      <c r="K216" s="524"/>
      <c r="L216" s="524"/>
      <c r="M216" s="524"/>
      <c r="N216" s="524"/>
      <c r="O216" s="524"/>
      <c r="P216" s="524"/>
      <c r="Q216" s="524"/>
      <c r="R216" s="528"/>
    </row>
    <row r="217" spans="1:18" s="464" customFormat="1" ht="19.5" customHeight="1">
      <c r="A217" s="1392"/>
      <c r="B217" s="466"/>
      <c r="C217" s="463"/>
      <c r="D217" s="463"/>
      <c r="E217" s="467">
        <v>200</v>
      </c>
      <c r="F217" s="467" t="s">
        <v>2688</v>
      </c>
      <c r="G217" s="463"/>
      <c r="H217" s="536"/>
      <c r="I217" s="467"/>
      <c r="J217" s="458"/>
      <c r="K217" s="458"/>
      <c r="L217" s="458"/>
      <c r="M217" s="458"/>
      <c r="N217" s="458"/>
      <c r="O217" s="458"/>
      <c r="P217" s="458"/>
      <c r="Q217" s="458"/>
      <c r="R217" s="457"/>
    </row>
    <row r="218" spans="1:18" ht="51" customHeight="1">
      <c r="B218" s="17"/>
      <c r="C218" s="18"/>
      <c r="D218" s="18"/>
      <c r="E218" s="18"/>
      <c r="F218" s="1391" t="s">
        <v>2678</v>
      </c>
      <c r="G218" s="19" t="s">
        <v>2689</v>
      </c>
      <c r="H218" s="134" t="s">
        <v>1762</v>
      </c>
      <c r="I218" s="135" t="s">
        <v>2159</v>
      </c>
      <c r="J218" s="863"/>
      <c r="K218" s="372"/>
      <c r="L218" s="372"/>
      <c r="M218" s="372"/>
      <c r="N218" s="152"/>
      <c r="O218" s="152"/>
      <c r="P218" s="873"/>
      <c r="Q218" s="136">
        <v>800000</v>
      </c>
      <c r="R218" s="526">
        <f>SUM(J218:Q218)</f>
        <v>800000</v>
      </c>
    </row>
    <row r="219" spans="1:18" s="464" customFormat="1" ht="19.5" hidden="1" customHeight="1">
      <c r="B219" s="1011"/>
      <c r="C219" s="1126"/>
      <c r="D219" s="1126"/>
      <c r="E219" s="1125">
        <v>201</v>
      </c>
      <c r="F219" s="1125" t="s">
        <v>2499</v>
      </c>
      <c r="G219" s="468"/>
      <c r="H219" s="1389"/>
      <c r="I219" s="1125"/>
      <c r="J219" s="861"/>
      <c r="K219" s="861"/>
      <c r="L219" s="861"/>
      <c r="M219" s="861"/>
      <c r="N219" s="861"/>
      <c r="O219" s="861"/>
      <c r="P219" s="861"/>
      <c r="Q219" s="861"/>
      <c r="R219" s="862"/>
    </row>
    <row r="220" spans="1:18" ht="48" hidden="1" customHeight="1">
      <c r="B220" s="32"/>
      <c r="C220" s="33"/>
      <c r="D220" s="33"/>
      <c r="E220" s="33"/>
      <c r="F220" s="77">
        <v>20101</v>
      </c>
      <c r="G220" s="14" t="s">
        <v>2417</v>
      </c>
      <c r="H220" s="80" t="s">
        <v>1761</v>
      </c>
      <c r="I220" s="117" t="s">
        <v>2159</v>
      </c>
      <c r="J220" s="130"/>
      <c r="K220" s="79"/>
      <c r="L220" s="79"/>
      <c r="M220" s="79"/>
      <c r="N220" s="15"/>
      <c r="O220" s="15"/>
      <c r="P220" s="572"/>
      <c r="Q220" s="23"/>
      <c r="R220" s="453">
        <f>SUM(J220:Q220)</f>
        <v>0</v>
      </c>
    </row>
    <row r="221" spans="1:18" s="464" customFormat="1" ht="19.5" hidden="1" customHeight="1">
      <c r="B221" s="466"/>
      <c r="C221" s="463"/>
      <c r="D221" s="463"/>
      <c r="E221" s="467">
        <v>202</v>
      </c>
      <c r="F221" s="467" t="s">
        <v>2500</v>
      </c>
      <c r="G221" s="468"/>
      <c r="H221" s="536"/>
      <c r="I221" s="467"/>
      <c r="J221" s="458"/>
      <c r="K221" s="458"/>
      <c r="L221" s="458"/>
      <c r="M221" s="458"/>
      <c r="N221" s="458"/>
      <c r="O221" s="458"/>
      <c r="P221" s="458"/>
      <c r="Q221" s="458"/>
      <c r="R221" s="458"/>
    </row>
    <row r="222" spans="1:18" ht="51" hidden="1" customHeight="1">
      <c r="B222" s="771"/>
      <c r="C222" s="752"/>
      <c r="D222" s="752"/>
      <c r="E222" s="752"/>
      <c r="F222" s="752">
        <v>20201</v>
      </c>
      <c r="G222" s="754" t="s">
        <v>2501</v>
      </c>
      <c r="H222" s="755" t="s">
        <v>1761</v>
      </c>
      <c r="I222" s="853" t="s">
        <v>2159</v>
      </c>
      <c r="J222" s="864"/>
      <c r="K222" s="758"/>
      <c r="L222" s="758"/>
      <c r="M222" s="758"/>
      <c r="N222" s="757"/>
      <c r="O222" s="757"/>
      <c r="P222" s="874"/>
      <c r="Q222" s="786"/>
      <c r="R222" s="868">
        <f>SUM(J222:Q222)</f>
        <v>0</v>
      </c>
    </row>
    <row r="223" spans="1:18" ht="66" hidden="1" customHeight="1">
      <c r="B223" s="17"/>
      <c r="C223" s="18"/>
      <c r="D223" s="18"/>
      <c r="E223" s="18"/>
      <c r="F223" s="18">
        <v>20202</v>
      </c>
      <c r="G223" s="19" t="s">
        <v>2502</v>
      </c>
      <c r="H223" s="134" t="s">
        <v>1761</v>
      </c>
      <c r="I223" s="135" t="s">
        <v>2159</v>
      </c>
      <c r="J223" s="863"/>
      <c r="K223" s="372"/>
      <c r="L223" s="372"/>
      <c r="M223" s="372"/>
      <c r="N223" s="152"/>
      <c r="O223" s="152"/>
      <c r="P223" s="873"/>
      <c r="Q223" s="136"/>
      <c r="R223" s="526">
        <f>SUM(J223:Q223)</f>
        <v>0</v>
      </c>
    </row>
    <row r="224" spans="1:18" s="464" customFormat="1" ht="19.5" hidden="1" customHeight="1">
      <c r="B224" s="466"/>
      <c r="C224" s="463"/>
      <c r="D224" s="463"/>
      <c r="E224" s="467">
        <v>212</v>
      </c>
      <c r="F224" s="467" t="s">
        <v>1753</v>
      </c>
      <c r="G224" s="468"/>
      <c r="H224" s="536"/>
      <c r="I224" s="467"/>
      <c r="J224" s="458"/>
      <c r="K224" s="458"/>
      <c r="L224" s="458"/>
      <c r="M224" s="458"/>
      <c r="N224" s="458"/>
      <c r="O224" s="458"/>
      <c r="P224" s="458"/>
      <c r="Q224" s="458"/>
      <c r="R224" s="457"/>
    </row>
    <row r="225" spans="2:18" s="12" customFormat="1" ht="18.75" hidden="1" customHeight="1">
      <c r="B225" s="116" t="s">
        <v>96</v>
      </c>
      <c r="C225" s="38"/>
      <c r="D225" s="115"/>
      <c r="E225" s="115"/>
      <c r="F225" s="115"/>
      <c r="G225" s="115"/>
      <c r="H225" s="115"/>
      <c r="I225" s="115"/>
      <c r="J225" s="455"/>
      <c r="K225" s="455"/>
      <c r="L225" s="455"/>
      <c r="M225" s="455"/>
      <c r="N225" s="455"/>
      <c r="O225" s="455"/>
      <c r="P225" s="455"/>
      <c r="Q225" s="455"/>
      <c r="R225" s="454"/>
    </row>
    <row r="226" spans="2:18" s="12" customFormat="1" ht="18" hidden="1" customHeight="1">
      <c r="B226" s="440" t="s">
        <v>125</v>
      </c>
      <c r="C226" s="441"/>
      <c r="D226" s="441"/>
      <c r="E226" s="441"/>
      <c r="F226" s="441"/>
      <c r="G226" s="441"/>
      <c r="H226" s="441"/>
      <c r="I226" s="441"/>
      <c r="J226" s="458"/>
      <c r="K226" s="458"/>
      <c r="L226" s="458"/>
      <c r="M226" s="458"/>
      <c r="N226" s="458"/>
      <c r="O226" s="458"/>
      <c r="P226" s="458"/>
      <c r="Q226" s="458"/>
      <c r="R226" s="457"/>
    </row>
    <row r="227" spans="2:18" ht="17.25" hidden="1" customHeight="1">
      <c r="B227" s="29"/>
      <c r="C227" s="189" t="s">
        <v>68</v>
      </c>
      <c r="D227" s="189"/>
      <c r="E227" s="189"/>
      <c r="F227" s="189"/>
      <c r="G227" s="189"/>
      <c r="H227" s="189"/>
      <c r="I227" s="189"/>
      <c r="J227" s="443"/>
      <c r="K227" s="443"/>
      <c r="L227" s="443"/>
      <c r="M227" s="443"/>
      <c r="N227" s="443"/>
      <c r="O227" s="443"/>
      <c r="P227" s="443"/>
      <c r="Q227" s="443"/>
      <c r="R227" s="186"/>
    </row>
    <row r="228" spans="2:18" hidden="1">
      <c r="B228" s="29"/>
      <c r="C228" s="31"/>
      <c r="D228" s="30" t="s">
        <v>69</v>
      </c>
      <c r="E228" s="28"/>
      <c r="F228" s="27"/>
      <c r="G228" s="27"/>
      <c r="H228" s="13"/>
      <c r="I228" s="47"/>
      <c r="J228" s="443"/>
      <c r="K228" s="443"/>
      <c r="L228" s="443"/>
      <c r="M228" s="443"/>
      <c r="N228" s="443"/>
      <c r="O228" s="443"/>
      <c r="P228" s="443"/>
      <c r="Q228" s="443"/>
      <c r="R228" s="186"/>
    </row>
    <row r="229" spans="2:18" hidden="1">
      <c r="B229" s="29"/>
      <c r="C229" s="31"/>
      <c r="D229" s="31"/>
      <c r="E229" s="30" t="s">
        <v>70</v>
      </c>
      <c r="F229" s="60"/>
      <c r="G229" s="55"/>
      <c r="H229" s="55"/>
      <c r="I229" s="55"/>
      <c r="J229" s="443"/>
      <c r="K229" s="443"/>
      <c r="L229" s="443"/>
      <c r="M229" s="443"/>
      <c r="N229" s="443"/>
      <c r="O229" s="443"/>
      <c r="P229" s="443"/>
      <c r="Q229" s="443"/>
      <c r="R229" s="186"/>
    </row>
    <row r="230" spans="2:18" ht="24.75" hidden="1" customHeight="1">
      <c r="B230" s="32"/>
      <c r="C230" s="33"/>
      <c r="D230" s="33"/>
      <c r="E230" s="34"/>
      <c r="F230" s="25">
        <v>108</v>
      </c>
      <c r="G230" s="14"/>
      <c r="H230" s="14"/>
      <c r="I230" s="52"/>
      <c r="J230" s="117"/>
      <c r="K230" s="117"/>
      <c r="L230" s="117"/>
      <c r="M230" s="117"/>
      <c r="N230" s="117"/>
      <c r="O230" s="117"/>
      <c r="P230" s="117"/>
      <c r="Q230" s="117"/>
      <c r="R230" s="453"/>
    </row>
    <row r="231" spans="2:18" ht="24.75" hidden="1" customHeight="1">
      <c r="B231" s="24"/>
      <c r="D231" s="21"/>
      <c r="E231" s="26"/>
      <c r="F231" s="25">
        <v>109</v>
      </c>
      <c r="G231" s="14"/>
      <c r="H231" s="15"/>
      <c r="I231" s="16"/>
      <c r="J231" s="452"/>
      <c r="K231" s="452"/>
      <c r="L231" s="452"/>
      <c r="M231" s="452"/>
      <c r="N231" s="452"/>
      <c r="O231" s="452"/>
      <c r="P231" s="452"/>
      <c r="Q231" s="452"/>
      <c r="R231" s="453"/>
    </row>
    <row r="232" spans="2:18" ht="25.5" hidden="1" customHeight="1">
      <c r="B232" s="24"/>
      <c r="D232" s="21"/>
      <c r="E232" s="26"/>
      <c r="F232" s="25">
        <v>110</v>
      </c>
      <c r="G232" s="14"/>
      <c r="H232" s="15"/>
      <c r="I232" s="16"/>
      <c r="J232" s="452"/>
      <c r="K232" s="452"/>
      <c r="L232" s="452"/>
      <c r="M232" s="452"/>
      <c r="N232" s="452"/>
      <c r="O232" s="452"/>
      <c r="P232" s="452"/>
      <c r="Q232" s="452"/>
      <c r="R232" s="453"/>
    </row>
    <row r="233" spans="2:18" ht="24.75" hidden="1" customHeight="1">
      <c r="B233" s="24"/>
      <c r="D233" s="21"/>
      <c r="E233" s="26"/>
      <c r="F233" s="25">
        <v>111</v>
      </c>
      <c r="G233" s="14"/>
      <c r="H233" s="15"/>
      <c r="I233" s="16"/>
      <c r="J233" s="452"/>
      <c r="K233" s="452"/>
      <c r="L233" s="452"/>
      <c r="M233" s="452"/>
      <c r="N233" s="452"/>
      <c r="O233" s="452"/>
      <c r="P233" s="452"/>
      <c r="Q233" s="452"/>
      <c r="R233" s="453"/>
    </row>
    <row r="234" spans="2:18" ht="25.5" hidden="1" customHeight="1">
      <c r="B234" s="58"/>
      <c r="C234" s="59"/>
      <c r="D234" s="53"/>
      <c r="E234" s="19"/>
      <c r="F234" s="25">
        <v>112</v>
      </c>
      <c r="G234" s="14"/>
      <c r="H234" s="15"/>
      <c r="I234" s="16"/>
      <c r="J234" s="452"/>
      <c r="K234" s="452"/>
      <c r="L234" s="452"/>
      <c r="M234" s="452"/>
      <c r="N234" s="452"/>
      <c r="O234" s="452"/>
      <c r="P234" s="452"/>
      <c r="Q234" s="452"/>
      <c r="R234" s="453"/>
    </row>
    <row r="235" spans="2:18" ht="33" hidden="1" customHeight="1">
      <c r="B235" s="29"/>
      <c r="C235" s="31"/>
      <c r="D235" s="1401" t="s">
        <v>71</v>
      </c>
      <c r="E235" s="1401"/>
      <c r="F235" s="1401"/>
      <c r="G235" s="1401"/>
      <c r="H235" s="1401"/>
      <c r="I235" s="1401"/>
      <c r="J235" s="443"/>
      <c r="K235" s="443"/>
      <c r="L235" s="443"/>
      <c r="M235" s="443"/>
      <c r="N235" s="443"/>
      <c r="O235" s="443"/>
      <c r="P235" s="443"/>
      <c r="Q235" s="443"/>
      <c r="R235" s="186"/>
    </row>
    <row r="236" spans="2:18" ht="30.75" hidden="1" customHeight="1">
      <c r="B236" s="29"/>
      <c r="C236" s="31"/>
      <c r="D236" s="31"/>
      <c r="E236" s="1418" t="s">
        <v>72</v>
      </c>
      <c r="F236" s="1418"/>
      <c r="G236" s="1418"/>
      <c r="H236" s="1418"/>
      <c r="I236" s="1418"/>
      <c r="J236" s="443"/>
      <c r="K236" s="443"/>
      <c r="L236" s="443"/>
      <c r="M236" s="443"/>
      <c r="N236" s="443"/>
      <c r="O236" s="443"/>
      <c r="P236" s="443"/>
      <c r="Q236" s="443"/>
      <c r="R236" s="186"/>
    </row>
    <row r="237" spans="2:18" ht="24.75" hidden="1" customHeight="1">
      <c r="B237" s="32"/>
      <c r="C237" s="33"/>
      <c r="D237" s="33"/>
      <c r="E237" s="34"/>
      <c r="F237" s="25">
        <v>113</v>
      </c>
      <c r="G237" s="14"/>
      <c r="H237" s="14"/>
      <c r="I237" s="52"/>
      <c r="J237" s="117"/>
      <c r="K237" s="117"/>
      <c r="L237" s="117"/>
      <c r="M237" s="117"/>
      <c r="N237" s="117"/>
      <c r="O237" s="117"/>
      <c r="P237" s="117"/>
      <c r="Q237" s="117"/>
      <c r="R237" s="453"/>
    </row>
    <row r="238" spans="2:18" ht="24.75" hidden="1" customHeight="1">
      <c r="B238" s="24"/>
      <c r="D238" s="21"/>
      <c r="E238" s="26"/>
      <c r="F238" s="25">
        <v>114</v>
      </c>
      <c r="G238" s="14"/>
      <c r="H238" s="15"/>
      <c r="I238" s="16"/>
      <c r="J238" s="452"/>
      <c r="K238" s="452"/>
      <c r="L238" s="452"/>
      <c r="M238" s="452"/>
      <c r="N238" s="452"/>
      <c r="O238" s="452"/>
      <c r="P238" s="452"/>
      <c r="Q238" s="452"/>
      <c r="R238" s="453"/>
    </row>
    <row r="239" spans="2:18" ht="24.75" hidden="1" customHeight="1">
      <c r="B239" s="24"/>
      <c r="D239" s="21"/>
      <c r="E239" s="26"/>
      <c r="F239" s="25">
        <v>115</v>
      </c>
      <c r="G239" s="14"/>
      <c r="H239" s="15"/>
      <c r="I239" s="16"/>
      <c r="J239" s="452"/>
      <c r="K239" s="452"/>
      <c r="L239" s="452"/>
      <c r="M239" s="452"/>
      <c r="N239" s="452"/>
      <c r="O239" s="452"/>
      <c r="P239" s="452"/>
      <c r="Q239" s="452"/>
      <c r="R239" s="453"/>
    </row>
    <row r="240" spans="2:18" hidden="1">
      <c r="B240" s="29"/>
      <c r="C240" s="31"/>
      <c r="D240" s="31"/>
      <c r="E240" s="1419" t="s">
        <v>73</v>
      </c>
      <c r="F240" s="1419"/>
      <c r="G240" s="1419"/>
      <c r="H240" s="1419"/>
      <c r="I240" s="1419"/>
      <c r="J240" s="443"/>
      <c r="K240" s="443"/>
      <c r="L240" s="443"/>
      <c r="M240" s="443"/>
      <c r="N240" s="443"/>
      <c r="O240" s="443"/>
      <c r="P240" s="443"/>
      <c r="Q240" s="443"/>
      <c r="R240" s="186"/>
    </row>
    <row r="241" spans="2:18" ht="23.25" hidden="1" customHeight="1">
      <c r="B241" s="32"/>
      <c r="C241" s="33"/>
      <c r="D241" s="33"/>
      <c r="E241" s="34"/>
      <c r="F241" s="25">
        <v>116</v>
      </c>
      <c r="G241" s="14"/>
      <c r="H241" s="14"/>
      <c r="I241" s="52"/>
      <c r="J241" s="117"/>
      <c r="K241" s="117"/>
      <c r="L241" s="117"/>
      <c r="M241" s="117"/>
      <c r="N241" s="117"/>
      <c r="O241" s="117"/>
      <c r="P241" s="117"/>
      <c r="Q241" s="117"/>
      <c r="R241" s="453"/>
    </row>
    <row r="242" spans="2:18" ht="23.25" hidden="1" customHeight="1">
      <c r="B242" s="24"/>
      <c r="D242" s="21"/>
      <c r="E242" s="26"/>
      <c r="F242" s="25">
        <v>117</v>
      </c>
      <c r="G242" s="14"/>
      <c r="H242" s="15"/>
      <c r="I242" s="16"/>
      <c r="J242" s="452"/>
      <c r="K242" s="452"/>
      <c r="L242" s="452"/>
      <c r="M242" s="452"/>
      <c r="N242" s="452"/>
      <c r="O242" s="452"/>
      <c r="P242" s="452"/>
      <c r="Q242" s="452"/>
      <c r="R242" s="453"/>
    </row>
    <row r="243" spans="2:18" ht="23.25" hidden="1" customHeight="1">
      <c r="B243" s="24"/>
      <c r="D243" s="21"/>
      <c r="E243" s="26"/>
      <c r="F243" s="25">
        <v>118</v>
      </c>
      <c r="G243" s="14"/>
      <c r="H243" s="15"/>
      <c r="I243" s="16"/>
      <c r="J243" s="452"/>
      <c r="K243" s="452"/>
      <c r="L243" s="452"/>
      <c r="M243" s="452"/>
      <c r="N243" s="452"/>
      <c r="O243" s="452"/>
      <c r="P243" s="452"/>
      <c r="Q243" s="452"/>
      <c r="R243" s="453"/>
    </row>
    <row r="244" spans="2:18" hidden="1">
      <c r="B244" s="29"/>
      <c r="C244" s="31"/>
      <c r="D244" s="31"/>
      <c r="E244" s="30" t="s">
        <v>74</v>
      </c>
      <c r="F244" s="27"/>
      <c r="G244" s="27"/>
      <c r="H244" s="13"/>
      <c r="I244" s="47"/>
      <c r="J244" s="443"/>
      <c r="K244" s="443"/>
      <c r="L244" s="443"/>
      <c r="M244" s="443"/>
      <c r="N244" s="443"/>
      <c r="O244" s="443"/>
      <c r="P244" s="443"/>
      <c r="Q244" s="443"/>
      <c r="R244" s="186"/>
    </row>
    <row r="245" spans="2:18" ht="23.25" hidden="1" customHeight="1">
      <c r="B245" s="32"/>
      <c r="C245" s="33"/>
      <c r="D245" s="33"/>
      <c r="E245" s="34"/>
      <c r="F245" s="25">
        <v>119</v>
      </c>
      <c r="G245" s="14"/>
      <c r="H245" s="14"/>
      <c r="I245" s="52"/>
      <c r="J245" s="117"/>
      <c r="K245" s="117"/>
      <c r="L245" s="117"/>
      <c r="M245" s="117"/>
      <c r="N245" s="117"/>
      <c r="O245" s="117"/>
      <c r="P245" s="117"/>
      <c r="Q245" s="117"/>
      <c r="R245" s="453"/>
    </row>
    <row r="246" spans="2:18" ht="23.25" hidden="1" customHeight="1">
      <c r="B246" s="24"/>
      <c r="D246" s="21"/>
      <c r="E246" s="26"/>
      <c r="F246" s="25">
        <v>120</v>
      </c>
      <c r="G246" s="14"/>
      <c r="H246" s="15"/>
      <c r="I246" s="16"/>
      <c r="J246" s="452"/>
      <c r="K246" s="452"/>
      <c r="L246" s="452"/>
      <c r="M246" s="452"/>
      <c r="N246" s="452"/>
      <c r="O246" s="452"/>
      <c r="P246" s="452"/>
      <c r="Q246" s="452"/>
      <c r="R246" s="453"/>
    </row>
    <row r="247" spans="2:18" ht="23.25" hidden="1" customHeight="1">
      <c r="B247" s="24"/>
      <c r="D247" s="21"/>
      <c r="E247" s="26"/>
      <c r="F247" s="25">
        <v>121</v>
      </c>
      <c r="G247" s="14"/>
      <c r="H247" s="15"/>
      <c r="I247" s="16"/>
      <c r="J247" s="452"/>
      <c r="K247" s="452"/>
      <c r="L247" s="452"/>
      <c r="M247" s="452"/>
      <c r="N247" s="452"/>
      <c r="O247" s="452"/>
      <c r="P247" s="452"/>
      <c r="Q247" s="452"/>
      <c r="R247" s="453"/>
    </row>
    <row r="248" spans="2:18" hidden="1">
      <c r="B248" s="29"/>
      <c r="C248" s="31"/>
      <c r="D248" s="31"/>
      <c r="E248" s="30" t="s">
        <v>75</v>
      </c>
      <c r="F248" s="27"/>
      <c r="G248" s="27"/>
      <c r="H248" s="13"/>
      <c r="I248" s="47"/>
      <c r="J248" s="443"/>
      <c r="K248" s="443"/>
      <c r="L248" s="443"/>
      <c r="M248" s="443"/>
      <c r="N248" s="443"/>
      <c r="O248" s="443"/>
      <c r="P248" s="443"/>
      <c r="Q248" s="443"/>
      <c r="R248" s="186"/>
    </row>
    <row r="249" spans="2:18" ht="21.75" hidden="1" customHeight="1">
      <c r="B249" s="32"/>
      <c r="C249" s="33"/>
      <c r="D249" s="33"/>
      <c r="E249" s="34"/>
      <c r="F249" s="25">
        <v>122</v>
      </c>
      <c r="G249" s="14"/>
      <c r="H249" s="14"/>
      <c r="I249" s="52"/>
      <c r="J249" s="117"/>
      <c r="K249" s="117"/>
      <c r="L249" s="117"/>
      <c r="M249" s="117"/>
      <c r="N249" s="117"/>
      <c r="O249" s="117"/>
      <c r="P249" s="117"/>
      <c r="Q249" s="117"/>
      <c r="R249" s="453"/>
    </row>
    <row r="250" spans="2:18" ht="21.75" hidden="1" customHeight="1">
      <c r="B250" s="24"/>
      <c r="D250" s="21"/>
      <c r="E250" s="26"/>
      <c r="F250" s="25">
        <v>123</v>
      </c>
      <c r="G250" s="14"/>
      <c r="H250" s="15"/>
      <c r="I250" s="16"/>
      <c r="J250" s="452"/>
      <c r="K250" s="452"/>
      <c r="L250" s="452"/>
      <c r="M250" s="452"/>
      <c r="N250" s="452"/>
      <c r="O250" s="452"/>
      <c r="P250" s="452"/>
      <c r="Q250" s="452"/>
      <c r="R250" s="453"/>
    </row>
    <row r="251" spans="2:18" ht="21.75" hidden="1" customHeight="1">
      <c r="B251" s="58"/>
      <c r="C251" s="59"/>
      <c r="D251" s="53"/>
      <c r="E251" s="19"/>
      <c r="F251" s="25">
        <v>124</v>
      </c>
      <c r="G251" s="14"/>
      <c r="H251" s="15"/>
      <c r="I251" s="16"/>
      <c r="J251" s="452"/>
      <c r="K251" s="452"/>
      <c r="L251" s="452"/>
      <c r="M251" s="452"/>
      <c r="N251" s="452"/>
      <c r="O251" s="452"/>
      <c r="P251" s="452"/>
      <c r="Q251" s="452"/>
      <c r="R251" s="453"/>
    </row>
    <row r="252" spans="2:18" s="464" customFormat="1" ht="16.5" hidden="1" customHeight="1">
      <c r="B252" s="466"/>
      <c r="C252" s="463"/>
      <c r="D252" s="463"/>
      <c r="E252" s="467">
        <v>197</v>
      </c>
      <c r="F252" s="467" t="s">
        <v>1658</v>
      </c>
      <c r="G252" s="468"/>
      <c r="H252" s="536"/>
      <c r="I252" s="467"/>
      <c r="J252" s="458"/>
      <c r="K252" s="458"/>
      <c r="L252" s="458"/>
      <c r="M252" s="458"/>
      <c r="N252" s="458"/>
      <c r="O252" s="458"/>
      <c r="P252" s="458"/>
      <c r="Q252" s="458"/>
      <c r="R252" s="457"/>
    </row>
    <row r="253" spans="2:18" ht="15" customHeight="1">
      <c r="F253" s="33"/>
    </row>
    <row r="254" spans="2:18" s="37" customFormat="1" ht="18.75" customHeight="1">
      <c r="B254" s="1539" t="s">
        <v>1660</v>
      </c>
      <c r="C254" s="1539"/>
      <c r="D254" s="1539"/>
      <c r="E254" s="1539"/>
      <c r="F254" s="1539"/>
      <c r="G254" s="1539"/>
      <c r="H254" s="481"/>
      <c r="I254" s="5"/>
      <c r="J254" s="4"/>
      <c r="K254" s="482"/>
      <c r="L254" s="482"/>
      <c r="M254" s="482"/>
      <c r="N254" s="482"/>
      <c r="O254" s="482"/>
      <c r="P254" s="482"/>
      <c r="Q254" s="482"/>
      <c r="R254" s="483"/>
    </row>
    <row r="255" spans="2:18" ht="32.25" customHeight="1">
      <c r="B255" s="1540" t="s">
        <v>1732</v>
      </c>
      <c r="C255" s="1540"/>
      <c r="D255" s="1540"/>
      <c r="E255" s="1540"/>
      <c r="F255" s="1522" t="s">
        <v>1661</v>
      </c>
      <c r="G255" s="1522"/>
      <c r="H255" s="1523"/>
      <c r="I255" s="1532" t="s">
        <v>9</v>
      </c>
      <c r="J255" s="1533"/>
      <c r="K255" s="1534"/>
      <c r="L255" s="1532" t="s">
        <v>1662</v>
      </c>
      <c r="M255" s="1533"/>
      <c r="N255" s="1534"/>
      <c r="O255" s="505"/>
      <c r="P255" s="1631" t="s">
        <v>1663</v>
      </c>
      <c r="Q255" s="1631"/>
      <c r="R255" s="1631"/>
    </row>
    <row r="256" spans="2:18" ht="21.75" customHeight="1">
      <c r="B256" s="1642" t="s">
        <v>2418</v>
      </c>
      <c r="C256" s="1643"/>
      <c r="D256" s="1643"/>
      <c r="E256" s="1644"/>
      <c r="F256" s="485" t="s">
        <v>1668</v>
      </c>
      <c r="G256" s="333"/>
      <c r="H256" s="333"/>
      <c r="I256" s="1551">
        <f>SUM(I257)</f>
        <v>800000</v>
      </c>
      <c r="J256" s="1552"/>
      <c r="K256" s="1553"/>
      <c r="L256" s="1526"/>
      <c r="M256" s="1527"/>
      <c r="N256" s="1528"/>
      <c r="O256" s="484"/>
      <c r="P256" s="1544"/>
      <c r="Q256" s="1545"/>
      <c r="R256" s="1546"/>
    </row>
    <row r="257" spans="2:18" ht="24.75" customHeight="1">
      <c r="B257" s="24"/>
      <c r="F257" s="24"/>
      <c r="G257" s="1555" t="s">
        <v>1708</v>
      </c>
      <c r="H257" s="1556"/>
      <c r="I257" s="1526">
        <f>SUM(Q8)</f>
        <v>800000</v>
      </c>
      <c r="J257" s="1527"/>
      <c r="K257" s="1528"/>
      <c r="L257" s="1526"/>
      <c r="M257" s="1527"/>
      <c r="N257" s="1528"/>
      <c r="O257" s="484"/>
      <c r="P257" s="1544"/>
      <c r="Q257" s="1545"/>
      <c r="R257" s="1546"/>
    </row>
    <row r="258" spans="2:18" ht="21.75" customHeight="1">
      <c r="B258" s="489"/>
      <c r="C258" s="490"/>
      <c r="D258" s="490"/>
      <c r="E258" s="490"/>
      <c r="F258" s="1411" t="s">
        <v>1669</v>
      </c>
      <c r="G258" s="1430"/>
      <c r="H258" s="1412"/>
      <c r="I258" s="1547">
        <f>SUM(L258:R258)</f>
        <v>800000</v>
      </c>
      <c r="J258" s="1547"/>
      <c r="K258" s="1547"/>
      <c r="L258" s="1547">
        <v>480000</v>
      </c>
      <c r="M258" s="1547"/>
      <c r="N258" s="1547"/>
      <c r="O258" s="491"/>
      <c r="P258" s="1538">
        <v>320000</v>
      </c>
      <c r="Q258" s="1538"/>
      <c r="R258" s="1538"/>
    </row>
    <row r="259" spans="2:18" ht="8.25" customHeight="1">
      <c r="F259" s="486"/>
      <c r="H259" s="21"/>
      <c r="J259" s="459"/>
      <c r="K259" s="487"/>
      <c r="L259" s="487"/>
      <c r="M259" s="487"/>
      <c r="N259" s="487"/>
      <c r="O259" s="487"/>
      <c r="P259" s="487"/>
      <c r="Q259" s="487"/>
      <c r="R259" s="487"/>
    </row>
    <row r="260" spans="2:18" s="37" customFormat="1">
      <c r="B260" s="462" t="s">
        <v>1670</v>
      </c>
      <c r="C260" s="49"/>
      <c r="D260" s="49"/>
      <c r="F260" s="486" t="s">
        <v>2670</v>
      </c>
      <c r="G260" s="49"/>
      <c r="H260" s="462"/>
      <c r="I260" s="3"/>
      <c r="J260" s="488"/>
      <c r="K260" s="482"/>
      <c r="L260" s="482"/>
      <c r="M260" s="482"/>
      <c r="N260" s="482"/>
      <c r="O260" s="482"/>
      <c r="P260" s="482"/>
      <c r="Q260" s="482"/>
      <c r="R260" s="482"/>
    </row>
  </sheetData>
  <mergeCells count="93">
    <mergeCell ref="B30:I30"/>
    <mergeCell ref="B1:R1"/>
    <mergeCell ref="P2:R2"/>
    <mergeCell ref="B7:G7"/>
    <mergeCell ref="B8:G8"/>
    <mergeCell ref="B9:I9"/>
    <mergeCell ref="B10:I10"/>
    <mergeCell ref="C11:I11"/>
    <mergeCell ref="D12:I12"/>
    <mergeCell ref="E13:I13"/>
    <mergeCell ref="D17:I17"/>
    <mergeCell ref="E18:I18"/>
    <mergeCell ref="D62:I62"/>
    <mergeCell ref="B31:I31"/>
    <mergeCell ref="C32:I32"/>
    <mergeCell ref="D33:I33"/>
    <mergeCell ref="E34:I34"/>
    <mergeCell ref="D46:I46"/>
    <mergeCell ref="E47:I47"/>
    <mergeCell ref="C51:I51"/>
    <mergeCell ref="D52:I52"/>
    <mergeCell ref="E53:I53"/>
    <mergeCell ref="D57:I57"/>
    <mergeCell ref="E58:I58"/>
    <mergeCell ref="E93:I93"/>
    <mergeCell ref="E63:I63"/>
    <mergeCell ref="E67:I67"/>
    <mergeCell ref="B72:I72"/>
    <mergeCell ref="C73:I73"/>
    <mergeCell ref="D74:I74"/>
    <mergeCell ref="D81:I81"/>
    <mergeCell ref="E82:I82"/>
    <mergeCell ref="B89:I89"/>
    <mergeCell ref="B90:I90"/>
    <mergeCell ref="C91:I91"/>
    <mergeCell ref="D92:I92"/>
    <mergeCell ref="E120:I120"/>
    <mergeCell ref="D97:I97"/>
    <mergeCell ref="E98:I98"/>
    <mergeCell ref="D102:I102"/>
    <mergeCell ref="E103:I103"/>
    <mergeCell ref="B107:I107"/>
    <mergeCell ref="B108:I108"/>
    <mergeCell ref="C109:I109"/>
    <mergeCell ref="D110:I110"/>
    <mergeCell ref="E111:I111"/>
    <mergeCell ref="E115:I115"/>
    <mergeCell ref="D119:I119"/>
    <mergeCell ref="E155:I155"/>
    <mergeCell ref="B124:I124"/>
    <mergeCell ref="B125:I125"/>
    <mergeCell ref="C126:I126"/>
    <mergeCell ref="D127:I127"/>
    <mergeCell ref="E128:I128"/>
    <mergeCell ref="D132:I132"/>
    <mergeCell ref="E145:I145"/>
    <mergeCell ref="B151:I151"/>
    <mergeCell ref="B152:I152"/>
    <mergeCell ref="C153:I153"/>
    <mergeCell ref="D154:I154"/>
    <mergeCell ref="E210:I210"/>
    <mergeCell ref="E159:I159"/>
    <mergeCell ref="E167:I167"/>
    <mergeCell ref="D171:I171"/>
    <mergeCell ref="B177:I177"/>
    <mergeCell ref="C178:I178"/>
    <mergeCell ref="E180:I180"/>
    <mergeCell ref="D184:I184"/>
    <mergeCell ref="C195:I195"/>
    <mergeCell ref="D196:I196"/>
    <mergeCell ref="E197:I197"/>
    <mergeCell ref="D209:I209"/>
    <mergeCell ref="L255:N255"/>
    <mergeCell ref="P255:R255"/>
    <mergeCell ref="D235:I235"/>
    <mergeCell ref="E236:I236"/>
    <mergeCell ref="E240:I240"/>
    <mergeCell ref="B254:G254"/>
    <mergeCell ref="B255:E255"/>
    <mergeCell ref="F255:H255"/>
    <mergeCell ref="I255:K255"/>
    <mergeCell ref="F258:H258"/>
    <mergeCell ref="I258:K258"/>
    <mergeCell ref="L258:N258"/>
    <mergeCell ref="P258:R258"/>
    <mergeCell ref="I256:K256"/>
    <mergeCell ref="L256:N256"/>
    <mergeCell ref="P256:R256"/>
    <mergeCell ref="B256:E256"/>
    <mergeCell ref="G257:H257"/>
    <mergeCell ref="I257:K257"/>
    <mergeCell ref="L257:N257"/>
    <mergeCell ref="P257:R25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theme="9" tint="-0.499984740745262"/>
  </sheetPr>
  <dimension ref="B1:R276"/>
  <sheetViews>
    <sheetView tabSelected="1" zoomScaleNormal="100" workbookViewId="0">
      <pane ySplit="8" topLeftCell="A263" activePane="bottomLeft" state="frozen"/>
      <selection activeCell="M25" sqref="M25"/>
      <selection pane="bottomLeft" activeCell="T281" sqref="T281"/>
    </sheetView>
  </sheetViews>
  <sheetFormatPr defaultColWidth="9" defaultRowHeight="21.75"/>
  <cols>
    <col min="1" max="1" width="0.85546875" style="7" customWidth="1"/>
    <col min="2" max="2" width="0.7109375" style="20" customWidth="1"/>
    <col min="3" max="3" width="1.140625" style="20" customWidth="1"/>
    <col min="4" max="4" width="2.140625" style="20" customWidth="1"/>
    <col min="5" max="5" width="3.5703125" style="20" customWidth="1"/>
    <col min="6" max="6" width="5" style="49" customWidth="1"/>
    <col min="7" max="7" width="38.42578125" style="21" customWidth="1"/>
    <col min="8" max="8" width="2.28515625" style="6" hidden="1" customWidth="1"/>
    <col min="9" max="9" width="13.140625" style="6" customWidth="1"/>
    <col min="10" max="14" width="9.140625" style="74" customWidth="1"/>
    <col min="15" max="15" width="9.140625" style="74" hidden="1" customWidth="1"/>
    <col min="16" max="17" width="9.140625" style="74" customWidth="1"/>
    <col min="18" max="18" width="10.28515625" style="74" customWidth="1"/>
    <col min="19" max="16384" width="9" style="7"/>
  </cols>
  <sheetData>
    <row r="1" spans="2:18" s="1" customFormat="1" ht="21.75" customHeight="1" thickBot="1">
      <c r="B1" s="1407" t="s">
        <v>2705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s="1" customFormat="1" ht="25.5" thickTop="1" thickBot="1"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P2" s="1513" t="s">
        <v>2401</v>
      </c>
      <c r="Q2" s="1514"/>
      <c r="R2" s="1515"/>
    </row>
    <row r="3" spans="2:18" s="465" customFormat="1" ht="16.5" customHeight="1" thickTop="1">
      <c r="B3" s="462" t="s">
        <v>1657</v>
      </c>
      <c r="C3" s="462"/>
      <c r="D3" s="462"/>
      <c r="E3" s="462"/>
      <c r="F3" s="3"/>
      <c r="G3" s="49"/>
      <c r="H3" s="5"/>
      <c r="I3" s="3"/>
      <c r="J3" s="3"/>
      <c r="K3" s="3"/>
      <c r="L3" s="3"/>
      <c r="M3" s="3"/>
      <c r="N3" s="3"/>
      <c r="O3" s="49"/>
      <c r="P3" s="49"/>
      <c r="Q3" s="49"/>
    </row>
    <row r="4" spans="2:18" s="465" customFormat="1" ht="16.5" customHeight="1">
      <c r="B4" s="462" t="s">
        <v>1763</v>
      </c>
      <c r="C4" s="462"/>
      <c r="D4" s="462"/>
      <c r="E4" s="462"/>
      <c r="F4" s="5"/>
      <c r="G4" s="49"/>
      <c r="H4" s="459"/>
      <c r="I4" s="3"/>
      <c r="J4" s="3"/>
      <c r="K4" s="3"/>
      <c r="L4" s="3"/>
      <c r="M4" s="3"/>
      <c r="N4" s="3"/>
      <c r="O4" s="461"/>
      <c r="P4" s="49"/>
      <c r="Q4" s="49"/>
    </row>
    <row r="5" spans="2:18" s="465" customFormat="1" ht="16.5" customHeight="1">
      <c r="B5" s="462" t="s">
        <v>1656</v>
      </c>
      <c r="C5" s="462"/>
      <c r="D5" s="462"/>
      <c r="E5" s="462"/>
      <c r="F5" s="5"/>
      <c r="G5" s="462"/>
      <c r="H5" s="4"/>
      <c r="I5" s="3"/>
      <c r="J5" s="3"/>
      <c r="K5" s="3"/>
      <c r="L5" s="3"/>
      <c r="M5" s="3"/>
      <c r="N5" s="3"/>
      <c r="O5" s="461"/>
      <c r="P5" s="462"/>
      <c r="Q5" s="462"/>
    </row>
    <row r="6" spans="2:18" ht="4.5" customHeight="1">
      <c r="B6" s="2"/>
      <c r="C6" s="2"/>
      <c r="D6" s="2"/>
      <c r="E6" s="2"/>
      <c r="F6" s="3"/>
      <c r="G6" s="4"/>
      <c r="H6" s="5"/>
      <c r="J6" s="3"/>
      <c r="K6" s="3"/>
      <c r="L6" s="3"/>
      <c r="M6" s="3"/>
      <c r="N6" s="3"/>
      <c r="O6" s="3"/>
      <c r="P6" s="3"/>
      <c r="Q6" s="3"/>
      <c r="R6" s="3"/>
    </row>
    <row r="7" spans="2:18" s="12" customFormat="1" ht="33" customHeight="1">
      <c r="B7" s="1411" t="s">
        <v>1</v>
      </c>
      <c r="C7" s="1430"/>
      <c r="D7" s="1430"/>
      <c r="E7" s="1430"/>
      <c r="F7" s="1430"/>
      <c r="G7" s="1412"/>
      <c r="H7" s="8" t="s">
        <v>84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10</v>
      </c>
      <c r="O7" s="10" t="s">
        <v>102</v>
      </c>
      <c r="P7" s="11" t="s">
        <v>7</v>
      </c>
      <c r="Q7" s="11" t="s">
        <v>8</v>
      </c>
      <c r="R7" s="10" t="s">
        <v>9</v>
      </c>
    </row>
    <row r="8" spans="2:18" s="37" customFormat="1" ht="24" customHeight="1">
      <c r="B8" s="1491" t="s">
        <v>2498</v>
      </c>
      <c r="C8" s="1492"/>
      <c r="D8" s="1492"/>
      <c r="E8" s="1492"/>
      <c r="F8" s="1492"/>
      <c r="G8" s="1493"/>
      <c r="H8" s="89"/>
      <c r="I8" s="90"/>
      <c r="J8" s="44">
        <f t="shared" ref="J8:R8" si="0">SUM(J10:J264)</f>
        <v>0</v>
      </c>
      <c r="K8" s="44">
        <f t="shared" si="0"/>
        <v>59400</v>
      </c>
      <c r="L8" s="44">
        <f t="shared" si="0"/>
        <v>89000</v>
      </c>
      <c r="M8" s="44">
        <f t="shared" si="0"/>
        <v>251600</v>
      </c>
      <c r="N8" s="44">
        <f t="shared" si="0"/>
        <v>0</v>
      </c>
      <c r="O8" s="44">
        <f t="shared" si="0"/>
        <v>0</v>
      </c>
      <c r="P8" s="44">
        <f t="shared" si="0"/>
        <v>0</v>
      </c>
      <c r="Q8" s="44">
        <f t="shared" si="0"/>
        <v>400000</v>
      </c>
      <c r="R8" s="44">
        <f t="shared" si="0"/>
        <v>800000</v>
      </c>
    </row>
    <row r="9" spans="2:18" s="12" customFormat="1" ht="18.75" customHeight="1">
      <c r="B9" s="397" t="s">
        <v>78</v>
      </c>
      <c r="C9" s="398"/>
      <c r="D9" s="398"/>
      <c r="E9" s="398"/>
      <c r="F9" s="398"/>
      <c r="G9" s="398"/>
      <c r="H9" s="398"/>
      <c r="I9" s="398"/>
      <c r="J9" s="450"/>
      <c r="K9" s="450"/>
      <c r="L9" s="450"/>
      <c r="M9" s="450"/>
      <c r="N9" s="450"/>
      <c r="O9" s="450"/>
      <c r="P9" s="450"/>
      <c r="Q9" s="450"/>
      <c r="R9" s="449"/>
    </row>
    <row r="10" spans="2:18" s="12" customFormat="1" ht="18.75" customHeight="1">
      <c r="B10" s="188" t="s">
        <v>110</v>
      </c>
      <c r="C10" s="189"/>
      <c r="D10" s="189"/>
      <c r="E10" s="189"/>
      <c r="F10" s="189"/>
      <c r="G10" s="189"/>
      <c r="H10" s="189"/>
      <c r="I10" s="189"/>
      <c r="J10" s="448"/>
      <c r="K10" s="448"/>
      <c r="L10" s="448"/>
      <c r="M10" s="448"/>
      <c r="N10" s="448"/>
      <c r="O10" s="448"/>
      <c r="P10" s="448"/>
      <c r="Q10" s="448"/>
      <c r="R10" s="445"/>
    </row>
    <row r="11" spans="2:18" ht="18.75" customHeight="1">
      <c r="B11" s="29"/>
      <c r="C11" s="189" t="s">
        <v>11</v>
      </c>
      <c r="D11" s="189"/>
      <c r="E11" s="189"/>
      <c r="F11" s="189"/>
      <c r="G11" s="189"/>
      <c r="H11" s="189"/>
      <c r="I11" s="189"/>
      <c r="J11" s="443"/>
      <c r="K11" s="443"/>
      <c r="L11" s="443"/>
      <c r="M11" s="443"/>
      <c r="N11" s="443"/>
      <c r="O11" s="443"/>
      <c r="P11" s="443"/>
      <c r="Q11" s="443"/>
      <c r="R11" s="186"/>
    </row>
    <row r="12" spans="2:18" ht="30.75" hidden="1" customHeight="1">
      <c r="B12" s="29"/>
      <c r="C12" s="31"/>
      <c r="D12" s="1401" t="s">
        <v>12</v>
      </c>
      <c r="E12" s="1401"/>
      <c r="F12" s="1401"/>
      <c r="G12" s="1401"/>
      <c r="H12" s="1401"/>
      <c r="I12" s="1401"/>
      <c r="J12" s="443"/>
      <c r="K12" s="443"/>
      <c r="L12" s="443"/>
      <c r="M12" s="443"/>
      <c r="N12" s="443"/>
      <c r="O12" s="443"/>
      <c r="P12" s="443"/>
      <c r="Q12" s="443"/>
      <c r="R12" s="186"/>
    </row>
    <row r="13" spans="2:18" ht="48.75" hidden="1" customHeight="1">
      <c r="B13" s="45"/>
      <c r="C13" s="46"/>
      <c r="D13" s="46"/>
      <c r="E13" s="1400" t="s">
        <v>13</v>
      </c>
      <c r="F13" s="1400"/>
      <c r="G13" s="1400"/>
      <c r="H13" s="1400"/>
      <c r="I13" s="1400"/>
      <c r="J13" s="511"/>
      <c r="K13" s="511"/>
      <c r="L13" s="511"/>
      <c r="M13" s="511"/>
      <c r="N13" s="511"/>
      <c r="O13" s="511"/>
      <c r="P13" s="511"/>
      <c r="Q13" s="511"/>
      <c r="R13" s="510"/>
    </row>
    <row r="14" spans="2:18" ht="18.75" hidden="1" customHeight="1">
      <c r="B14" s="32"/>
      <c r="C14" s="33"/>
      <c r="D14" s="33"/>
      <c r="E14" s="34"/>
      <c r="F14" s="25">
        <v>1</v>
      </c>
      <c r="G14" s="14"/>
      <c r="H14" s="14"/>
      <c r="I14" s="52"/>
      <c r="J14" s="117"/>
      <c r="K14" s="117"/>
      <c r="L14" s="117"/>
      <c r="M14" s="117"/>
      <c r="N14" s="117"/>
      <c r="O14" s="117"/>
      <c r="P14" s="117"/>
      <c r="Q14" s="117"/>
      <c r="R14" s="453"/>
    </row>
    <row r="15" spans="2:18" ht="18.75" hidden="1" customHeight="1">
      <c r="B15" s="48"/>
      <c r="C15" s="49"/>
      <c r="D15" s="49"/>
      <c r="E15" s="50"/>
      <c r="F15" s="25">
        <v>2</v>
      </c>
      <c r="G15" s="14"/>
      <c r="H15" s="14"/>
      <c r="I15" s="52"/>
      <c r="J15" s="117"/>
      <c r="K15" s="117"/>
      <c r="L15" s="117"/>
      <c r="M15" s="117"/>
      <c r="N15" s="117"/>
      <c r="O15" s="117"/>
      <c r="P15" s="117"/>
      <c r="Q15" s="117"/>
      <c r="R15" s="453"/>
    </row>
    <row r="16" spans="2:18" ht="18.75" hidden="1" customHeight="1">
      <c r="B16" s="24"/>
      <c r="D16" s="21"/>
      <c r="E16" s="26"/>
      <c r="F16" s="25">
        <v>3</v>
      </c>
      <c r="G16" s="14"/>
      <c r="H16" s="15"/>
      <c r="I16" s="16"/>
      <c r="J16" s="452"/>
      <c r="K16" s="452"/>
      <c r="L16" s="452"/>
      <c r="M16" s="452"/>
      <c r="N16" s="452"/>
      <c r="O16" s="452"/>
      <c r="P16" s="452"/>
      <c r="Q16" s="452"/>
      <c r="R16" s="453"/>
    </row>
    <row r="17" spans="2:18" s="37" customFormat="1" ht="18" customHeight="1">
      <c r="B17" s="551"/>
      <c r="C17" s="552"/>
      <c r="D17" s="91" t="s">
        <v>1764</v>
      </c>
      <c r="E17" s="91"/>
      <c r="F17" s="91"/>
      <c r="G17" s="91"/>
      <c r="H17" s="91"/>
      <c r="I17" s="91"/>
      <c r="J17" s="553"/>
      <c r="K17" s="553"/>
      <c r="L17" s="553"/>
      <c r="M17" s="553"/>
      <c r="N17" s="553"/>
      <c r="O17" s="553"/>
      <c r="P17" s="553"/>
      <c r="Q17" s="553"/>
      <c r="R17" s="554"/>
    </row>
    <row r="18" spans="2:18" ht="18" customHeight="1">
      <c r="B18" s="56"/>
      <c r="C18" s="57"/>
      <c r="D18" s="31"/>
      <c r="E18" s="189" t="s">
        <v>14</v>
      </c>
      <c r="F18" s="189"/>
      <c r="G18" s="189"/>
      <c r="H18" s="189"/>
      <c r="I18" s="189"/>
      <c r="J18" s="443"/>
      <c r="K18" s="443"/>
      <c r="L18" s="443"/>
      <c r="M18" s="443"/>
      <c r="N18" s="443"/>
      <c r="O18" s="443"/>
      <c r="P18" s="443"/>
      <c r="Q18" s="443"/>
      <c r="R18" s="186"/>
    </row>
    <row r="19" spans="2:18" s="464" customFormat="1" ht="19.5" customHeight="1">
      <c r="B19" s="466"/>
      <c r="C19" s="463"/>
      <c r="D19" s="463"/>
      <c r="E19" s="467">
        <v>112</v>
      </c>
      <c r="F19" s="467" t="s">
        <v>1698</v>
      </c>
      <c r="G19" s="468"/>
      <c r="H19" s="536"/>
      <c r="I19" s="467"/>
      <c r="J19" s="458"/>
      <c r="K19" s="458"/>
      <c r="L19" s="458"/>
      <c r="M19" s="458"/>
      <c r="N19" s="458"/>
      <c r="O19" s="458"/>
      <c r="P19" s="458"/>
      <c r="Q19" s="458"/>
      <c r="R19" s="457"/>
    </row>
    <row r="20" spans="2:18" ht="36" customHeight="1">
      <c r="B20" s="32"/>
      <c r="C20" s="33"/>
      <c r="D20" s="752"/>
      <c r="E20" s="752"/>
      <c r="F20" s="752">
        <v>11201</v>
      </c>
      <c r="G20" s="754" t="s">
        <v>2182</v>
      </c>
      <c r="H20" s="755" t="s">
        <v>257</v>
      </c>
      <c r="I20" s="853" t="s">
        <v>2159</v>
      </c>
      <c r="J20" s="757"/>
      <c r="K20" s="758">
        <v>21600</v>
      </c>
      <c r="L20" s="758">
        <v>30000</v>
      </c>
      <c r="M20" s="758">
        <v>35000</v>
      </c>
      <c r="N20" s="757"/>
      <c r="O20" s="757"/>
      <c r="P20" s="757"/>
      <c r="Q20" s="757"/>
      <c r="R20" s="759">
        <f>SUM(J20:Q20)</f>
        <v>86600</v>
      </c>
    </row>
    <row r="21" spans="2:18" ht="36.75" customHeight="1">
      <c r="B21" s="966"/>
      <c r="C21" s="773"/>
      <c r="D21" s="773"/>
      <c r="E21" s="773"/>
      <c r="F21" s="773">
        <v>11202</v>
      </c>
      <c r="G21" s="765" t="s">
        <v>2183</v>
      </c>
      <c r="H21" s="766" t="s">
        <v>257</v>
      </c>
      <c r="I21" s="811" t="s">
        <v>2159</v>
      </c>
      <c r="J21" s="774"/>
      <c r="K21" s="775">
        <v>16200</v>
      </c>
      <c r="L21" s="775">
        <v>22000</v>
      </c>
      <c r="M21" s="775">
        <v>54100</v>
      </c>
      <c r="N21" s="774"/>
      <c r="O21" s="774"/>
      <c r="P21" s="774"/>
      <c r="Q21" s="774"/>
      <c r="R21" s="769">
        <f t="shared" ref="R21:R22" si="1">SUM(J21:Q21)</f>
        <v>92300</v>
      </c>
    </row>
    <row r="22" spans="2:18" ht="35.25" customHeight="1">
      <c r="B22" s="772"/>
      <c r="C22" s="773"/>
      <c r="D22" s="773"/>
      <c r="E22" s="773"/>
      <c r="F22" s="773">
        <v>11203</v>
      </c>
      <c r="G22" s="765" t="s">
        <v>2184</v>
      </c>
      <c r="H22" s="766" t="s">
        <v>257</v>
      </c>
      <c r="I22" s="811" t="s">
        <v>2159</v>
      </c>
      <c r="J22" s="774"/>
      <c r="K22" s="775">
        <v>21600</v>
      </c>
      <c r="L22" s="775">
        <v>37000</v>
      </c>
      <c r="M22" s="775">
        <v>62500</v>
      </c>
      <c r="N22" s="774"/>
      <c r="O22" s="774"/>
      <c r="P22" s="774"/>
      <c r="Q22" s="774"/>
      <c r="R22" s="769">
        <f t="shared" si="1"/>
        <v>121100</v>
      </c>
    </row>
    <row r="23" spans="2:18" ht="21" hidden="1" customHeight="1">
      <c r="B23" s="63"/>
      <c r="C23" s="64"/>
      <c r="D23" s="64"/>
      <c r="E23" s="65" t="s">
        <v>15</v>
      </c>
      <c r="F23" s="27"/>
      <c r="G23" s="27"/>
      <c r="H23" s="13"/>
      <c r="I23" s="47"/>
      <c r="J23" s="73">
        <f>SUM(J24:J26)</f>
        <v>0</v>
      </c>
      <c r="K23" s="73">
        <f t="shared" ref="K23:R23" si="2">SUM(K24:K26)</f>
        <v>0</v>
      </c>
      <c r="L23" s="73">
        <f t="shared" si="2"/>
        <v>0</v>
      </c>
      <c r="M23" s="73">
        <f t="shared" si="2"/>
        <v>0</v>
      </c>
      <c r="N23" s="73">
        <f t="shared" si="2"/>
        <v>0</v>
      </c>
      <c r="O23" s="73">
        <f t="shared" si="2"/>
        <v>0</v>
      </c>
      <c r="P23" s="73">
        <f t="shared" si="2"/>
        <v>0</v>
      </c>
      <c r="Q23" s="73">
        <f t="shared" si="2"/>
        <v>0</v>
      </c>
      <c r="R23" s="73">
        <f t="shared" si="2"/>
        <v>0</v>
      </c>
    </row>
    <row r="24" spans="2:18" ht="19.5" hidden="1" customHeight="1">
      <c r="B24" s="32"/>
      <c r="C24" s="33"/>
      <c r="D24" s="33"/>
      <c r="E24" s="34"/>
      <c r="F24" s="25">
        <v>7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48"/>
      <c r="C25" s="49"/>
      <c r="D25" s="49"/>
      <c r="E25" s="50"/>
      <c r="F25" s="25">
        <v>8</v>
      </c>
      <c r="G25" s="14"/>
      <c r="H25" s="14"/>
      <c r="I25" s="52"/>
      <c r="J25" s="15"/>
      <c r="K25" s="15"/>
      <c r="L25" s="15"/>
      <c r="M25" s="15"/>
      <c r="N25" s="15"/>
      <c r="O25" s="15"/>
      <c r="P25" s="15"/>
      <c r="Q25" s="15"/>
      <c r="R25" s="71">
        <f t="shared" ref="R25" si="3">SUM(J25:Q25)</f>
        <v>0</v>
      </c>
    </row>
    <row r="26" spans="2:18" ht="19.5" hidden="1" customHeight="1">
      <c r="B26" s="58"/>
      <c r="C26" s="59"/>
      <c r="D26" s="53"/>
      <c r="E26" s="19"/>
      <c r="F26" s="25">
        <v>9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1">
        <f>SUM(J26:Q26)</f>
        <v>0</v>
      </c>
    </row>
    <row r="27" spans="2:18" ht="21" hidden="1" customHeight="1">
      <c r="B27" s="63"/>
      <c r="C27" s="64"/>
      <c r="D27" s="64"/>
      <c r="E27" s="65" t="s">
        <v>98</v>
      </c>
      <c r="F27" s="67"/>
      <c r="G27" s="27"/>
      <c r="H27" s="13"/>
      <c r="I27" s="47"/>
      <c r="J27" s="73">
        <f>SUM(J28:J30)</f>
        <v>0</v>
      </c>
      <c r="K27" s="73">
        <f t="shared" ref="K27:R27" si="4">SUM(K28:K30)</f>
        <v>0</v>
      </c>
      <c r="L27" s="73">
        <f t="shared" si="4"/>
        <v>0</v>
      </c>
      <c r="M27" s="73">
        <f t="shared" si="4"/>
        <v>0</v>
      </c>
      <c r="N27" s="73">
        <f t="shared" si="4"/>
        <v>0</v>
      </c>
      <c r="O27" s="73">
        <f t="shared" si="4"/>
        <v>0</v>
      </c>
      <c r="P27" s="73">
        <f t="shared" si="4"/>
        <v>0</v>
      </c>
      <c r="Q27" s="73">
        <f t="shared" si="4"/>
        <v>0</v>
      </c>
      <c r="R27" s="73">
        <f t="shared" si="4"/>
        <v>0</v>
      </c>
    </row>
    <row r="28" spans="2:18" ht="19.5" hidden="1" customHeight="1">
      <c r="B28" s="32"/>
      <c r="C28" s="33"/>
      <c r="D28" s="33"/>
      <c r="E28" s="34"/>
      <c r="F28" s="25">
        <v>10</v>
      </c>
      <c r="G28" s="14"/>
      <c r="H28" s="14"/>
      <c r="I28" s="52"/>
      <c r="J28" s="15"/>
      <c r="K28" s="15"/>
      <c r="L28" s="15"/>
      <c r="M28" s="15"/>
      <c r="N28" s="15"/>
      <c r="O28" s="15"/>
      <c r="P28" s="15"/>
      <c r="Q28" s="15"/>
      <c r="R28" s="71">
        <f>SUM(J28:Q28)</f>
        <v>0</v>
      </c>
    </row>
    <row r="29" spans="2:18" ht="19.5" hidden="1" customHeight="1">
      <c r="B29" s="48"/>
      <c r="C29" s="49"/>
      <c r="D29" s="49"/>
      <c r="E29" s="50"/>
      <c r="F29" s="25">
        <v>11</v>
      </c>
      <c r="G29" s="14"/>
      <c r="H29" s="14"/>
      <c r="I29" s="52"/>
      <c r="J29" s="15"/>
      <c r="K29" s="15"/>
      <c r="L29" s="15"/>
      <c r="M29" s="15"/>
      <c r="N29" s="15"/>
      <c r="O29" s="15"/>
      <c r="P29" s="15"/>
      <c r="Q29" s="15"/>
      <c r="R29" s="71">
        <f>SUM(J29:Q29)</f>
        <v>0</v>
      </c>
    </row>
    <row r="30" spans="2:18" ht="21.75" hidden="1" customHeight="1">
      <c r="B30" s="24"/>
      <c r="D30" s="21"/>
      <c r="E30" s="26"/>
      <c r="F30" s="25">
        <v>12</v>
      </c>
      <c r="G30" s="14"/>
      <c r="H30" s="15"/>
      <c r="I30" s="16"/>
      <c r="J30" s="23"/>
      <c r="K30" s="23"/>
      <c r="L30" s="23"/>
      <c r="M30" s="23"/>
      <c r="N30" s="23"/>
      <c r="O30" s="23"/>
      <c r="P30" s="23"/>
      <c r="Q30" s="23"/>
      <c r="R30" s="71">
        <f>SUM(J30:Q30)</f>
        <v>0</v>
      </c>
    </row>
    <row r="31" spans="2:18" s="12" customFormat="1" ht="33" hidden="1" customHeight="1">
      <c r="B31" s="1404" t="s">
        <v>80</v>
      </c>
      <c r="C31" s="1405"/>
      <c r="D31" s="1405"/>
      <c r="E31" s="1405"/>
      <c r="F31" s="1405"/>
      <c r="G31" s="1405"/>
      <c r="H31" s="1405"/>
      <c r="I31" s="1405"/>
      <c r="J31" s="35">
        <f>SUM(J32)</f>
        <v>0</v>
      </c>
      <c r="K31" s="35">
        <f t="shared" ref="K31:R31" si="5">SUM(K32)</f>
        <v>0</v>
      </c>
      <c r="L31" s="35">
        <f t="shared" si="5"/>
        <v>0</v>
      </c>
      <c r="M31" s="35">
        <f t="shared" si="5"/>
        <v>0</v>
      </c>
      <c r="N31" s="35">
        <f t="shared" si="5"/>
        <v>0</v>
      </c>
      <c r="O31" s="35">
        <f t="shared" si="5"/>
        <v>0</v>
      </c>
      <c r="P31" s="35">
        <f t="shared" si="5"/>
        <v>0</v>
      </c>
      <c r="Q31" s="35">
        <f t="shared" si="5"/>
        <v>0</v>
      </c>
      <c r="R31" s="35">
        <f t="shared" si="5"/>
        <v>0</v>
      </c>
    </row>
    <row r="32" spans="2:18" s="12" customFormat="1" ht="45.75" hidden="1" customHeight="1">
      <c r="B32" s="1512" t="s">
        <v>111</v>
      </c>
      <c r="C32" s="1401"/>
      <c r="D32" s="1401"/>
      <c r="E32" s="1401"/>
      <c r="F32" s="1401"/>
      <c r="G32" s="1401"/>
      <c r="H32" s="1401"/>
      <c r="I32" s="1401"/>
      <c r="J32" s="22">
        <f>SUM(J33+J52)</f>
        <v>0</v>
      </c>
      <c r="K32" s="22">
        <f t="shared" ref="K32:R32" si="6">SUM(K33+K52)</f>
        <v>0</v>
      </c>
      <c r="L32" s="22">
        <f t="shared" si="6"/>
        <v>0</v>
      </c>
      <c r="M32" s="22">
        <f t="shared" si="6"/>
        <v>0</v>
      </c>
      <c r="N32" s="22">
        <f t="shared" si="6"/>
        <v>0</v>
      </c>
      <c r="O32" s="22">
        <f t="shared" si="6"/>
        <v>0</v>
      </c>
      <c r="P32" s="22">
        <f t="shared" si="6"/>
        <v>0</v>
      </c>
      <c r="Q32" s="22">
        <f t="shared" si="6"/>
        <v>0</v>
      </c>
      <c r="R32" s="22">
        <f t="shared" si="6"/>
        <v>0</v>
      </c>
    </row>
    <row r="33" spans="2:18" ht="50.25" hidden="1" customHeight="1">
      <c r="B33" s="29"/>
      <c r="C33" s="1401" t="s">
        <v>25</v>
      </c>
      <c r="D33" s="1401"/>
      <c r="E33" s="1401"/>
      <c r="F33" s="1401"/>
      <c r="G33" s="1401"/>
      <c r="H33" s="1401"/>
      <c r="I33" s="1401"/>
      <c r="J33" s="73">
        <f>SUM(J34+J47)</f>
        <v>0</v>
      </c>
      <c r="K33" s="73">
        <f t="shared" ref="K33:R33" si="7">SUM(K34+K47)</f>
        <v>0</v>
      </c>
      <c r="L33" s="73">
        <f t="shared" si="7"/>
        <v>0</v>
      </c>
      <c r="M33" s="73">
        <f t="shared" si="7"/>
        <v>0</v>
      </c>
      <c r="N33" s="73">
        <f t="shared" si="7"/>
        <v>0</v>
      </c>
      <c r="O33" s="73">
        <f t="shared" si="7"/>
        <v>0</v>
      </c>
      <c r="P33" s="73">
        <f t="shared" si="7"/>
        <v>0</v>
      </c>
      <c r="Q33" s="73">
        <f t="shared" si="7"/>
        <v>0</v>
      </c>
      <c r="R33" s="73">
        <f t="shared" si="7"/>
        <v>0</v>
      </c>
    </row>
    <row r="34" spans="2:18" ht="35.25" hidden="1" customHeight="1">
      <c r="B34" s="29"/>
      <c r="C34" s="31"/>
      <c r="D34" s="1401" t="s">
        <v>16</v>
      </c>
      <c r="E34" s="1401"/>
      <c r="F34" s="1401"/>
      <c r="G34" s="1401"/>
      <c r="H34" s="1401"/>
      <c r="I34" s="1401"/>
      <c r="J34" s="73">
        <f>SUM(J35+J39+J43)</f>
        <v>0</v>
      </c>
      <c r="K34" s="73">
        <f t="shared" ref="K34:R34" si="8">SUM(K35+K39+K43)</f>
        <v>0</v>
      </c>
      <c r="L34" s="73">
        <f t="shared" si="8"/>
        <v>0</v>
      </c>
      <c r="M34" s="73">
        <f t="shared" si="8"/>
        <v>0</v>
      </c>
      <c r="N34" s="73">
        <f t="shared" si="8"/>
        <v>0</v>
      </c>
      <c r="O34" s="73">
        <f t="shared" si="8"/>
        <v>0</v>
      </c>
      <c r="P34" s="73">
        <f t="shared" si="8"/>
        <v>0</v>
      </c>
      <c r="Q34" s="73">
        <f t="shared" si="8"/>
        <v>0</v>
      </c>
      <c r="R34" s="73">
        <f t="shared" si="8"/>
        <v>0</v>
      </c>
    </row>
    <row r="35" spans="2:18" ht="48.75" hidden="1" customHeight="1">
      <c r="B35" s="29"/>
      <c r="C35" s="31"/>
      <c r="D35" s="31"/>
      <c r="E35" s="1401" t="s">
        <v>17</v>
      </c>
      <c r="F35" s="1401"/>
      <c r="G35" s="1401"/>
      <c r="H35" s="1401"/>
      <c r="I35" s="1401"/>
      <c r="J35" s="73">
        <f>SUM(J36:J38)</f>
        <v>0</v>
      </c>
      <c r="K35" s="73">
        <f t="shared" ref="K35:R35" si="9">SUM(K36:K38)</f>
        <v>0</v>
      </c>
      <c r="L35" s="73">
        <f t="shared" si="9"/>
        <v>0</v>
      </c>
      <c r="M35" s="73">
        <f t="shared" si="9"/>
        <v>0</v>
      </c>
      <c r="N35" s="73">
        <f t="shared" si="9"/>
        <v>0</v>
      </c>
      <c r="O35" s="73">
        <f t="shared" si="9"/>
        <v>0</v>
      </c>
      <c r="P35" s="73">
        <f t="shared" si="9"/>
        <v>0</v>
      </c>
      <c r="Q35" s="73">
        <f t="shared" si="9"/>
        <v>0</v>
      </c>
      <c r="R35" s="73">
        <f t="shared" si="9"/>
        <v>0</v>
      </c>
    </row>
    <row r="36" spans="2:18" ht="23.25" hidden="1" customHeight="1">
      <c r="B36" s="105"/>
      <c r="C36" s="91"/>
      <c r="D36" s="91"/>
      <c r="E36" s="92"/>
      <c r="F36" s="93">
        <v>13</v>
      </c>
      <c r="G36" s="94"/>
      <c r="H36" s="94"/>
      <c r="I36" s="95"/>
      <c r="J36" s="13"/>
      <c r="K36" s="13"/>
      <c r="L36" s="13"/>
      <c r="M36" s="13"/>
      <c r="N36" s="13"/>
      <c r="O36" s="13"/>
      <c r="P36" s="13"/>
      <c r="Q36" s="13"/>
      <c r="R36" s="96">
        <f t="shared" ref="R36:R37" si="10">SUM(J36:Q36)</f>
        <v>0</v>
      </c>
    </row>
    <row r="37" spans="2:18" ht="23.25" hidden="1" customHeight="1">
      <c r="B37" s="106"/>
      <c r="C37" s="97"/>
      <c r="D37" s="98"/>
      <c r="E37" s="99"/>
      <c r="F37" s="93">
        <v>14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 t="shared" si="10"/>
        <v>0</v>
      </c>
    </row>
    <row r="38" spans="2:18" ht="23.25" hidden="1" customHeight="1">
      <c r="B38" s="107"/>
      <c r="C38" s="102"/>
      <c r="D38" s="103"/>
      <c r="E38" s="104"/>
      <c r="F38" s="93">
        <v>15</v>
      </c>
      <c r="G38" s="94"/>
      <c r="H38" s="13"/>
      <c r="I38" s="100"/>
      <c r="J38" s="101"/>
      <c r="K38" s="101"/>
      <c r="L38" s="101"/>
      <c r="M38" s="101"/>
      <c r="N38" s="101"/>
      <c r="O38" s="101"/>
      <c r="P38" s="101"/>
      <c r="Q38" s="101"/>
      <c r="R38" s="96">
        <f>SUM(J38:Q38)</f>
        <v>0</v>
      </c>
    </row>
    <row r="39" spans="2:18" ht="23.25" hidden="1" customHeight="1">
      <c r="B39" s="29"/>
      <c r="C39" s="31"/>
      <c r="D39" s="31"/>
      <c r="E39" s="30" t="s">
        <v>18</v>
      </c>
      <c r="F39" s="27"/>
      <c r="G39" s="27"/>
      <c r="H39" s="13"/>
      <c r="I39" s="47"/>
      <c r="J39" s="73">
        <f>SUM(J40:J42)</f>
        <v>0</v>
      </c>
      <c r="K39" s="73">
        <f t="shared" ref="K39:R39" si="11">SUM(K40:K42)</f>
        <v>0</v>
      </c>
      <c r="L39" s="73">
        <f t="shared" si="11"/>
        <v>0</v>
      </c>
      <c r="M39" s="73">
        <f t="shared" si="11"/>
        <v>0</v>
      </c>
      <c r="N39" s="73">
        <f t="shared" si="11"/>
        <v>0</v>
      </c>
      <c r="O39" s="73">
        <f t="shared" si="11"/>
        <v>0</v>
      </c>
      <c r="P39" s="73">
        <f t="shared" si="11"/>
        <v>0</v>
      </c>
      <c r="Q39" s="73">
        <f t="shared" si="11"/>
        <v>0</v>
      </c>
      <c r="R39" s="73">
        <f t="shared" si="11"/>
        <v>0</v>
      </c>
    </row>
    <row r="40" spans="2:18" ht="23.25" hidden="1" customHeight="1">
      <c r="B40" s="105"/>
      <c r="C40" s="91"/>
      <c r="D40" s="91"/>
      <c r="E40" s="92"/>
      <c r="F40" s="93">
        <v>16</v>
      </c>
      <c r="G40" s="94"/>
      <c r="H40" s="94"/>
      <c r="I40" s="95"/>
      <c r="J40" s="13"/>
      <c r="K40" s="13"/>
      <c r="L40" s="13"/>
      <c r="M40" s="13"/>
      <c r="N40" s="13"/>
      <c r="O40" s="13"/>
      <c r="P40" s="13"/>
      <c r="Q40" s="13"/>
      <c r="R40" s="96">
        <f t="shared" ref="R40:R41" si="12">SUM(J40:Q40)</f>
        <v>0</v>
      </c>
    </row>
    <row r="41" spans="2:18" ht="23.25" hidden="1" customHeight="1">
      <c r="B41" s="106"/>
      <c r="C41" s="97"/>
      <c r="D41" s="98"/>
      <c r="E41" s="99"/>
      <c r="F41" s="93">
        <v>17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 t="shared" si="12"/>
        <v>0</v>
      </c>
    </row>
    <row r="42" spans="2:18" ht="23.25" hidden="1" customHeight="1">
      <c r="B42" s="107"/>
      <c r="C42" s="102"/>
      <c r="D42" s="103"/>
      <c r="E42" s="104"/>
      <c r="F42" s="93">
        <v>18</v>
      </c>
      <c r="G42" s="94"/>
      <c r="H42" s="13"/>
      <c r="I42" s="100"/>
      <c r="J42" s="101"/>
      <c r="K42" s="101"/>
      <c r="L42" s="101"/>
      <c r="M42" s="101"/>
      <c r="N42" s="101"/>
      <c r="O42" s="101"/>
      <c r="P42" s="101"/>
      <c r="Q42" s="101"/>
      <c r="R42" s="96">
        <f>SUM(J42:Q42)</f>
        <v>0</v>
      </c>
    </row>
    <row r="43" spans="2:18" ht="23.25" hidden="1" customHeight="1">
      <c r="B43" s="29"/>
      <c r="C43" s="31"/>
      <c r="D43" s="31"/>
      <c r="E43" s="30" t="s">
        <v>19</v>
      </c>
      <c r="F43" s="27"/>
      <c r="G43" s="27"/>
      <c r="H43" s="13"/>
      <c r="I43" s="47"/>
      <c r="J43" s="73">
        <f>SUM(J44:J46)</f>
        <v>0</v>
      </c>
      <c r="K43" s="73">
        <f t="shared" ref="K43:R43" si="13">SUM(K44:K46)</f>
        <v>0</v>
      </c>
      <c r="L43" s="73">
        <f t="shared" si="13"/>
        <v>0</v>
      </c>
      <c r="M43" s="73">
        <f t="shared" si="13"/>
        <v>0</v>
      </c>
      <c r="N43" s="73">
        <f t="shared" si="13"/>
        <v>0</v>
      </c>
      <c r="O43" s="73">
        <f t="shared" si="13"/>
        <v>0</v>
      </c>
      <c r="P43" s="73">
        <f t="shared" si="13"/>
        <v>0</v>
      </c>
      <c r="Q43" s="73">
        <f t="shared" si="13"/>
        <v>0</v>
      </c>
      <c r="R43" s="73">
        <f t="shared" si="13"/>
        <v>0</v>
      </c>
    </row>
    <row r="44" spans="2:18" ht="23.25" hidden="1" customHeight="1">
      <c r="B44" s="105"/>
      <c r="C44" s="91"/>
      <c r="D44" s="91"/>
      <c r="E44" s="92"/>
      <c r="F44" s="93">
        <v>19</v>
      </c>
      <c r="G44" s="94"/>
      <c r="H44" s="94"/>
      <c r="I44" s="95"/>
      <c r="J44" s="13"/>
      <c r="K44" s="13"/>
      <c r="L44" s="13"/>
      <c r="M44" s="13"/>
      <c r="N44" s="13"/>
      <c r="O44" s="13"/>
      <c r="P44" s="13"/>
      <c r="Q44" s="13"/>
      <c r="R44" s="96">
        <f t="shared" ref="R44:R45" si="14">SUM(J44:Q44)</f>
        <v>0</v>
      </c>
    </row>
    <row r="45" spans="2:18" ht="23.25" hidden="1" customHeight="1">
      <c r="B45" s="106"/>
      <c r="C45" s="97"/>
      <c r="D45" s="98"/>
      <c r="E45" s="99"/>
      <c r="F45" s="93">
        <v>20</v>
      </c>
      <c r="G45" s="94"/>
      <c r="H45" s="13"/>
      <c r="I45" s="100"/>
      <c r="J45" s="101"/>
      <c r="K45" s="101"/>
      <c r="L45" s="101"/>
      <c r="M45" s="101"/>
      <c r="N45" s="101"/>
      <c r="O45" s="101"/>
      <c r="P45" s="101"/>
      <c r="Q45" s="101"/>
      <c r="R45" s="96">
        <f t="shared" si="14"/>
        <v>0</v>
      </c>
    </row>
    <row r="46" spans="2:18" ht="23.25" hidden="1" customHeight="1">
      <c r="B46" s="106"/>
      <c r="C46" s="97"/>
      <c r="D46" s="98"/>
      <c r="E46" s="99"/>
      <c r="F46" s="93">
        <v>21</v>
      </c>
      <c r="G46" s="94"/>
      <c r="H46" s="13"/>
      <c r="I46" s="100"/>
      <c r="J46" s="101"/>
      <c r="K46" s="101"/>
      <c r="L46" s="101"/>
      <c r="M46" s="101"/>
      <c r="N46" s="101"/>
      <c r="O46" s="101"/>
      <c r="P46" s="101"/>
      <c r="Q46" s="101"/>
      <c r="R46" s="96">
        <f>SUM(J46:Q46)</f>
        <v>0</v>
      </c>
    </row>
    <row r="47" spans="2:18" s="37" customFormat="1" ht="49.5" hidden="1" customHeight="1">
      <c r="B47" s="36"/>
      <c r="C47" s="39"/>
      <c r="D47" s="1401" t="s">
        <v>20</v>
      </c>
      <c r="E47" s="1401"/>
      <c r="F47" s="1401"/>
      <c r="G47" s="1401"/>
      <c r="H47" s="1401"/>
      <c r="I47" s="1401"/>
      <c r="J47" s="72">
        <f>SUM(J48)</f>
        <v>0</v>
      </c>
      <c r="K47" s="72">
        <f t="shared" ref="K47:R47" si="15">SUM(K48)</f>
        <v>0</v>
      </c>
      <c r="L47" s="72">
        <f t="shared" si="15"/>
        <v>0</v>
      </c>
      <c r="M47" s="72">
        <f t="shared" si="15"/>
        <v>0</v>
      </c>
      <c r="N47" s="72">
        <f t="shared" si="15"/>
        <v>0</v>
      </c>
      <c r="O47" s="72">
        <f t="shared" si="15"/>
        <v>0</v>
      </c>
      <c r="P47" s="72">
        <f t="shared" si="15"/>
        <v>0</v>
      </c>
      <c r="Q47" s="72">
        <f t="shared" si="15"/>
        <v>0</v>
      </c>
      <c r="R47" s="72">
        <f t="shared" si="15"/>
        <v>0</v>
      </c>
    </row>
    <row r="48" spans="2:18" ht="36" hidden="1" customHeight="1">
      <c r="B48" s="83"/>
      <c r="C48" s="31"/>
      <c r="D48" s="31"/>
      <c r="E48" s="1401" t="s">
        <v>21</v>
      </c>
      <c r="F48" s="1401"/>
      <c r="G48" s="1401"/>
      <c r="H48" s="1401"/>
      <c r="I48" s="1401"/>
      <c r="J48" s="73">
        <f>SUM(J49:J51)</f>
        <v>0</v>
      </c>
      <c r="K48" s="73">
        <f t="shared" ref="K48:R48" si="16">SUM(K49:K51)</f>
        <v>0</v>
      </c>
      <c r="L48" s="73">
        <f t="shared" si="16"/>
        <v>0</v>
      </c>
      <c r="M48" s="73">
        <f t="shared" si="16"/>
        <v>0</v>
      </c>
      <c r="N48" s="73">
        <f t="shared" si="16"/>
        <v>0</v>
      </c>
      <c r="O48" s="73">
        <f t="shared" si="16"/>
        <v>0</v>
      </c>
      <c r="P48" s="73">
        <f t="shared" si="16"/>
        <v>0</v>
      </c>
      <c r="Q48" s="73">
        <f t="shared" si="16"/>
        <v>0</v>
      </c>
      <c r="R48" s="73">
        <f t="shared" si="16"/>
        <v>0</v>
      </c>
    </row>
    <row r="49" spans="2:18" ht="20.25" hidden="1" customHeight="1">
      <c r="B49" s="87"/>
      <c r="C49" s="91"/>
      <c r="D49" s="91"/>
      <c r="E49" s="92"/>
      <c r="F49" s="93">
        <v>22</v>
      </c>
      <c r="G49" s="94"/>
      <c r="H49" s="94"/>
      <c r="I49" s="95"/>
      <c r="J49" s="13"/>
      <c r="K49" s="13"/>
      <c r="L49" s="13"/>
      <c r="M49" s="13"/>
      <c r="N49" s="13"/>
      <c r="O49" s="13"/>
      <c r="P49" s="13"/>
      <c r="Q49" s="13"/>
      <c r="R49" s="96">
        <f t="shared" ref="R49:R50" si="17">SUM(J49:Q49)</f>
        <v>0</v>
      </c>
    </row>
    <row r="50" spans="2:18" ht="20.25" hidden="1" customHeight="1">
      <c r="B50" s="88"/>
      <c r="C50" s="97"/>
      <c r="D50" s="98"/>
      <c r="E50" s="99"/>
      <c r="F50" s="93">
        <v>23</v>
      </c>
      <c r="G50" s="94"/>
      <c r="H50" s="13"/>
      <c r="I50" s="100"/>
      <c r="J50" s="101"/>
      <c r="K50" s="101"/>
      <c r="L50" s="101"/>
      <c r="M50" s="101"/>
      <c r="N50" s="101"/>
      <c r="O50" s="101"/>
      <c r="P50" s="101"/>
      <c r="Q50" s="101"/>
      <c r="R50" s="96">
        <f t="shared" si="17"/>
        <v>0</v>
      </c>
    </row>
    <row r="51" spans="2:18" ht="20.25" hidden="1" customHeight="1">
      <c r="B51" s="88"/>
      <c r="C51" s="97"/>
      <c r="D51" s="98"/>
      <c r="E51" s="99"/>
      <c r="F51" s="93">
        <v>24</v>
      </c>
      <c r="G51" s="94"/>
      <c r="H51" s="13"/>
      <c r="I51" s="100"/>
      <c r="J51" s="101"/>
      <c r="K51" s="101"/>
      <c r="L51" s="101"/>
      <c r="M51" s="101"/>
      <c r="N51" s="101"/>
      <c r="O51" s="101"/>
      <c r="P51" s="101"/>
      <c r="Q51" s="101"/>
      <c r="R51" s="96">
        <f>SUM(J51:Q51)</f>
        <v>0</v>
      </c>
    </row>
    <row r="52" spans="2:18" ht="30.75" hidden="1" customHeight="1">
      <c r="B52" s="29"/>
      <c r="C52" s="1418" t="s">
        <v>24</v>
      </c>
      <c r="D52" s="1418"/>
      <c r="E52" s="1418"/>
      <c r="F52" s="1418"/>
      <c r="G52" s="1418"/>
      <c r="H52" s="1418"/>
      <c r="I52" s="1418"/>
      <c r="J52" s="73">
        <f>SUM(J53+J58+J63)</f>
        <v>0</v>
      </c>
      <c r="K52" s="73">
        <f t="shared" ref="K52:R52" si="18">SUM(K53+K58+K63)</f>
        <v>0</v>
      </c>
      <c r="L52" s="73">
        <f t="shared" si="18"/>
        <v>0</v>
      </c>
      <c r="M52" s="73">
        <f t="shared" si="18"/>
        <v>0</v>
      </c>
      <c r="N52" s="73">
        <f t="shared" si="18"/>
        <v>0</v>
      </c>
      <c r="O52" s="73">
        <f t="shared" si="18"/>
        <v>0</v>
      </c>
      <c r="P52" s="73">
        <f t="shared" si="18"/>
        <v>0</v>
      </c>
      <c r="Q52" s="73">
        <f t="shared" si="18"/>
        <v>0</v>
      </c>
      <c r="R52" s="73">
        <f t="shared" si="18"/>
        <v>0</v>
      </c>
    </row>
    <row r="53" spans="2:18" ht="49.5" hidden="1" customHeight="1">
      <c r="B53" s="29"/>
      <c r="C53" s="31"/>
      <c r="D53" s="1418" t="s">
        <v>23</v>
      </c>
      <c r="E53" s="1418"/>
      <c r="F53" s="1418"/>
      <c r="G53" s="1418"/>
      <c r="H53" s="1418"/>
      <c r="I53" s="1418"/>
      <c r="J53" s="73">
        <f>SUM(J54)</f>
        <v>0</v>
      </c>
      <c r="K53" s="73">
        <f t="shared" ref="K53:R53" si="19">SUM(K54)</f>
        <v>0</v>
      </c>
      <c r="L53" s="73">
        <f t="shared" si="19"/>
        <v>0</v>
      </c>
      <c r="M53" s="73">
        <f t="shared" si="19"/>
        <v>0</v>
      </c>
      <c r="N53" s="73">
        <f t="shared" si="19"/>
        <v>0</v>
      </c>
      <c r="O53" s="73">
        <f t="shared" si="19"/>
        <v>0</v>
      </c>
      <c r="P53" s="73">
        <f t="shared" si="19"/>
        <v>0</v>
      </c>
      <c r="Q53" s="73">
        <f t="shared" si="19"/>
        <v>0</v>
      </c>
      <c r="R53" s="73">
        <f t="shared" si="19"/>
        <v>0</v>
      </c>
    </row>
    <row r="54" spans="2:18" ht="33" hidden="1" customHeight="1">
      <c r="B54" s="29"/>
      <c r="C54" s="31"/>
      <c r="D54" s="31"/>
      <c r="E54" s="1401" t="s">
        <v>22</v>
      </c>
      <c r="F54" s="1401"/>
      <c r="G54" s="1401"/>
      <c r="H54" s="1401"/>
      <c r="I54" s="1401"/>
      <c r="J54" s="73">
        <f>SUM(J55:J57)</f>
        <v>0</v>
      </c>
      <c r="K54" s="73">
        <f t="shared" ref="K54:R54" si="20">SUM(K55:K57)</f>
        <v>0</v>
      </c>
      <c r="L54" s="73">
        <f t="shared" si="20"/>
        <v>0</v>
      </c>
      <c r="M54" s="73">
        <f t="shared" si="20"/>
        <v>0</v>
      </c>
      <c r="N54" s="73">
        <f t="shared" si="20"/>
        <v>0</v>
      </c>
      <c r="O54" s="73">
        <f t="shared" si="20"/>
        <v>0</v>
      </c>
      <c r="P54" s="73">
        <f t="shared" si="20"/>
        <v>0</v>
      </c>
      <c r="Q54" s="73">
        <f t="shared" si="20"/>
        <v>0</v>
      </c>
      <c r="R54" s="73">
        <f t="shared" si="20"/>
        <v>0</v>
      </c>
    </row>
    <row r="55" spans="2:18" ht="21.75" hidden="1" customHeight="1">
      <c r="B55" s="32"/>
      <c r="C55" s="33"/>
      <c r="D55" s="33"/>
      <c r="E55" s="34"/>
      <c r="F55" s="25">
        <v>25</v>
      </c>
      <c r="G55" s="14"/>
      <c r="H55" s="14"/>
      <c r="I55" s="52"/>
      <c r="J55" s="15"/>
      <c r="K55" s="15"/>
      <c r="L55" s="15"/>
      <c r="M55" s="15"/>
      <c r="N55" s="15"/>
      <c r="O55" s="15"/>
      <c r="P55" s="15"/>
      <c r="Q55" s="15"/>
      <c r="R55" s="71">
        <f t="shared" ref="R55:R56" si="21">SUM(J55:Q55)</f>
        <v>0</v>
      </c>
    </row>
    <row r="56" spans="2:18" ht="21.75" hidden="1" customHeight="1">
      <c r="B56" s="24"/>
      <c r="D56" s="21"/>
      <c r="E56" s="26"/>
      <c r="F56" s="25">
        <v>26</v>
      </c>
      <c r="G56" s="14"/>
      <c r="H56" s="15"/>
      <c r="I56" s="16"/>
      <c r="J56" s="23"/>
      <c r="K56" s="23"/>
      <c r="L56" s="23"/>
      <c r="M56" s="23"/>
      <c r="N56" s="23"/>
      <c r="O56" s="23"/>
      <c r="P56" s="23"/>
      <c r="Q56" s="23"/>
      <c r="R56" s="71">
        <f t="shared" si="21"/>
        <v>0</v>
      </c>
    </row>
    <row r="57" spans="2:18" ht="39" hidden="1" customHeight="1">
      <c r="B57" s="58"/>
      <c r="C57" s="59"/>
      <c r="D57" s="53"/>
      <c r="E57" s="19"/>
      <c r="F57" s="25">
        <v>27</v>
      </c>
      <c r="G57" s="14"/>
      <c r="H57" s="15"/>
      <c r="I57" s="16"/>
      <c r="J57" s="23"/>
      <c r="K57" s="23"/>
      <c r="L57" s="23"/>
      <c r="M57" s="23"/>
      <c r="N57" s="23"/>
      <c r="O57" s="23"/>
      <c r="P57" s="23"/>
      <c r="Q57" s="23"/>
      <c r="R57" s="71">
        <f>SUM(J57:Q57)</f>
        <v>0</v>
      </c>
    </row>
    <row r="58" spans="2:18" ht="48.75" hidden="1" customHeight="1">
      <c r="B58" s="29"/>
      <c r="C58" s="31"/>
      <c r="D58" s="1401" t="s">
        <v>26</v>
      </c>
      <c r="E58" s="1401"/>
      <c r="F58" s="1401"/>
      <c r="G58" s="1401"/>
      <c r="H58" s="1401"/>
      <c r="I58" s="1401"/>
      <c r="J58" s="73">
        <f>SUM(J59)</f>
        <v>0</v>
      </c>
      <c r="K58" s="73">
        <f t="shared" ref="K58:R58" si="22">SUM(K59)</f>
        <v>0</v>
      </c>
      <c r="L58" s="73">
        <f t="shared" si="22"/>
        <v>0</v>
      </c>
      <c r="M58" s="73">
        <f t="shared" si="22"/>
        <v>0</v>
      </c>
      <c r="N58" s="73">
        <f t="shared" si="22"/>
        <v>0</v>
      </c>
      <c r="O58" s="73">
        <f t="shared" si="22"/>
        <v>0</v>
      </c>
      <c r="P58" s="73">
        <f t="shared" si="22"/>
        <v>0</v>
      </c>
      <c r="Q58" s="73">
        <f t="shared" si="22"/>
        <v>0</v>
      </c>
      <c r="R58" s="73">
        <f t="shared" si="22"/>
        <v>0</v>
      </c>
    </row>
    <row r="59" spans="2:18" ht="32.25" hidden="1" customHeight="1">
      <c r="B59" s="29"/>
      <c r="C59" s="31"/>
      <c r="D59" s="31"/>
      <c r="E59" s="1401" t="s">
        <v>27</v>
      </c>
      <c r="F59" s="1401"/>
      <c r="G59" s="1401"/>
      <c r="H59" s="1401"/>
      <c r="I59" s="1401"/>
      <c r="J59" s="73">
        <f>SUM(J60:J62)</f>
        <v>0</v>
      </c>
      <c r="K59" s="73">
        <f t="shared" ref="K59:R59" si="23">SUM(K60:K62)</f>
        <v>0</v>
      </c>
      <c r="L59" s="73">
        <f t="shared" si="23"/>
        <v>0</v>
      </c>
      <c r="M59" s="73">
        <f t="shared" si="23"/>
        <v>0</v>
      </c>
      <c r="N59" s="73">
        <f t="shared" si="23"/>
        <v>0</v>
      </c>
      <c r="O59" s="73">
        <f t="shared" si="23"/>
        <v>0</v>
      </c>
      <c r="P59" s="73">
        <f t="shared" si="23"/>
        <v>0</v>
      </c>
      <c r="Q59" s="73">
        <f t="shared" si="23"/>
        <v>0</v>
      </c>
      <c r="R59" s="73">
        <f t="shared" si="23"/>
        <v>0</v>
      </c>
    </row>
    <row r="60" spans="2:18" ht="20.25" hidden="1" customHeight="1">
      <c r="B60" s="32"/>
      <c r="C60" s="33"/>
      <c r="D60" s="33"/>
      <c r="E60" s="34"/>
      <c r="F60" s="25">
        <v>28</v>
      </c>
      <c r="G60" s="14"/>
      <c r="H60" s="14"/>
      <c r="I60" s="52"/>
      <c r="J60" s="15"/>
      <c r="K60" s="15"/>
      <c r="L60" s="15"/>
      <c r="M60" s="15"/>
      <c r="N60" s="15"/>
      <c r="O60" s="15"/>
      <c r="P60" s="15"/>
      <c r="Q60" s="15"/>
      <c r="R60" s="71">
        <f t="shared" ref="R60:R61" si="24">SUM(J60:Q60)</f>
        <v>0</v>
      </c>
    </row>
    <row r="61" spans="2:18" ht="20.25" hidden="1" customHeight="1">
      <c r="B61" s="24"/>
      <c r="D61" s="21"/>
      <c r="E61" s="26"/>
      <c r="F61" s="25">
        <v>29</v>
      </c>
      <c r="G61" s="14"/>
      <c r="H61" s="15"/>
      <c r="I61" s="16"/>
      <c r="J61" s="23"/>
      <c r="K61" s="23"/>
      <c r="L61" s="23"/>
      <c r="M61" s="23"/>
      <c r="N61" s="23"/>
      <c r="O61" s="23"/>
      <c r="P61" s="23"/>
      <c r="Q61" s="23"/>
      <c r="R61" s="71">
        <f t="shared" si="24"/>
        <v>0</v>
      </c>
    </row>
    <row r="62" spans="2:18" ht="20.25" hidden="1" customHeight="1">
      <c r="B62" s="24"/>
      <c r="D62" s="21"/>
      <c r="E62" s="26"/>
      <c r="F62" s="25">
        <v>30</v>
      </c>
      <c r="G62" s="14"/>
      <c r="H62" s="15"/>
      <c r="I62" s="16"/>
      <c r="J62" s="23"/>
      <c r="K62" s="23"/>
      <c r="L62" s="23"/>
      <c r="M62" s="23"/>
      <c r="N62" s="23"/>
      <c r="O62" s="23"/>
      <c r="P62" s="23"/>
      <c r="Q62" s="23"/>
      <c r="R62" s="71">
        <f>SUM(J62:Q62)</f>
        <v>0</v>
      </c>
    </row>
    <row r="63" spans="2:18" ht="33.75" hidden="1" customHeight="1">
      <c r="B63" s="29"/>
      <c r="C63" s="31"/>
      <c r="D63" s="1401" t="s">
        <v>28</v>
      </c>
      <c r="E63" s="1401"/>
      <c r="F63" s="1401"/>
      <c r="G63" s="1401"/>
      <c r="H63" s="1401"/>
      <c r="I63" s="1401"/>
      <c r="J63" s="73">
        <f>SUM(J64+J68)</f>
        <v>0</v>
      </c>
      <c r="K63" s="73">
        <f t="shared" ref="K63:R63" si="25">SUM(K64+K68)</f>
        <v>0</v>
      </c>
      <c r="L63" s="73">
        <f t="shared" si="25"/>
        <v>0</v>
      </c>
      <c r="M63" s="73">
        <f t="shared" si="25"/>
        <v>0</v>
      </c>
      <c r="N63" s="73">
        <f t="shared" si="25"/>
        <v>0</v>
      </c>
      <c r="O63" s="73">
        <f t="shared" si="25"/>
        <v>0</v>
      </c>
      <c r="P63" s="73">
        <f t="shared" si="25"/>
        <v>0</v>
      </c>
      <c r="Q63" s="73">
        <f t="shared" si="25"/>
        <v>0</v>
      </c>
      <c r="R63" s="73">
        <f t="shared" si="25"/>
        <v>0</v>
      </c>
    </row>
    <row r="64" spans="2:18" ht="33.75" hidden="1" customHeight="1">
      <c r="B64" s="29"/>
      <c r="C64" s="31"/>
      <c r="D64" s="31"/>
      <c r="E64" s="1401" t="s">
        <v>29</v>
      </c>
      <c r="F64" s="1401"/>
      <c r="G64" s="1401"/>
      <c r="H64" s="1401"/>
      <c r="I64" s="1401"/>
      <c r="J64" s="73">
        <f>SUM(J65:J67)</f>
        <v>0</v>
      </c>
      <c r="K64" s="73">
        <f t="shared" ref="K64:R64" si="26">SUM(K65:K67)</f>
        <v>0</v>
      </c>
      <c r="L64" s="73">
        <f t="shared" si="26"/>
        <v>0</v>
      </c>
      <c r="M64" s="73">
        <f t="shared" si="26"/>
        <v>0</v>
      </c>
      <c r="N64" s="73">
        <f t="shared" si="26"/>
        <v>0</v>
      </c>
      <c r="O64" s="73">
        <f t="shared" si="26"/>
        <v>0</v>
      </c>
      <c r="P64" s="73">
        <f t="shared" si="26"/>
        <v>0</v>
      </c>
      <c r="Q64" s="73">
        <f t="shared" si="26"/>
        <v>0</v>
      </c>
      <c r="R64" s="73">
        <f t="shared" si="26"/>
        <v>0</v>
      </c>
    </row>
    <row r="65" spans="2:18" ht="21" hidden="1" customHeight="1">
      <c r="B65" s="32"/>
      <c r="C65" s="33"/>
      <c r="D65" s="33"/>
      <c r="E65" s="34"/>
      <c r="F65" s="25">
        <v>31</v>
      </c>
      <c r="G65" s="14"/>
      <c r="H65" s="14"/>
      <c r="I65" s="52"/>
      <c r="J65" s="15"/>
      <c r="K65" s="15"/>
      <c r="L65" s="15"/>
      <c r="M65" s="15"/>
      <c r="N65" s="15"/>
      <c r="O65" s="15"/>
      <c r="P65" s="15"/>
      <c r="Q65" s="15"/>
      <c r="R65" s="71">
        <f t="shared" ref="R65:R66" si="27">SUM(J65:Q65)</f>
        <v>0</v>
      </c>
    </row>
    <row r="66" spans="2:18" ht="21" hidden="1" customHeight="1">
      <c r="B66" s="24"/>
      <c r="D66" s="21"/>
      <c r="E66" s="26"/>
      <c r="F66" s="25">
        <v>32</v>
      </c>
      <c r="G66" s="14"/>
      <c r="H66" s="15"/>
      <c r="I66" s="16"/>
      <c r="J66" s="23"/>
      <c r="K66" s="23"/>
      <c r="L66" s="23"/>
      <c r="M66" s="23"/>
      <c r="N66" s="23"/>
      <c r="O66" s="23"/>
      <c r="P66" s="23"/>
      <c r="Q66" s="23"/>
      <c r="R66" s="71">
        <f t="shared" si="27"/>
        <v>0</v>
      </c>
    </row>
    <row r="67" spans="2:18" ht="21" hidden="1" customHeight="1">
      <c r="B67" s="24"/>
      <c r="D67" s="21"/>
      <c r="E67" s="26"/>
      <c r="F67" s="25">
        <v>33</v>
      </c>
      <c r="G67" s="14"/>
      <c r="H67" s="15"/>
      <c r="I67" s="16"/>
      <c r="J67" s="23"/>
      <c r="K67" s="23"/>
      <c r="L67" s="23"/>
      <c r="M67" s="23"/>
      <c r="N67" s="23"/>
      <c r="O67" s="23"/>
      <c r="P67" s="23"/>
      <c r="Q67" s="23"/>
      <c r="R67" s="71">
        <f>SUM(J67:Q67)</f>
        <v>0</v>
      </c>
    </row>
    <row r="68" spans="2:18" ht="33" hidden="1" customHeight="1">
      <c r="B68" s="29"/>
      <c r="C68" s="31"/>
      <c r="D68" s="31"/>
      <c r="E68" s="1418" t="s">
        <v>30</v>
      </c>
      <c r="F68" s="1418"/>
      <c r="G68" s="1418"/>
      <c r="H68" s="1418"/>
      <c r="I68" s="1418"/>
      <c r="J68" s="73">
        <f t="shared" ref="J68:R68" si="28">SUM(J69:J71)</f>
        <v>0</v>
      </c>
      <c r="K68" s="73">
        <f t="shared" si="28"/>
        <v>0</v>
      </c>
      <c r="L68" s="73">
        <f t="shared" si="28"/>
        <v>0</v>
      </c>
      <c r="M68" s="73">
        <f t="shared" si="28"/>
        <v>0</v>
      </c>
      <c r="N68" s="73">
        <f t="shared" si="28"/>
        <v>0</v>
      </c>
      <c r="O68" s="73">
        <f t="shared" si="28"/>
        <v>0</v>
      </c>
      <c r="P68" s="73">
        <f t="shared" si="28"/>
        <v>0</v>
      </c>
      <c r="Q68" s="73">
        <f t="shared" si="28"/>
        <v>0</v>
      </c>
      <c r="R68" s="73">
        <f t="shared" si="28"/>
        <v>0</v>
      </c>
    </row>
    <row r="69" spans="2:18" ht="23.25" hidden="1" customHeight="1">
      <c r="B69" s="32"/>
      <c r="C69" s="33"/>
      <c r="D69" s="33"/>
      <c r="E69" s="34"/>
      <c r="F69" s="25">
        <v>34</v>
      </c>
      <c r="G69" s="14"/>
      <c r="H69" s="14"/>
      <c r="I69" s="52"/>
      <c r="J69" s="23"/>
      <c r="K69" s="23"/>
      <c r="L69" s="23"/>
      <c r="M69" s="23"/>
      <c r="N69" s="23"/>
      <c r="O69" s="23"/>
      <c r="P69" s="23"/>
      <c r="Q69" s="23"/>
      <c r="R69" s="71">
        <f>SUM(J69:Q69)</f>
        <v>0</v>
      </c>
    </row>
    <row r="70" spans="2:18" ht="23.25" hidden="1" customHeight="1">
      <c r="B70" s="48"/>
      <c r="C70" s="49"/>
      <c r="D70" s="49"/>
      <c r="E70" s="50"/>
      <c r="F70" s="25">
        <v>35</v>
      </c>
      <c r="G70" s="14"/>
      <c r="H70" s="14"/>
      <c r="I70" s="52"/>
      <c r="J70" s="15"/>
      <c r="K70" s="15"/>
      <c r="L70" s="15"/>
      <c r="M70" s="15"/>
      <c r="N70" s="15"/>
      <c r="O70" s="15"/>
      <c r="P70" s="15"/>
      <c r="Q70" s="15"/>
      <c r="R70" s="71">
        <f t="shared" ref="R70:R71" si="29">SUM(J70:Q70)</f>
        <v>0</v>
      </c>
    </row>
    <row r="71" spans="2:18" ht="18.75" hidden="1" customHeight="1">
      <c r="B71" s="17"/>
      <c r="C71" s="18"/>
      <c r="D71" s="18"/>
      <c r="E71" s="66"/>
      <c r="F71" s="25">
        <v>36</v>
      </c>
      <c r="G71" s="14"/>
      <c r="H71" s="14"/>
      <c r="I71" s="52"/>
      <c r="J71" s="15"/>
      <c r="K71" s="15"/>
      <c r="L71" s="15"/>
      <c r="M71" s="15"/>
      <c r="N71" s="15"/>
      <c r="O71" s="15"/>
      <c r="P71" s="15"/>
      <c r="Q71" s="15"/>
      <c r="R71" s="71">
        <f t="shared" si="29"/>
        <v>0</v>
      </c>
    </row>
    <row r="72" spans="2:18" s="12" customFormat="1" ht="18.75" hidden="1" customHeight="1">
      <c r="B72" s="116" t="s">
        <v>82</v>
      </c>
      <c r="C72" s="38"/>
      <c r="D72" s="115"/>
      <c r="E72" s="115"/>
      <c r="F72" s="115"/>
      <c r="G72" s="115"/>
      <c r="H72" s="115"/>
      <c r="I72" s="115"/>
      <c r="J72" s="35">
        <f>SUM(J73)</f>
        <v>0</v>
      </c>
      <c r="K72" s="35">
        <f t="shared" ref="K72:R73" si="30">SUM(K73)</f>
        <v>0</v>
      </c>
      <c r="L72" s="35">
        <f t="shared" si="30"/>
        <v>0</v>
      </c>
      <c r="M72" s="35">
        <f t="shared" si="30"/>
        <v>0</v>
      </c>
      <c r="N72" s="35">
        <f t="shared" si="30"/>
        <v>0</v>
      </c>
      <c r="O72" s="35">
        <f t="shared" si="30"/>
        <v>0</v>
      </c>
      <c r="P72" s="35">
        <f t="shared" si="30"/>
        <v>0</v>
      </c>
      <c r="Q72" s="35">
        <f t="shared" si="30"/>
        <v>0</v>
      </c>
      <c r="R72" s="35">
        <f t="shared" si="30"/>
        <v>0</v>
      </c>
    </row>
    <row r="73" spans="2:18" s="12" customFormat="1" ht="33" hidden="1" customHeight="1">
      <c r="B73" s="1512" t="s">
        <v>112</v>
      </c>
      <c r="C73" s="1401"/>
      <c r="D73" s="1401"/>
      <c r="E73" s="1401"/>
      <c r="F73" s="1401"/>
      <c r="G73" s="1401"/>
      <c r="H73" s="1401"/>
      <c r="I73" s="1401"/>
      <c r="J73" s="22">
        <f>SUM(J74)</f>
        <v>0</v>
      </c>
      <c r="K73" s="22">
        <f t="shared" si="30"/>
        <v>0</v>
      </c>
      <c r="L73" s="22">
        <f t="shared" si="30"/>
        <v>0</v>
      </c>
      <c r="M73" s="22">
        <f t="shared" si="30"/>
        <v>0</v>
      </c>
      <c r="N73" s="22">
        <f t="shared" si="30"/>
        <v>0</v>
      </c>
      <c r="O73" s="22">
        <f t="shared" si="30"/>
        <v>0</v>
      </c>
      <c r="P73" s="22">
        <f t="shared" si="30"/>
        <v>0</v>
      </c>
      <c r="Q73" s="22">
        <f t="shared" si="30"/>
        <v>0</v>
      </c>
      <c r="R73" s="22">
        <f t="shared" si="30"/>
        <v>0</v>
      </c>
    </row>
    <row r="74" spans="2:18" ht="33" hidden="1" customHeight="1">
      <c r="B74" s="29"/>
      <c r="C74" s="1401" t="s">
        <v>31</v>
      </c>
      <c r="D74" s="1401"/>
      <c r="E74" s="1401"/>
      <c r="F74" s="1401"/>
      <c r="G74" s="1401"/>
      <c r="H74" s="1401"/>
      <c r="I74" s="1401"/>
      <c r="J74" s="73">
        <f t="shared" ref="J74:R74" si="31">SUM(J75+J82)</f>
        <v>0</v>
      </c>
      <c r="K74" s="73">
        <f t="shared" si="31"/>
        <v>0</v>
      </c>
      <c r="L74" s="73">
        <f t="shared" si="31"/>
        <v>0</v>
      </c>
      <c r="M74" s="73">
        <f t="shared" si="31"/>
        <v>0</v>
      </c>
      <c r="N74" s="73">
        <f t="shared" si="31"/>
        <v>0</v>
      </c>
      <c r="O74" s="73">
        <f t="shared" si="31"/>
        <v>0</v>
      </c>
      <c r="P74" s="73">
        <f t="shared" si="31"/>
        <v>0</v>
      </c>
      <c r="Q74" s="73">
        <f t="shared" si="31"/>
        <v>0</v>
      </c>
      <c r="R74" s="73">
        <f t="shared" si="31"/>
        <v>0</v>
      </c>
    </row>
    <row r="75" spans="2:18" ht="34.5" hidden="1" customHeight="1">
      <c r="B75" s="29"/>
      <c r="C75" s="31"/>
      <c r="D75" s="1401" t="s">
        <v>32</v>
      </c>
      <c r="E75" s="1401"/>
      <c r="F75" s="1401"/>
      <c r="G75" s="1401"/>
      <c r="H75" s="1401"/>
      <c r="I75" s="1401"/>
      <c r="J75" s="73">
        <f>SUM(J76)</f>
        <v>0</v>
      </c>
      <c r="K75" s="73">
        <f t="shared" ref="K75:R75" si="32">SUM(K76)</f>
        <v>0</v>
      </c>
      <c r="L75" s="73">
        <f t="shared" si="32"/>
        <v>0</v>
      </c>
      <c r="M75" s="73">
        <f t="shared" si="32"/>
        <v>0</v>
      </c>
      <c r="N75" s="73">
        <f t="shared" si="32"/>
        <v>0</v>
      </c>
      <c r="O75" s="73">
        <f t="shared" si="32"/>
        <v>0</v>
      </c>
      <c r="P75" s="73">
        <f t="shared" si="32"/>
        <v>0</v>
      </c>
      <c r="Q75" s="73">
        <f t="shared" si="32"/>
        <v>0</v>
      </c>
      <c r="R75" s="73">
        <f t="shared" si="32"/>
        <v>0</v>
      </c>
    </row>
    <row r="76" spans="2:18" hidden="1">
      <c r="B76" s="29"/>
      <c r="C76" s="31"/>
      <c r="D76" s="31"/>
      <c r="E76" s="30" t="s">
        <v>33</v>
      </c>
      <c r="F76" s="27"/>
      <c r="G76" s="27"/>
      <c r="H76" s="13"/>
      <c r="I76" s="47"/>
      <c r="J76" s="73">
        <f>SUM(J77:J81)</f>
        <v>0</v>
      </c>
      <c r="K76" s="73">
        <f t="shared" ref="K76:R76" si="33">SUM(K77:K81)</f>
        <v>0</v>
      </c>
      <c r="L76" s="73">
        <f t="shared" si="33"/>
        <v>0</v>
      </c>
      <c r="M76" s="73">
        <f t="shared" si="33"/>
        <v>0</v>
      </c>
      <c r="N76" s="73">
        <f t="shared" si="33"/>
        <v>0</v>
      </c>
      <c r="O76" s="73">
        <f t="shared" si="33"/>
        <v>0</v>
      </c>
      <c r="P76" s="73">
        <f t="shared" si="33"/>
        <v>0</v>
      </c>
      <c r="Q76" s="73">
        <f t="shared" si="33"/>
        <v>0</v>
      </c>
      <c r="R76" s="73">
        <f t="shared" si="33"/>
        <v>0</v>
      </c>
    </row>
    <row r="77" spans="2:18" ht="25.5" hidden="1" customHeight="1">
      <c r="B77" s="32"/>
      <c r="C77" s="33"/>
      <c r="D77" s="33"/>
      <c r="E77" s="34"/>
      <c r="F77" s="25">
        <v>37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5.5" hidden="1" customHeight="1">
      <c r="B78" s="24"/>
      <c r="D78" s="21"/>
      <c r="E78" s="26"/>
      <c r="F78" s="25">
        <v>38</v>
      </c>
      <c r="G78" s="14"/>
      <c r="H78" s="15"/>
      <c r="I78" s="16"/>
      <c r="J78" s="23"/>
      <c r="K78" s="23"/>
      <c r="L78" s="23"/>
      <c r="M78" s="23"/>
      <c r="N78" s="23"/>
      <c r="O78" s="23"/>
      <c r="P78" s="23"/>
      <c r="Q78" s="23"/>
      <c r="R78" s="71">
        <f>SUM(J78:Q78)</f>
        <v>0</v>
      </c>
    </row>
    <row r="79" spans="2:18" ht="25.5" hidden="1" customHeight="1">
      <c r="B79" s="24"/>
      <c r="D79" s="21"/>
      <c r="E79" s="26"/>
      <c r="F79" s="25">
        <v>39</v>
      </c>
      <c r="G79" s="14"/>
      <c r="H79" s="15"/>
      <c r="I79" s="16"/>
      <c r="J79" s="15"/>
      <c r="K79" s="15"/>
      <c r="L79" s="15"/>
      <c r="M79" s="15"/>
      <c r="N79" s="15"/>
      <c r="O79" s="15"/>
      <c r="P79" s="15"/>
      <c r="Q79" s="15"/>
      <c r="R79" s="71">
        <f>SUM(J79:Q79)</f>
        <v>0</v>
      </c>
    </row>
    <row r="80" spans="2:18" ht="25.5" hidden="1" customHeight="1">
      <c r="B80" s="48"/>
      <c r="C80" s="49"/>
      <c r="D80" s="49"/>
      <c r="E80" s="50"/>
      <c r="F80" s="25">
        <v>40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 t="shared" ref="R80" si="34">SUM(J80:Q80)</f>
        <v>0</v>
      </c>
    </row>
    <row r="81" spans="2:18" ht="25.5" hidden="1" customHeight="1">
      <c r="B81" s="48"/>
      <c r="C81" s="49"/>
      <c r="D81" s="49"/>
      <c r="E81" s="50"/>
      <c r="F81" s="25">
        <v>41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>SUM(J81:Q81)</f>
        <v>0</v>
      </c>
    </row>
    <row r="82" spans="2:18" ht="21" hidden="1" customHeight="1">
      <c r="B82" s="29"/>
      <c r="C82" s="31"/>
      <c r="D82" s="1419" t="s">
        <v>34</v>
      </c>
      <c r="E82" s="1419"/>
      <c r="F82" s="1419"/>
      <c r="G82" s="1419"/>
      <c r="H82" s="1419"/>
      <c r="I82" s="1419"/>
      <c r="J82" s="73">
        <f>SUM(J83)</f>
        <v>0</v>
      </c>
      <c r="K82" s="73">
        <f t="shared" ref="K82:Q82" si="35">SUM(K83)</f>
        <v>0</v>
      </c>
      <c r="L82" s="73">
        <f t="shared" si="35"/>
        <v>0</v>
      </c>
      <c r="M82" s="73">
        <f t="shared" si="35"/>
        <v>0</v>
      </c>
      <c r="N82" s="73">
        <f t="shared" si="35"/>
        <v>0</v>
      </c>
      <c r="O82" s="73">
        <f t="shared" si="35"/>
        <v>0</v>
      </c>
      <c r="P82" s="73">
        <f t="shared" si="35"/>
        <v>0</v>
      </c>
      <c r="Q82" s="73">
        <f t="shared" si="35"/>
        <v>0</v>
      </c>
      <c r="R82" s="73">
        <f>SUM(R83)</f>
        <v>0</v>
      </c>
    </row>
    <row r="83" spans="2:18" ht="21" hidden="1" customHeight="1">
      <c r="B83" s="29"/>
      <c r="C83" s="31"/>
      <c r="D83" s="31"/>
      <c r="E83" s="1418" t="s">
        <v>35</v>
      </c>
      <c r="F83" s="1418"/>
      <c r="G83" s="1418"/>
      <c r="H83" s="1418"/>
      <c r="I83" s="1418"/>
      <c r="J83" s="73">
        <f>SUM(J84:J89)</f>
        <v>0</v>
      </c>
      <c r="K83" s="73">
        <f t="shared" ref="K83:R83" si="36">SUM(K84:K89)</f>
        <v>0</v>
      </c>
      <c r="L83" s="73">
        <f t="shared" si="36"/>
        <v>0</v>
      </c>
      <c r="M83" s="73">
        <f t="shared" si="36"/>
        <v>0</v>
      </c>
      <c r="N83" s="73">
        <f t="shared" si="36"/>
        <v>0</v>
      </c>
      <c r="O83" s="73">
        <f t="shared" si="36"/>
        <v>0</v>
      </c>
      <c r="P83" s="73">
        <f t="shared" si="36"/>
        <v>0</v>
      </c>
      <c r="Q83" s="73">
        <f t="shared" si="36"/>
        <v>0</v>
      </c>
      <c r="R83" s="73">
        <f t="shared" si="36"/>
        <v>0</v>
      </c>
    </row>
    <row r="84" spans="2:18" ht="25.5" hidden="1" customHeight="1">
      <c r="B84" s="32"/>
      <c r="C84" s="33"/>
      <c r="D84" s="33"/>
      <c r="E84" s="34"/>
      <c r="F84" s="25">
        <v>42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>SUM(J84:Q84)</f>
        <v>0</v>
      </c>
    </row>
    <row r="85" spans="2:18" ht="25.5" hidden="1" customHeight="1">
      <c r="B85" s="48"/>
      <c r="C85" s="49"/>
      <c r="D85" s="49"/>
      <c r="E85" s="50"/>
      <c r="F85" s="25">
        <v>43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ref="R85:R89" si="37">SUM(J85:Q85)</f>
        <v>0</v>
      </c>
    </row>
    <row r="86" spans="2:18" ht="25.5" hidden="1" customHeight="1">
      <c r="B86" s="48"/>
      <c r="C86" s="49"/>
      <c r="D86" s="49"/>
      <c r="E86" s="50"/>
      <c r="F86" s="25">
        <v>44</v>
      </c>
      <c r="G86" s="14"/>
      <c r="H86" s="14"/>
      <c r="I86" s="52"/>
      <c r="J86" s="15"/>
      <c r="K86" s="15"/>
      <c r="L86" s="15"/>
      <c r="M86" s="15"/>
      <c r="N86" s="15"/>
      <c r="O86" s="15"/>
      <c r="P86" s="15"/>
      <c r="Q86" s="15"/>
      <c r="R86" s="71">
        <f t="shared" si="37"/>
        <v>0</v>
      </c>
    </row>
    <row r="87" spans="2:18" ht="25.5" hidden="1" customHeight="1">
      <c r="B87" s="48"/>
      <c r="C87" s="49"/>
      <c r="D87" s="49"/>
      <c r="E87" s="50"/>
      <c r="F87" s="25">
        <v>45</v>
      </c>
      <c r="G87" s="14"/>
      <c r="H87" s="14"/>
      <c r="I87" s="52"/>
      <c r="J87" s="15"/>
      <c r="K87" s="15"/>
      <c r="L87" s="15"/>
      <c r="M87" s="15"/>
      <c r="N87" s="15"/>
      <c r="O87" s="15"/>
      <c r="P87" s="15"/>
      <c r="Q87" s="15"/>
      <c r="R87" s="71">
        <f t="shared" si="37"/>
        <v>0</v>
      </c>
    </row>
    <row r="88" spans="2:18" ht="25.5" hidden="1" customHeight="1">
      <c r="B88" s="48"/>
      <c r="C88" s="49"/>
      <c r="D88" s="49"/>
      <c r="E88" s="50"/>
      <c r="F88" s="25">
        <v>46</v>
      </c>
      <c r="G88" s="14"/>
      <c r="H88" s="14"/>
      <c r="I88" s="52"/>
      <c r="J88" s="15"/>
      <c r="K88" s="15"/>
      <c r="L88" s="15"/>
      <c r="M88" s="15"/>
      <c r="N88" s="15"/>
      <c r="O88" s="15"/>
      <c r="P88" s="15"/>
      <c r="Q88" s="15"/>
      <c r="R88" s="71">
        <f t="shared" si="37"/>
        <v>0</v>
      </c>
    </row>
    <row r="89" spans="2:18" ht="25.5" hidden="1" customHeight="1">
      <c r="B89" s="17"/>
      <c r="C89" s="18"/>
      <c r="D89" s="18"/>
      <c r="E89" s="66"/>
      <c r="F89" s="25">
        <v>47</v>
      </c>
      <c r="G89" s="14"/>
      <c r="H89" s="14"/>
      <c r="I89" s="52"/>
      <c r="J89" s="15"/>
      <c r="K89" s="15"/>
      <c r="L89" s="15"/>
      <c r="M89" s="15"/>
      <c r="N89" s="15"/>
      <c r="O89" s="15"/>
      <c r="P89" s="15"/>
      <c r="Q89" s="15"/>
      <c r="R89" s="71">
        <f t="shared" si="37"/>
        <v>0</v>
      </c>
    </row>
    <row r="90" spans="2:18" s="12" customFormat="1" ht="34.5" hidden="1" customHeight="1">
      <c r="B90" s="1404" t="s">
        <v>85</v>
      </c>
      <c r="C90" s="1405"/>
      <c r="D90" s="1405"/>
      <c r="E90" s="1405"/>
      <c r="F90" s="1405"/>
      <c r="G90" s="1405"/>
      <c r="H90" s="1405"/>
      <c r="I90" s="1405"/>
      <c r="J90" s="35">
        <f>SUM(J91)</f>
        <v>0</v>
      </c>
      <c r="K90" s="35">
        <f t="shared" ref="K90:R91" si="38">SUM(K91)</f>
        <v>0</v>
      </c>
      <c r="L90" s="35">
        <f t="shared" si="38"/>
        <v>0</v>
      </c>
      <c r="M90" s="35">
        <f t="shared" si="38"/>
        <v>0</v>
      </c>
      <c r="N90" s="35">
        <f t="shared" si="38"/>
        <v>0</v>
      </c>
      <c r="O90" s="35">
        <f t="shared" si="38"/>
        <v>0</v>
      </c>
      <c r="P90" s="35">
        <f t="shared" si="38"/>
        <v>0</v>
      </c>
      <c r="Q90" s="35">
        <f t="shared" si="38"/>
        <v>0</v>
      </c>
      <c r="R90" s="35">
        <f t="shared" si="38"/>
        <v>0</v>
      </c>
    </row>
    <row r="91" spans="2:18" s="12" customFormat="1" ht="49.5" hidden="1" customHeight="1">
      <c r="B91" s="1516" t="s">
        <v>113</v>
      </c>
      <c r="C91" s="1517"/>
      <c r="D91" s="1517"/>
      <c r="E91" s="1517"/>
      <c r="F91" s="1517"/>
      <c r="G91" s="1517"/>
      <c r="H91" s="1517"/>
      <c r="I91" s="1517"/>
      <c r="J91" s="22">
        <f>SUM(J92)</f>
        <v>0</v>
      </c>
      <c r="K91" s="22">
        <f t="shared" si="38"/>
        <v>0</v>
      </c>
      <c r="L91" s="22">
        <f t="shared" si="38"/>
        <v>0</v>
      </c>
      <c r="M91" s="22">
        <f t="shared" si="38"/>
        <v>0</v>
      </c>
      <c r="N91" s="22">
        <f t="shared" si="38"/>
        <v>0</v>
      </c>
      <c r="O91" s="22">
        <f t="shared" si="38"/>
        <v>0</v>
      </c>
      <c r="P91" s="22">
        <f t="shared" si="38"/>
        <v>0</v>
      </c>
      <c r="Q91" s="22">
        <f t="shared" si="38"/>
        <v>0</v>
      </c>
      <c r="R91" s="22">
        <f t="shared" si="38"/>
        <v>0</v>
      </c>
    </row>
    <row r="92" spans="2:18" ht="36.75" hidden="1" customHeight="1">
      <c r="B92" s="29"/>
      <c r="C92" s="1401" t="s">
        <v>36</v>
      </c>
      <c r="D92" s="1401"/>
      <c r="E92" s="1401"/>
      <c r="F92" s="1401"/>
      <c r="G92" s="1401"/>
      <c r="H92" s="1401"/>
      <c r="I92" s="1401"/>
      <c r="J92" s="73">
        <f>SUM(J93+J98+J103)</f>
        <v>0</v>
      </c>
      <c r="K92" s="73">
        <f t="shared" ref="K92:R92" si="39">SUM(K93+K98+K103)</f>
        <v>0</v>
      </c>
      <c r="L92" s="73">
        <f t="shared" si="39"/>
        <v>0</v>
      </c>
      <c r="M92" s="73">
        <f t="shared" si="39"/>
        <v>0</v>
      </c>
      <c r="N92" s="73">
        <f t="shared" si="39"/>
        <v>0</v>
      </c>
      <c r="O92" s="73">
        <f t="shared" si="39"/>
        <v>0</v>
      </c>
      <c r="P92" s="73">
        <f t="shared" si="39"/>
        <v>0</v>
      </c>
      <c r="Q92" s="73">
        <f t="shared" si="39"/>
        <v>0</v>
      </c>
      <c r="R92" s="73">
        <f t="shared" si="39"/>
        <v>0</v>
      </c>
    </row>
    <row r="93" spans="2:18" ht="47.25" hidden="1" customHeight="1">
      <c r="B93" s="29"/>
      <c r="C93" s="31"/>
      <c r="D93" s="1401" t="s">
        <v>37</v>
      </c>
      <c r="E93" s="1401"/>
      <c r="F93" s="1401"/>
      <c r="G93" s="1401"/>
      <c r="H93" s="1401"/>
      <c r="I93" s="1401"/>
      <c r="J93" s="73">
        <f>SUM(J94)</f>
        <v>0</v>
      </c>
      <c r="K93" s="73">
        <f t="shared" ref="K93:R93" si="40">SUM(K94)</f>
        <v>0</v>
      </c>
      <c r="L93" s="73">
        <f t="shared" si="40"/>
        <v>0</v>
      </c>
      <c r="M93" s="73">
        <f t="shared" si="40"/>
        <v>0</v>
      </c>
      <c r="N93" s="73">
        <f t="shared" si="40"/>
        <v>0</v>
      </c>
      <c r="O93" s="73">
        <f t="shared" si="40"/>
        <v>0</v>
      </c>
      <c r="P93" s="73">
        <f t="shared" si="40"/>
        <v>0</v>
      </c>
      <c r="Q93" s="73">
        <f t="shared" si="40"/>
        <v>0</v>
      </c>
      <c r="R93" s="73">
        <f t="shared" si="40"/>
        <v>0</v>
      </c>
    </row>
    <row r="94" spans="2:18" ht="32.25" hidden="1" customHeight="1">
      <c r="B94" s="29"/>
      <c r="C94" s="31"/>
      <c r="D94" s="31"/>
      <c r="E94" s="1401" t="s">
        <v>38</v>
      </c>
      <c r="F94" s="1401"/>
      <c r="G94" s="1401"/>
      <c r="H94" s="1401"/>
      <c r="I94" s="1401"/>
      <c r="J94" s="73">
        <f>SUM(J95:J97)</f>
        <v>0</v>
      </c>
      <c r="K94" s="73">
        <f t="shared" ref="K94:R94" si="41">SUM(K95:K97)</f>
        <v>0</v>
      </c>
      <c r="L94" s="73">
        <f t="shared" si="41"/>
        <v>0</v>
      </c>
      <c r="M94" s="73">
        <f t="shared" si="41"/>
        <v>0</v>
      </c>
      <c r="N94" s="73">
        <f t="shared" si="41"/>
        <v>0</v>
      </c>
      <c r="O94" s="73">
        <f t="shared" si="41"/>
        <v>0</v>
      </c>
      <c r="P94" s="73">
        <f t="shared" si="41"/>
        <v>0</v>
      </c>
      <c r="Q94" s="73">
        <f t="shared" si="41"/>
        <v>0</v>
      </c>
      <c r="R94" s="73">
        <f t="shared" si="41"/>
        <v>0</v>
      </c>
    </row>
    <row r="95" spans="2:18" ht="22.5" hidden="1" customHeight="1">
      <c r="B95" s="32"/>
      <c r="C95" s="33"/>
      <c r="D95" s="33"/>
      <c r="E95" s="34"/>
      <c r="F95" s="25">
        <v>48</v>
      </c>
      <c r="G95" s="14"/>
      <c r="H95" s="14"/>
      <c r="I95" s="52"/>
      <c r="J95" s="15"/>
      <c r="K95" s="15"/>
      <c r="L95" s="15"/>
      <c r="M95" s="15"/>
      <c r="N95" s="15"/>
      <c r="O95" s="15"/>
      <c r="P95" s="15"/>
      <c r="Q95" s="15"/>
      <c r="R95" s="71">
        <f t="shared" ref="R95" si="42">SUM(J95:Q95)</f>
        <v>0</v>
      </c>
    </row>
    <row r="96" spans="2:18" ht="22.5" hidden="1" customHeight="1">
      <c r="B96" s="24"/>
      <c r="D96" s="21"/>
      <c r="E96" s="26"/>
      <c r="F96" s="25">
        <v>49</v>
      </c>
      <c r="G96" s="14"/>
      <c r="H96" s="15"/>
      <c r="I96" s="16"/>
      <c r="J96" s="23"/>
      <c r="K96" s="23"/>
      <c r="L96" s="23"/>
      <c r="M96" s="23"/>
      <c r="N96" s="23"/>
      <c r="O96" s="23"/>
      <c r="P96" s="23"/>
      <c r="Q96" s="23"/>
      <c r="R96" s="71">
        <f>SUM(J96:Q96)</f>
        <v>0</v>
      </c>
    </row>
    <row r="97" spans="2:18" ht="22.5" hidden="1" customHeight="1">
      <c r="B97" s="24"/>
      <c r="D97" s="21"/>
      <c r="E97" s="26"/>
      <c r="F97" s="25">
        <v>50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>SUM(J97:Q97)</f>
        <v>0</v>
      </c>
    </row>
    <row r="98" spans="2:18" ht="47.25" hidden="1" customHeight="1">
      <c r="B98" s="29"/>
      <c r="C98" s="31"/>
      <c r="D98" s="1401" t="s">
        <v>39</v>
      </c>
      <c r="E98" s="1401"/>
      <c r="F98" s="1401"/>
      <c r="G98" s="1401"/>
      <c r="H98" s="1401"/>
      <c r="I98" s="1401"/>
      <c r="J98" s="73">
        <f>SUM(J99)</f>
        <v>0</v>
      </c>
      <c r="K98" s="73">
        <f t="shared" ref="K98:R98" si="43">SUM(K99)</f>
        <v>0</v>
      </c>
      <c r="L98" s="73">
        <f t="shared" si="43"/>
        <v>0</v>
      </c>
      <c r="M98" s="73">
        <f t="shared" si="43"/>
        <v>0</v>
      </c>
      <c r="N98" s="73">
        <f t="shared" si="43"/>
        <v>0</v>
      </c>
      <c r="O98" s="73">
        <f t="shared" si="43"/>
        <v>0</v>
      </c>
      <c r="P98" s="73">
        <f t="shared" si="43"/>
        <v>0</v>
      </c>
      <c r="Q98" s="73">
        <f t="shared" si="43"/>
        <v>0</v>
      </c>
      <c r="R98" s="73">
        <f t="shared" si="43"/>
        <v>0</v>
      </c>
    </row>
    <row r="99" spans="2:18" ht="34.5" hidden="1" customHeight="1">
      <c r="B99" s="29"/>
      <c r="C99" s="31"/>
      <c r="D99" s="31"/>
      <c r="E99" s="1401" t="s">
        <v>40</v>
      </c>
      <c r="F99" s="1401"/>
      <c r="G99" s="1401"/>
      <c r="H99" s="1401"/>
      <c r="I99" s="1401"/>
      <c r="J99" s="73">
        <f>SUM(J100:J102)</f>
        <v>0</v>
      </c>
      <c r="K99" s="73">
        <f t="shared" ref="K99:R99" si="44">SUM(K100:K102)</f>
        <v>0</v>
      </c>
      <c r="L99" s="73">
        <f t="shared" si="44"/>
        <v>0</v>
      </c>
      <c r="M99" s="73">
        <f t="shared" si="44"/>
        <v>0</v>
      </c>
      <c r="N99" s="73">
        <f t="shared" si="44"/>
        <v>0</v>
      </c>
      <c r="O99" s="73">
        <f t="shared" si="44"/>
        <v>0</v>
      </c>
      <c r="P99" s="73">
        <f t="shared" si="44"/>
        <v>0</v>
      </c>
      <c r="Q99" s="73">
        <f t="shared" si="44"/>
        <v>0</v>
      </c>
      <c r="R99" s="73">
        <f t="shared" si="44"/>
        <v>0</v>
      </c>
    </row>
    <row r="100" spans="2:18" ht="24.75" hidden="1" customHeight="1">
      <c r="B100" s="32"/>
      <c r="C100" s="33"/>
      <c r="D100" s="33"/>
      <c r="E100" s="34"/>
      <c r="F100" s="25">
        <v>51</v>
      </c>
      <c r="G100" s="14"/>
      <c r="H100" s="14"/>
      <c r="I100" s="52"/>
      <c r="J100" s="15"/>
      <c r="K100" s="15"/>
      <c r="L100" s="15"/>
      <c r="M100" s="15"/>
      <c r="N100" s="15"/>
      <c r="O100" s="15"/>
      <c r="P100" s="15"/>
      <c r="Q100" s="15"/>
      <c r="R100" s="71">
        <f t="shared" ref="R100:R101" si="45">SUM(J100:Q100)</f>
        <v>0</v>
      </c>
    </row>
    <row r="101" spans="2:18" ht="24.75" hidden="1" customHeight="1">
      <c r="B101" s="24"/>
      <c r="D101" s="21"/>
      <c r="E101" s="26"/>
      <c r="F101" s="25">
        <v>52</v>
      </c>
      <c r="G101" s="14"/>
      <c r="H101" s="15"/>
      <c r="I101" s="16"/>
      <c r="J101" s="23"/>
      <c r="K101" s="23"/>
      <c r="L101" s="23"/>
      <c r="M101" s="23"/>
      <c r="N101" s="23"/>
      <c r="O101" s="23"/>
      <c r="P101" s="23"/>
      <c r="Q101" s="23"/>
      <c r="R101" s="71">
        <f t="shared" si="45"/>
        <v>0</v>
      </c>
    </row>
    <row r="102" spans="2:18" ht="34.5" hidden="1" customHeight="1">
      <c r="B102" s="58"/>
      <c r="C102" s="59"/>
      <c r="D102" s="53"/>
      <c r="E102" s="19"/>
      <c r="F102" s="25">
        <v>53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>SUM(J102:Q102)</f>
        <v>0</v>
      </c>
    </row>
    <row r="103" spans="2:18" ht="31.5" hidden="1" customHeight="1">
      <c r="B103" s="29"/>
      <c r="C103" s="31"/>
      <c r="D103" s="1401" t="s">
        <v>41</v>
      </c>
      <c r="E103" s="1401"/>
      <c r="F103" s="1401"/>
      <c r="G103" s="1401"/>
      <c r="H103" s="1401"/>
      <c r="I103" s="1401"/>
      <c r="J103" s="73">
        <f>SUM(J104)</f>
        <v>0</v>
      </c>
      <c r="K103" s="73">
        <f t="shared" ref="K103:R103" si="46">SUM(K104)</f>
        <v>0</v>
      </c>
      <c r="L103" s="73">
        <f t="shared" si="46"/>
        <v>0</v>
      </c>
      <c r="M103" s="73">
        <f t="shared" si="46"/>
        <v>0</v>
      </c>
      <c r="N103" s="73">
        <f t="shared" si="46"/>
        <v>0</v>
      </c>
      <c r="O103" s="73">
        <f t="shared" si="46"/>
        <v>0</v>
      </c>
      <c r="P103" s="73">
        <f t="shared" si="46"/>
        <v>0</v>
      </c>
      <c r="Q103" s="73">
        <f t="shared" si="46"/>
        <v>0</v>
      </c>
      <c r="R103" s="73">
        <f t="shared" si="46"/>
        <v>0</v>
      </c>
    </row>
    <row r="104" spans="2:18" ht="34.5" hidden="1" customHeight="1">
      <c r="B104" s="29"/>
      <c r="C104" s="31"/>
      <c r="D104" s="31"/>
      <c r="E104" s="1401" t="s">
        <v>42</v>
      </c>
      <c r="F104" s="1401"/>
      <c r="G104" s="1401"/>
      <c r="H104" s="1401"/>
      <c r="I104" s="1401"/>
      <c r="J104" s="73">
        <f>SUM(J105:J107)</f>
        <v>0</v>
      </c>
      <c r="K104" s="73">
        <f t="shared" ref="K104:R104" si="47">SUM(K105:K107)</f>
        <v>0</v>
      </c>
      <c r="L104" s="73">
        <f t="shared" si="47"/>
        <v>0</v>
      </c>
      <c r="M104" s="73">
        <f t="shared" si="47"/>
        <v>0</v>
      </c>
      <c r="N104" s="73">
        <f t="shared" si="47"/>
        <v>0</v>
      </c>
      <c r="O104" s="73">
        <f t="shared" si="47"/>
        <v>0</v>
      </c>
      <c r="P104" s="73">
        <f t="shared" si="47"/>
        <v>0</v>
      </c>
      <c r="Q104" s="73">
        <f t="shared" si="47"/>
        <v>0</v>
      </c>
      <c r="R104" s="73">
        <f t="shared" si="47"/>
        <v>0</v>
      </c>
    </row>
    <row r="105" spans="2:18" ht="20.25" hidden="1" customHeight="1">
      <c r="B105" s="32"/>
      <c r="C105" s="33"/>
      <c r="D105" s="33"/>
      <c r="E105" s="34"/>
      <c r="F105" s="25">
        <v>54</v>
      </c>
      <c r="G105" s="14"/>
      <c r="H105" s="14"/>
      <c r="I105" s="52"/>
      <c r="J105" s="15"/>
      <c r="K105" s="15"/>
      <c r="L105" s="15"/>
      <c r="M105" s="15"/>
      <c r="N105" s="15"/>
      <c r="O105" s="15"/>
      <c r="P105" s="15"/>
      <c r="Q105" s="15"/>
      <c r="R105" s="71">
        <f t="shared" ref="R105:R106" si="48">SUM(J105:Q105)</f>
        <v>0</v>
      </c>
    </row>
    <row r="106" spans="2:18" ht="20.25" hidden="1" customHeight="1">
      <c r="B106" s="24"/>
      <c r="D106" s="21"/>
      <c r="E106" s="26"/>
      <c r="F106" s="25">
        <v>55</v>
      </c>
      <c r="G106" s="14"/>
      <c r="H106" s="15"/>
      <c r="I106" s="16"/>
      <c r="J106" s="23"/>
      <c r="K106" s="23"/>
      <c r="L106" s="23"/>
      <c r="M106" s="23"/>
      <c r="N106" s="23"/>
      <c r="O106" s="23"/>
      <c r="P106" s="23"/>
      <c r="Q106" s="23"/>
      <c r="R106" s="71">
        <f t="shared" si="48"/>
        <v>0</v>
      </c>
    </row>
    <row r="107" spans="2:18" ht="20.25" hidden="1" customHeight="1">
      <c r="B107" s="24"/>
      <c r="D107" s="21"/>
      <c r="E107" s="26"/>
      <c r="F107" s="25">
        <v>56</v>
      </c>
      <c r="G107" s="14"/>
      <c r="H107" s="15"/>
      <c r="I107" s="16"/>
      <c r="J107" s="23"/>
      <c r="K107" s="23"/>
      <c r="L107" s="23"/>
      <c r="M107" s="23"/>
      <c r="N107" s="23"/>
      <c r="O107" s="23"/>
      <c r="P107" s="23"/>
      <c r="Q107" s="23"/>
      <c r="R107" s="71">
        <f>SUM(J107:Q107)</f>
        <v>0</v>
      </c>
    </row>
    <row r="108" spans="2:18" s="12" customFormat="1" ht="33" hidden="1" customHeight="1">
      <c r="B108" s="1404" t="s">
        <v>87</v>
      </c>
      <c r="C108" s="1405"/>
      <c r="D108" s="1405"/>
      <c r="E108" s="1405"/>
      <c r="F108" s="1405"/>
      <c r="G108" s="1405"/>
      <c r="H108" s="1405"/>
      <c r="I108" s="1405"/>
      <c r="J108" s="35">
        <f>SUM(J109)</f>
        <v>0</v>
      </c>
      <c r="K108" s="35">
        <f t="shared" ref="K108:Q109" si="49">SUM(K109)</f>
        <v>0</v>
      </c>
      <c r="L108" s="35">
        <f t="shared" si="49"/>
        <v>0</v>
      </c>
      <c r="M108" s="35">
        <f t="shared" si="49"/>
        <v>0</v>
      </c>
      <c r="N108" s="35">
        <f t="shared" si="49"/>
        <v>0</v>
      </c>
      <c r="O108" s="35">
        <f t="shared" si="49"/>
        <v>0</v>
      </c>
      <c r="P108" s="35">
        <f t="shared" si="49"/>
        <v>0</v>
      </c>
      <c r="Q108" s="35">
        <f t="shared" si="49"/>
        <v>0</v>
      </c>
      <c r="R108" s="35">
        <f>SUM(R109)</f>
        <v>0</v>
      </c>
    </row>
    <row r="109" spans="2:18" s="12" customFormat="1" ht="32.25" hidden="1" customHeight="1">
      <c r="B109" s="1518" t="s">
        <v>114</v>
      </c>
      <c r="C109" s="1519"/>
      <c r="D109" s="1519"/>
      <c r="E109" s="1519"/>
      <c r="F109" s="1519"/>
      <c r="G109" s="1519"/>
      <c r="H109" s="1519"/>
      <c r="I109" s="1519"/>
      <c r="J109" s="22">
        <f>SUM(J110)</f>
        <v>0</v>
      </c>
      <c r="K109" s="22">
        <f>SUM(K110)</f>
        <v>0</v>
      </c>
      <c r="L109" s="22">
        <f t="shared" si="49"/>
        <v>0</v>
      </c>
      <c r="M109" s="22">
        <f t="shared" si="49"/>
        <v>0</v>
      </c>
      <c r="N109" s="22">
        <f t="shared" si="49"/>
        <v>0</v>
      </c>
      <c r="O109" s="22">
        <f t="shared" si="49"/>
        <v>0</v>
      </c>
      <c r="P109" s="22">
        <f t="shared" si="49"/>
        <v>0</v>
      </c>
      <c r="Q109" s="22">
        <f t="shared" si="49"/>
        <v>0</v>
      </c>
      <c r="R109" s="22">
        <f>SUM(R110)</f>
        <v>0</v>
      </c>
    </row>
    <row r="110" spans="2:18" ht="48.75" hidden="1" customHeight="1">
      <c r="B110" s="29"/>
      <c r="C110" s="1401" t="s">
        <v>43</v>
      </c>
      <c r="D110" s="1401"/>
      <c r="E110" s="1401"/>
      <c r="F110" s="1401"/>
      <c r="G110" s="1401"/>
      <c r="H110" s="1401"/>
      <c r="I110" s="1401"/>
      <c r="J110" s="73">
        <f>SUM(J111+J120)</f>
        <v>0</v>
      </c>
      <c r="K110" s="73">
        <f t="shared" ref="K110:O110" si="50">SUM(K111+K120)</f>
        <v>0</v>
      </c>
      <c r="L110" s="73">
        <f>SUM(L111+L120)</f>
        <v>0</v>
      </c>
      <c r="M110" s="73">
        <f t="shared" si="50"/>
        <v>0</v>
      </c>
      <c r="N110" s="73">
        <f>SUM(N111+N120)</f>
        <v>0</v>
      </c>
      <c r="O110" s="73">
        <f t="shared" si="50"/>
        <v>0</v>
      </c>
      <c r="P110" s="73">
        <f>SUM(P111+P120)</f>
        <v>0</v>
      </c>
      <c r="Q110" s="73">
        <f>SUM(Q111+Q120)</f>
        <v>0</v>
      </c>
      <c r="R110" s="73">
        <f>SUM(R111+R120)</f>
        <v>0</v>
      </c>
    </row>
    <row r="111" spans="2:18" ht="32.25" hidden="1" customHeight="1">
      <c r="B111" s="29"/>
      <c r="C111" s="31"/>
      <c r="D111" s="1401" t="s">
        <v>44</v>
      </c>
      <c r="E111" s="1401"/>
      <c r="F111" s="1401"/>
      <c r="G111" s="1401"/>
      <c r="H111" s="1401"/>
      <c r="I111" s="1401"/>
      <c r="J111" s="73">
        <f>SUM(J112+J116)</f>
        <v>0</v>
      </c>
      <c r="K111" s="73">
        <f t="shared" ref="K111:Q111" si="51">SUM(K112+K116)</f>
        <v>0</v>
      </c>
      <c r="L111" s="73">
        <f t="shared" si="51"/>
        <v>0</v>
      </c>
      <c r="M111" s="73">
        <f t="shared" si="51"/>
        <v>0</v>
      </c>
      <c r="N111" s="73">
        <f t="shared" si="51"/>
        <v>0</v>
      </c>
      <c r="O111" s="73">
        <f t="shared" si="51"/>
        <v>0</v>
      </c>
      <c r="P111" s="73">
        <f t="shared" si="51"/>
        <v>0</v>
      </c>
      <c r="Q111" s="73">
        <f t="shared" si="51"/>
        <v>0</v>
      </c>
      <c r="R111" s="73">
        <f>SUM(R112+R116)</f>
        <v>0</v>
      </c>
    </row>
    <row r="112" spans="2:18" ht="35.25" hidden="1" customHeight="1">
      <c r="B112" s="29"/>
      <c r="C112" s="31"/>
      <c r="D112" s="31"/>
      <c r="E112" s="1401" t="s">
        <v>45</v>
      </c>
      <c r="F112" s="1401"/>
      <c r="G112" s="1401"/>
      <c r="H112" s="1401"/>
      <c r="I112" s="1401"/>
      <c r="J112" s="73">
        <f>SUM(J113:J115)</f>
        <v>0</v>
      </c>
      <c r="K112" s="73">
        <f t="shared" ref="K112:Q112" si="52">SUM(K113:K115)</f>
        <v>0</v>
      </c>
      <c r="L112" s="73">
        <f t="shared" si="52"/>
        <v>0</v>
      </c>
      <c r="M112" s="73">
        <f t="shared" si="52"/>
        <v>0</v>
      </c>
      <c r="N112" s="73">
        <f t="shared" si="52"/>
        <v>0</v>
      </c>
      <c r="O112" s="73">
        <f t="shared" si="52"/>
        <v>0</v>
      </c>
      <c r="P112" s="73">
        <f t="shared" si="52"/>
        <v>0</v>
      </c>
      <c r="Q112" s="73">
        <f t="shared" si="52"/>
        <v>0</v>
      </c>
      <c r="R112" s="73">
        <f>SUM(R113:R115)</f>
        <v>0</v>
      </c>
    </row>
    <row r="113" spans="2:18" ht="19.5" hidden="1" customHeight="1">
      <c r="B113" s="32"/>
      <c r="C113" s="33"/>
      <c r="D113" s="33"/>
      <c r="E113" s="34"/>
      <c r="F113" s="25">
        <v>57</v>
      </c>
      <c r="G113" s="14"/>
      <c r="H113" s="14"/>
      <c r="I113" s="52"/>
      <c r="J113" s="15"/>
      <c r="K113" s="15"/>
      <c r="L113" s="15"/>
      <c r="M113" s="15"/>
      <c r="N113" s="15"/>
      <c r="O113" s="15"/>
      <c r="P113" s="15"/>
      <c r="Q113" s="15"/>
      <c r="R113" s="71">
        <f t="shared" ref="R113:R114" si="53">SUM(J113:Q113)</f>
        <v>0</v>
      </c>
    </row>
    <row r="114" spans="2:18" ht="19.5" hidden="1" customHeight="1">
      <c r="B114" s="24"/>
      <c r="D114" s="21"/>
      <c r="E114" s="26"/>
      <c r="F114" s="25">
        <v>58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 t="shared" si="53"/>
        <v>0</v>
      </c>
    </row>
    <row r="115" spans="2:18" ht="19.5" hidden="1" customHeight="1">
      <c r="B115" s="58"/>
      <c r="C115" s="59"/>
      <c r="D115" s="53"/>
      <c r="E115" s="19"/>
      <c r="F115" s="25">
        <v>59</v>
      </c>
      <c r="G115" s="14"/>
      <c r="H115" s="15"/>
      <c r="I115" s="16"/>
      <c r="J115" s="23"/>
      <c r="K115" s="23"/>
      <c r="L115" s="23"/>
      <c r="M115" s="23"/>
      <c r="N115" s="23"/>
      <c r="O115" s="23"/>
      <c r="P115" s="23"/>
      <c r="Q115" s="23"/>
      <c r="R115" s="71">
        <f>SUM(J115:Q115)</f>
        <v>0</v>
      </c>
    </row>
    <row r="116" spans="2:18" ht="34.5" hidden="1" customHeight="1">
      <c r="B116" s="29"/>
      <c r="C116" s="31"/>
      <c r="D116" s="31"/>
      <c r="E116" s="1401" t="s">
        <v>46</v>
      </c>
      <c r="F116" s="1401"/>
      <c r="G116" s="1401"/>
      <c r="H116" s="1401"/>
      <c r="I116" s="1401"/>
      <c r="J116" s="73">
        <f>SUM(J117:J119)</f>
        <v>0</v>
      </c>
      <c r="K116" s="73">
        <f t="shared" ref="K116:R116" si="54">SUM(K117:K119)</f>
        <v>0</v>
      </c>
      <c r="L116" s="73">
        <f t="shared" si="54"/>
        <v>0</v>
      </c>
      <c r="M116" s="73">
        <f t="shared" si="54"/>
        <v>0</v>
      </c>
      <c r="N116" s="73">
        <f t="shared" si="54"/>
        <v>0</v>
      </c>
      <c r="O116" s="73">
        <f t="shared" si="54"/>
        <v>0</v>
      </c>
      <c r="P116" s="73">
        <f t="shared" si="54"/>
        <v>0</v>
      </c>
      <c r="Q116" s="73">
        <f t="shared" si="54"/>
        <v>0</v>
      </c>
      <c r="R116" s="73">
        <f t="shared" si="54"/>
        <v>0</v>
      </c>
    </row>
    <row r="117" spans="2:18" ht="19.5" hidden="1" customHeight="1">
      <c r="B117" s="32"/>
      <c r="C117" s="33"/>
      <c r="D117" s="33"/>
      <c r="E117" s="34"/>
      <c r="F117" s="25">
        <v>60</v>
      </c>
      <c r="G117" s="14"/>
      <c r="H117" s="14"/>
      <c r="I117" s="52"/>
      <c r="J117" s="15"/>
      <c r="K117" s="15"/>
      <c r="L117" s="15"/>
      <c r="M117" s="15"/>
      <c r="N117" s="15"/>
      <c r="O117" s="15"/>
      <c r="P117" s="15"/>
      <c r="Q117" s="15"/>
      <c r="R117" s="71">
        <f t="shared" ref="R117:R118" si="55">SUM(J117:Q117)</f>
        <v>0</v>
      </c>
    </row>
    <row r="118" spans="2:18" ht="19.5" hidden="1" customHeight="1">
      <c r="B118" s="24"/>
      <c r="D118" s="21"/>
      <c r="E118" s="26"/>
      <c r="F118" s="25">
        <v>61</v>
      </c>
      <c r="G118" s="14"/>
      <c r="H118" s="15"/>
      <c r="I118" s="16"/>
      <c r="J118" s="23"/>
      <c r="K118" s="23"/>
      <c r="L118" s="23"/>
      <c r="M118" s="23"/>
      <c r="N118" s="23"/>
      <c r="O118" s="23"/>
      <c r="P118" s="23"/>
      <c r="Q118" s="23"/>
      <c r="R118" s="71">
        <f t="shared" si="55"/>
        <v>0</v>
      </c>
    </row>
    <row r="119" spans="2:18" ht="19.5" hidden="1" customHeight="1">
      <c r="B119" s="58"/>
      <c r="C119" s="59"/>
      <c r="D119" s="53"/>
      <c r="E119" s="19"/>
      <c r="F119" s="25">
        <v>62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>SUM(J119:Q119)</f>
        <v>0</v>
      </c>
    </row>
    <row r="120" spans="2:18" ht="34.5" hidden="1" customHeight="1">
      <c r="B120" s="29"/>
      <c r="C120" s="31"/>
      <c r="D120" s="1418" t="s">
        <v>47</v>
      </c>
      <c r="E120" s="1418"/>
      <c r="F120" s="1418"/>
      <c r="G120" s="1418"/>
      <c r="H120" s="1418"/>
      <c r="I120" s="1418"/>
      <c r="J120" s="73">
        <f>SUM(J121)</f>
        <v>0</v>
      </c>
      <c r="K120" s="73">
        <f t="shared" ref="K120:R120" si="56">SUM(K121)</f>
        <v>0</v>
      </c>
      <c r="L120" s="73">
        <f t="shared" si="56"/>
        <v>0</v>
      </c>
      <c r="M120" s="73">
        <f t="shared" si="56"/>
        <v>0</v>
      </c>
      <c r="N120" s="73">
        <f t="shared" si="56"/>
        <v>0</v>
      </c>
      <c r="O120" s="73">
        <f t="shared" si="56"/>
        <v>0</v>
      </c>
      <c r="P120" s="73">
        <f t="shared" si="56"/>
        <v>0</v>
      </c>
      <c r="Q120" s="73">
        <f t="shared" si="56"/>
        <v>0</v>
      </c>
      <c r="R120" s="73">
        <f t="shared" si="56"/>
        <v>0</v>
      </c>
    </row>
    <row r="121" spans="2:18" ht="49.5" hidden="1" customHeight="1">
      <c r="B121" s="29"/>
      <c r="C121" s="31"/>
      <c r="D121" s="31"/>
      <c r="E121" s="1401" t="s">
        <v>48</v>
      </c>
      <c r="F121" s="1401"/>
      <c r="G121" s="1401"/>
      <c r="H121" s="1401"/>
      <c r="I121" s="1401"/>
      <c r="J121" s="73">
        <f>SUM(J122:J124)</f>
        <v>0</v>
      </c>
      <c r="K121" s="73">
        <f t="shared" ref="K121:P121" si="57">SUM(K122:K124)</f>
        <v>0</v>
      </c>
      <c r="L121" s="73">
        <f t="shared" si="57"/>
        <v>0</v>
      </c>
      <c r="M121" s="73">
        <f t="shared" si="57"/>
        <v>0</v>
      </c>
      <c r="N121" s="73">
        <f t="shared" si="57"/>
        <v>0</v>
      </c>
      <c r="O121" s="73">
        <f t="shared" si="57"/>
        <v>0</v>
      </c>
      <c r="P121" s="73">
        <f t="shared" si="57"/>
        <v>0</v>
      </c>
      <c r="Q121" s="73">
        <f>SUM(Q122:Q124)</f>
        <v>0</v>
      </c>
      <c r="R121" s="73">
        <f>SUM(R122:R124)</f>
        <v>0</v>
      </c>
    </row>
    <row r="122" spans="2:18" ht="21.75" hidden="1" customHeight="1">
      <c r="B122" s="32"/>
      <c r="C122" s="33"/>
      <c r="D122" s="33"/>
      <c r="E122" s="34"/>
      <c r="F122" s="25">
        <v>63</v>
      </c>
      <c r="G122" s="14"/>
      <c r="H122" s="14"/>
      <c r="I122" s="52"/>
      <c r="J122" s="15"/>
      <c r="K122" s="15"/>
      <c r="L122" s="15"/>
      <c r="M122" s="15"/>
      <c r="N122" s="15"/>
      <c r="O122" s="15"/>
      <c r="P122" s="15"/>
      <c r="Q122" s="15"/>
      <c r="R122" s="71">
        <f t="shared" ref="R122:R123" si="58">SUM(J122:Q122)</f>
        <v>0</v>
      </c>
    </row>
    <row r="123" spans="2:18" ht="21.75" hidden="1" customHeight="1">
      <c r="B123" s="24"/>
      <c r="D123" s="21"/>
      <c r="E123" s="26"/>
      <c r="F123" s="25">
        <v>64</v>
      </c>
      <c r="G123" s="14"/>
      <c r="H123" s="15"/>
      <c r="I123" s="16"/>
      <c r="J123" s="23"/>
      <c r="K123" s="23"/>
      <c r="L123" s="23"/>
      <c r="M123" s="23"/>
      <c r="N123" s="23"/>
      <c r="O123" s="23"/>
      <c r="P123" s="23"/>
      <c r="Q123" s="23"/>
      <c r="R123" s="71">
        <f t="shared" si="58"/>
        <v>0</v>
      </c>
    </row>
    <row r="124" spans="2:18" ht="21.75" hidden="1" customHeight="1">
      <c r="B124" s="24"/>
      <c r="D124" s="21"/>
      <c r="E124" s="26"/>
      <c r="F124" s="25">
        <v>65</v>
      </c>
      <c r="G124" s="14"/>
      <c r="H124" s="15"/>
      <c r="I124" s="16"/>
      <c r="J124" s="23"/>
      <c r="K124" s="23"/>
      <c r="L124" s="23"/>
      <c r="M124" s="23"/>
      <c r="N124" s="23"/>
      <c r="O124" s="23"/>
      <c r="P124" s="23"/>
      <c r="Q124" s="23"/>
      <c r="R124" s="71">
        <f>SUM(J124:Q124)</f>
        <v>0</v>
      </c>
    </row>
    <row r="125" spans="2:18" s="12" customFormat="1" ht="34.5" hidden="1" customHeight="1">
      <c r="B125" s="1404" t="s">
        <v>90</v>
      </c>
      <c r="C125" s="1405"/>
      <c r="D125" s="1405"/>
      <c r="E125" s="1405"/>
      <c r="F125" s="1405"/>
      <c r="G125" s="1405"/>
      <c r="H125" s="1405"/>
      <c r="I125" s="1405"/>
      <c r="J125" s="35">
        <f>SUM(J126)</f>
        <v>0</v>
      </c>
      <c r="K125" s="35">
        <f t="shared" ref="K125:R126" si="59">SUM(K126)</f>
        <v>0</v>
      </c>
      <c r="L125" s="35">
        <f t="shared" si="59"/>
        <v>0</v>
      </c>
      <c r="M125" s="35">
        <f t="shared" si="59"/>
        <v>0</v>
      </c>
      <c r="N125" s="35">
        <f t="shared" si="59"/>
        <v>0</v>
      </c>
      <c r="O125" s="35">
        <f t="shared" si="59"/>
        <v>0</v>
      </c>
      <c r="P125" s="35">
        <f t="shared" si="59"/>
        <v>0</v>
      </c>
      <c r="Q125" s="35">
        <f t="shared" si="59"/>
        <v>0</v>
      </c>
      <c r="R125" s="35">
        <f t="shared" si="59"/>
        <v>0</v>
      </c>
    </row>
    <row r="126" spans="2:18" s="12" customFormat="1" ht="48" hidden="1" customHeight="1">
      <c r="B126" s="1520" t="s">
        <v>115</v>
      </c>
      <c r="C126" s="1521"/>
      <c r="D126" s="1521"/>
      <c r="E126" s="1521"/>
      <c r="F126" s="1521"/>
      <c r="G126" s="1521"/>
      <c r="H126" s="1521"/>
      <c r="I126" s="1521"/>
      <c r="J126" s="22">
        <f>SUM(J127)</f>
        <v>0</v>
      </c>
      <c r="K126" s="22">
        <f t="shared" si="59"/>
        <v>0</v>
      </c>
      <c r="L126" s="22">
        <f t="shared" si="59"/>
        <v>0</v>
      </c>
      <c r="M126" s="22">
        <f t="shared" si="59"/>
        <v>0</v>
      </c>
      <c r="N126" s="22">
        <f t="shared" si="59"/>
        <v>0</v>
      </c>
      <c r="O126" s="22">
        <f t="shared" si="59"/>
        <v>0</v>
      </c>
      <c r="P126" s="22">
        <f t="shared" si="59"/>
        <v>0</v>
      </c>
      <c r="Q126" s="22">
        <f t="shared" si="59"/>
        <v>0</v>
      </c>
      <c r="R126" s="22">
        <f>SUM(R127)</f>
        <v>0</v>
      </c>
    </row>
    <row r="127" spans="2:18" ht="49.5" hidden="1" customHeight="1">
      <c r="B127" s="29"/>
      <c r="C127" s="1401" t="s">
        <v>49</v>
      </c>
      <c r="D127" s="1401"/>
      <c r="E127" s="1401"/>
      <c r="F127" s="1401"/>
      <c r="G127" s="1401"/>
      <c r="H127" s="1401"/>
      <c r="I127" s="1401"/>
      <c r="J127" s="73">
        <f>SUM(J128+J133)</f>
        <v>0</v>
      </c>
      <c r="K127" s="73">
        <f t="shared" ref="K127:R127" si="60">SUM(K128+K133)</f>
        <v>0</v>
      </c>
      <c r="L127" s="73">
        <f t="shared" si="60"/>
        <v>0</v>
      </c>
      <c r="M127" s="73">
        <f t="shared" si="60"/>
        <v>0</v>
      </c>
      <c r="N127" s="73">
        <f t="shared" si="60"/>
        <v>0</v>
      </c>
      <c r="O127" s="73">
        <f t="shared" si="60"/>
        <v>0</v>
      </c>
      <c r="P127" s="73">
        <f t="shared" si="60"/>
        <v>0</v>
      </c>
      <c r="Q127" s="73">
        <f t="shared" si="60"/>
        <v>0</v>
      </c>
      <c r="R127" s="73">
        <f t="shared" si="60"/>
        <v>0</v>
      </c>
    </row>
    <row r="128" spans="2:18" ht="36" hidden="1" customHeight="1">
      <c r="B128" s="29"/>
      <c r="C128" s="31"/>
      <c r="D128" s="1418" t="s">
        <v>50</v>
      </c>
      <c r="E128" s="1418"/>
      <c r="F128" s="1418"/>
      <c r="G128" s="1418"/>
      <c r="H128" s="1418"/>
      <c r="I128" s="1418"/>
      <c r="J128" s="73">
        <f>SUM(J129)</f>
        <v>0</v>
      </c>
      <c r="K128" s="73">
        <f t="shared" ref="K128:R128" si="61">SUM(K129)</f>
        <v>0</v>
      </c>
      <c r="L128" s="73">
        <f t="shared" si="61"/>
        <v>0</v>
      </c>
      <c r="M128" s="73">
        <f t="shared" si="61"/>
        <v>0</v>
      </c>
      <c r="N128" s="73">
        <f t="shared" si="61"/>
        <v>0</v>
      </c>
      <c r="O128" s="73">
        <f t="shared" si="61"/>
        <v>0</v>
      </c>
      <c r="P128" s="73">
        <f t="shared" si="61"/>
        <v>0</v>
      </c>
      <c r="Q128" s="73">
        <f t="shared" si="61"/>
        <v>0</v>
      </c>
      <c r="R128" s="73">
        <f t="shared" si="61"/>
        <v>0</v>
      </c>
    </row>
    <row r="129" spans="2:18" ht="32.25" hidden="1" customHeight="1">
      <c r="B129" s="29"/>
      <c r="C129" s="31"/>
      <c r="D129" s="31"/>
      <c r="E129" s="1418" t="s">
        <v>51</v>
      </c>
      <c r="F129" s="1418"/>
      <c r="G129" s="1418"/>
      <c r="H129" s="1418"/>
      <c r="I129" s="1418"/>
      <c r="J129" s="73">
        <f>SUM(J130:J132)</f>
        <v>0</v>
      </c>
      <c r="K129" s="73">
        <f t="shared" ref="K129:R129" si="62">SUM(K130:K132)</f>
        <v>0</v>
      </c>
      <c r="L129" s="73">
        <f t="shared" si="62"/>
        <v>0</v>
      </c>
      <c r="M129" s="73">
        <f t="shared" si="62"/>
        <v>0</v>
      </c>
      <c r="N129" s="73">
        <f t="shared" si="62"/>
        <v>0</v>
      </c>
      <c r="O129" s="73">
        <f t="shared" si="62"/>
        <v>0</v>
      </c>
      <c r="P129" s="73">
        <f t="shared" si="62"/>
        <v>0</v>
      </c>
      <c r="Q129" s="73">
        <f t="shared" si="62"/>
        <v>0</v>
      </c>
      <c r="R129" s="73">
        <f t="shared" si="62"/>
        <v>0</v>
      </c>
    </row>
    <row r="130" spans="2:18" ht="22.5" hidden="1" customHeight="1">
      <c r="B130" s="32"/>
      <c r="C130" s="33"/>
      <c r="D130" s="33"/>
      <c r="E130" s="34"/>
      <c r="F130" s="25">
        <v>66</v>
      </c>
      <c r="G130" s="14"/>
      <c r="H130" s="14"/>
      <c r="I130" s="52"/>
      <c r="J130" s="15"/>
      <c r="K130" s="15"/>
      <c r="L130" s="15"/>
      <c r="M130" s="15"/>
      <c r="N130" s="15"/>
      <c r="O130" s="15"/>
      <c r="P130" s="15"/>
      <c r="Q130" s="15"/>
      <c r="R130" s="71">
        <f t="shared" ref="R130:R131" si="63">SUM(J130:Q130)</f>
        <v>0</v>
      </c>
    </row>
    <row r="131" spans="2:18" ht="22.5" hidden="1" customHeight="1">
      <c r="B131" s="24"/>
      <c r="D131" s="21"/>
      <c r="E131" s="26"/>
      <c r="F131" s="25">
        <v>67</v>
      </c>
      <c r="G131" s="14"/>
      <c r="H131" s="15"/>
      <c r="I131" s="16"/>
      <c r="J131" s="23"/>
      <c r="K131" s="23"/>
      <c r="L131" s="23"/>
      <c r="M131" s="23"/>
      <c r="N131" s="23"/>
      <c r="O131" s="23"/>
      <c r="P131" s="23"/>
      <c r="Q131" s="23"/>
      <c r="R131" s="71">
        <f t="shared" si="63"/>
        <v>0</v>
      </c>
    </row>
    <row r="132" spans="2:18" ht="33.75" hidden="1" customHeight="1">
      <c r="B132" s="58"/>
      <c r="C132" s="59"/>
      <c r="D132" s="53"/>
      <c r="E132" s="19"/>
      <c r="F132" s="25">
        <v>68</v>
      </c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1">
        <f>SUM(J132:Q132)</f>
        <v>0</v>
      </c>
    </row>
    <row r="133" spans="2:18" ht="46.5" hidden="1" customHeight="1">
      <c r="B133" s="29"/>
      <c r="C133" s="31"/>
      <c r="D133" s="1418" t="s">
        <v>52</v>
      </c>
      <c r="E133" s="1418"/>
      <c r="F133" s="1418"/>
      <c r="G133" s="1418"/>
      <c r="H133" s="1418"/>
      <c r="I133" s="1418"/>
      <c r="J133" s="73">
        <f t="shared" ref="J133:R133" si="64">SUM(J134+J140+J146)</f>
        <v>0</v>
      </c>
      <c r="K133" s="73">
        <f t="shared" si="64"/>
        <v>0</v>
      </c>
      <c r="L133" s="73">
        <f t="shared" si="64"/>
        <v>0</v>
      </c>
      <c r="M133" s="73">
        <f t="shared" si="64"/>
        <v>0</v>
      </c>
      <c r="N133" s="73">
        <f t="shared" si="64"/>
        <v>0</v>
      </c>
      <c r="O133" s="73">
        <f t="shared" si="64"/>
        <v>0</v>
      </c>
      <c r="P133" s="73">
        <f t="shared" si="64"/>
        <v>0</v>
      </c>
      <c r="Q133" s="73">
        <f t="shared" si="64"/>
        <v>0</v>
      </c>
      <c r="R133" s="73">
        <f t="shared" si="64"/>
        <v>0</v>
      </c>
    </row>
    <row r="134" spans="2:18" hidden="1">
      <c r="B134" s="29"/>
      <c r="C134" s="31"/>
      <c r="D134" s="31"/>
      <c r="E134" s="30" t="s">
        <v>53</v>
      </c>
      <c r="F134" s="27"/>
      <c r="G134" s="27"/>
      <c r="H134" s="13"/>
      <c r="I134" s="47"/>
      <c r="J134" s="73">
        <f>SUM(J135:J139)</f>
        <v>0</v>
      </c>
      <c r="K134" s="73">
        <f>SUM(K135:K139)</f>
        <v>0</v>
      </c>
      <c r="L134" s="73">
        <f t="shared" ref="L134:Q134" si="65">SUM(L135:L139)</f>
        <v>0</v>
      </c>
      <c r="M134" s="73">
        <f t="shared" si="65"/>
        <v>0</v>
      </c>
      <c r="N134" s="73">
        <f t="shared" si="65"/>
        <v>0</v>
      </c>
      <c r="O134" s="73">
        <f t="shared" si="65"/>
        <v>0</v>
      </c>
      <c r="P134" s="73">
        <f t="shared" si="65"/>
        <v>0</v>
      </c>
      <c r="Q134" s="73">
        <f t="shared" si="65"/>
        <v>0</v>
      </c>
      <c r="R134" s="73">
        <f>SUM(R135:R139)</f>
        <v>0</v>
      </c>
    </row>
    <row r="135" spans="2:18" ht="19.5" hidden="1" customHeight="1">
      <c r="B135" s="32"/>
      <c r="C135" s="33"/>
      <c r="D135" s="33"/>
      <c r="E135" s="34"/>
      <c r="F135" s="25">
        <v>69</v>
      </c>
      <c r="G135" s="14"/>
      <c r="H135" s="14"/>
      <c r="I135" s="52"/>
      <c r="J135" s="15"/>
      <c r="K135" s="15"/>
      <c r="L135" s="15"/>
      <c r="M135" s="15"/>
      <c r="N135" s="15"/>
      <c r="O135" s="15"/>
      <c r="P135" s="15"/>
      <c r="Q135" s="15"/>
      <c r="R135" s="71">
        <f t="shared" ref="R135:R138" si="66">SUM(J135:Q135)</f>
        <v>0</v>
      </c>
    </row>
    <row r="136" spans="2:18" ht="19.5" hidden="1" customHeight="1">
      <c r="B136" s="24"/>
      <c r="D136" s="21"/>
      <c r="E136" s="26"/>
      <c r="F136" s="25">
        <v>70</v>
      </c>
      <c r="G136" s="14"/>
      <c r="H136" s="15"/>
      <c r="I136" s="16"/>
      <c r="J136" s="23"/>
      <c r="K136" s="23"/>
      <c r="L136" s="23"/>
      <c r="M136" s="23"/>
      <c r="N136" s="23"/>
      <c r="O136" s="23"/>
      <c r="P136" s="23"/>
      <c r="Q136" s="23"/>
      <c r="R136" s="71">
        <f t="shared" si="66"/>
        <v>0</v>
      </c>
    </row>
    <row r="137" spans="2:18" ht="19.5" hidden="1" customHeight="1">
      <c r="B137" s="24"/>
      <c r="D137" s="21"/>
      <c r="E137" s="26"/>
      <c r="F137" s="25">
        <v>71</v>
      </c>
      <c r="G137" s="14"/>
      <c r="H137" s="15"/>
      <c r="I137" s="16"/>
      <c r="J137" s="23"/>
      <c r="K137" s="23"/>
      <c r="L137" s="23"/>
      <c r="M137" s="23"/>
      <c r="N137" s="23"/>
      <c r="O137" s="23"/>
      <c r="P137" s="23"/>
      <c r="Q137" s="23"/>
      <c r="R137" s="71">
        <f t="shared" si="66"/>
        <v>0</v>
      </c>
    </row>
    <row r="138" spans="2:18" ht="22.5" hidden="1" customHeight="1">
      <c r="B138" s="48"/>
      <c r="C138" s="49"/>
      <c r="D138" s="49"/>
      <c r="E138" s="50"/>
      <c r="F138" s="25">
        <v>72</v>
      </c>
      <c r="G138" s="14"/>
      <c r="H138" s="14"/>
      <c r="I138" s="52"/>
      <c r="J138" s="15"/>
      <c r="K138" s="15"/>
      <c r="L138" s="15"/>
      <c r="M138" s="15"/>
      <c r="N138" s="15"/>
      <c r="O138" s="15"/>
      <c r="P138" s="15"/>
      <c r="Q138" s="15"/>
      <c r="R138" s="71">
        <f t="shared" si="66"/>
        <v>0</v>
      </c>
    </row>
    <row r="139" spans="2:18" ht="22.5" hidden="1" customHeight="1">
      <c r="B139" s="24"/>
      <c r="D139" s="21"/>
      <c r="E139" s="26"/>
      <c r="F139" s="25">
        <v>73</v>
      </c>
      <c r="G139" s="14"/>
      <c r="H139" s="15"/>
      <c r="I139" s="16"/>
      <c r="J139" s="23"/>
      <c r="K139" s="23"/>
      <c r="L139" s="23"/>
      <c r="M139" s="23"/>
      <c r="N139" s="23"/>
      <c r="O139" s="23"/>
      <c r="P139" s="23"/>
      <c r="Q139" s="23"/>
      <c r="R139" s="71">
        <f>SUM(J139:Q139)</f>
        <v>0</v>
      </c>
    </row>
    <row r="140" spans="2:18" hidden="1">
      <c r="B140" s="29"/>
      <c r="C140" s="31"/>
      <c r="D140" s="31"/>
      <c r="E140" s="30" t="s">
        <v>54</v>
      </c>
      <c r="F140" s="27"/>
      <c r="G140" s="27"/>
      <c r="H140" s="13"/>
      <c r="I140" s="47"/>
      <c r="J140" s="73">
        <f>SUM(J141:J145)</f>
        <v>0</v>
      </c>
      <c r="K140" s="73">
        <f t="shared" ref="K140:R140" si="67">SUM(K141:K145)</f>
        <v>0</v>
      </c>
      <c r="L140" s="73">
        <f t="shared" si="67"/>
        <v>0</v>
      </c>
      <c r="M140" s="73">
        <f t="shared" si="67"/>
        <v>0</v>
      </c>
      <c r="N140" s="73">
        <f t="shared" si="67"/>
        <v>0</v>
      </c>
      <c r="O140" s="73">
        <f t="shared" si="67"/>
        <v>0</v>
      </c>
      <c r="P140" s="73">
        <f t="shared" si="67"/>
        <v>0</v>
      </c>
      <c r="Q140" s="73">
        <f t="shared" si="67"/>
        <v>0</v>
      </c>
      <c r="R140" s="73">
        <f t="shared" si="67"/>
        <v>0</v>
      </c>
    </row>
    <row r="141" spans="2:18" ht="22.5" hidden="1" customHeight="1">
      <c r="B141" s="32"/>
      <c r="C141" s="33"/>
      <c r="D141" s="33"/>
      <c r="E141" s="34"/>
      <c r="F141" s="25">
        <v>74</v>
      </c>
      <c r="G141" s="14"/>
      <c r="H141" s="14"/>
      <c r="I141" s="52"/>
      <c r="J141" s="15"/>
      <c r="K141" s="15"/>
      <c r="L141" s="15"/>
      <c r="M141" s="15"/>
      <c r="N141" s="15"/>
      <c r="O141" s="15"/>
      <c r="P141" s="15"/>
      <c r="Q141" s="15"/>
      <c r="R141" s="71">
        <f t="shared" ref="R141:R144" si="68">SUM(J141:Q141)</f>
        <v>0</v>
      </c>
    </row>
    <row r="142" spans="2:18" ht="22.5" hidden="1" customHeight="1">
      <c r="B142" s="24"/>
      <c r="D142" s="21"/>
      <c r="E142" s="26"/>
      <c r="F142" s="25">
        <v>75</v>
      </c>
      <c r="G142" s="14"/>
      <c r="H142" s="15"/>
      <c r="I142" s="16"/>
      <c r="J142" s="23"/>
      <c r="K142" s="23"/>
      <c r="L142" s="23"/>
      <c r="M142" s="23"/>
      <c r="N142" s="23"/>
      <c r="O142" s="23"/>
      <c r="P142" s="23"/>
      <c r="Q142" s="23"/>
      <c r="R142" s="71">
        <f t="shared" si="68"/>
        <v>0</v>
      </c>
    </row>
    <row r="143" spans="2:18" ht="22.5" hidden="1" customHeight="1">
      <c r="B143" s="24"/>
      <c r="D143" s="21"/>
      <c r="E143" s="26"/>
      <c r="F143" s="25">
        <v>76</v>
      </c>
      <c r="G143" s="14"/>
      <c r="H143" s="15"/>
      <c r="I143" s="16"/>
      <c r="J143" s="23"/>
      <c r="K143" s="23"/>
      <c r="L143" s="23"/>
      <c r="M143" s="23"/>
      <c r="N143" s="23"/>
      <c r="O143" s="23"/>
      <c r="P143" s="23"/>
      <c r="Q143" s="23"/>
      <c r="R143" s="71">
        <f t="shared" si="68"/>
        <v>0</v>
      </c>
    </row>
    <row r="144" spans="2:18" ht="22.5" hidden="1" customHeight="1">
      <c r="B144" s="48"/>
      <c r="C144" s="49"/>
      <c r="D144" s="49"/>
      <c r="E144" s="50"/>
      <c r="F144" s="25">
        <v>77</v>
      </c>
      <c r="G144" s="14"/>
      <c r="H144" s="14"/>
      <c r="I144" s="52"/>
      <c r="J144" s="15"/>
      <c r="K144" s="15"/>
      <c r="L144" s="15"/>
      <c r="M144" s="15"/>
      <c r="N144" s="15"/>
      <c r="O144" s="15"/>
      <c r="P144" s="15"/>
      <c r="Q144" s="15"/>
      <c r="R144" s="71">
        <f t="shared" si="68"/>
        <v>0</v>
      </c>
    </row>
    <row r="145" spans="2:18" ht="22.5" hidden="1" customHeight="1">
      <c r="B145" s="24"/>
      <c r="D145" s="21"/>
      <c r="E145" s="26"/>
      <c r="F145" s="25">
        <v>78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1">
        <f>SUM(J145:Q145)</f>
        <v>0</v>
      </c>
    </row>
    <row r="146" spans="2:18" ht="30.75" hidden="1" customHeight="1">
      <c r="B146" s="29"/>
      <c r="C146" s="31"/>
      <c r="D146" s="31"/>
      <c r="E146" s="1401" t="s">
        <v>89</v>
      </c>
      <c r="F146" s="1401"/>
      <c r="G146" s="1401"/>
      <c r="H146" s="1401"/>
      <c r="I146" s="1401"/>
      <c r="J146" s="73">
        <f t="shared" ref="J146:R146" si="69">SUM(J147:J151)</f>
        <v>0</v>
      </c>
      <c r="K146" s="73">
        <f t="shared" si="69"/>
        <v>0</v>
      </c>
      <c r="L146" s="73">
        <f t="shared" si="69"/>
        <v>0</v>
      </c>
      <c r="M146" s="73">
        <f t="shared" si="69"/>
        <v>0</v>
      </c>
      <c r="N146" s="73">
        <f t="shared" si="69"/>
        <v>0</v>
      </c>
      <c r="O146" s="73">
        <f t="shared" si="69"/>
        <v>0</v>
      </c>
      <c r="P146" s="73">
        <f t="shared" si="69"/>
        <v>0</v>
      </c>
      <c r="Q146" s="73">
        <f t="shared" si="69"/>
        <v>0</v>
      </c>
      <c r="R146" s="73">
        <f t="shared" si="69"/>
        <v>0</v>
      </c>
    </row>
    <row r="147" spans="2:18" ht="22.5" hidden="1" customHeight="1">
      <c r="B147" s="32"/>
      <c r="C147" s="33"/>
      <c r="D147" s="33"/>
      <c r="E147" s="34"/>
      <c r="F147" s="25">
        <v>79</v>
      </c>
      <c r="G147" s="14"/>
      <c r="H147" s="14"/>
      <c r="I147" s="52"/>
      <c r="J147" s="15"/>
      <c r="K147" s="15"/>
      <c r="L147" s="15"/>
      <c r="M147" s="15"/>
      <c r="N147" s="15"/>
      <c r="O147" s="15"/>
      <c r="P147" s="15"/>
      <c r="Q147" s="15"/>
      <c r="R147" s="71">
        <f t="shared" ref="R147:R150" si="70">SUM(J147:Q147)</f>
        <v>0</v>
      </c>
    </row>
    <row r="148" spans="2:18" ht="22.5" hidden="1" customHeight="1">
      <c r="B148" s="24"/>
      <c r="D148" s="21"/>
      <c r="E148" s="26"/>
      <c r="F148" s="25">
        <v>80</v>
      </c>
      <c r="G148" s="14"/>
      <c r="H148" s="15"/>
      <c r="I148" s="16"/>
      <c r="J148" s="23"/>
      <c r="K148" s="23"/>
      <c r="L148" s="23"/>
      <c r="M148" s="23"/>
      <c r="N148" s="23"/>
      <c r="O148" s="23"/>
      <c r="P148" s="23"/>
      <c r="Q148" s="23"/>
      <c r="R148" s="71">
        <f t="shared" si="70"/>
        <v>0</v>
      </c>
    </row>
    <row r="149" spans="2:18" ht="22.5" hidden="1" customHeight="1">
      <c r="B149" s="24"/>
      <c r="D149" s="21"/>
      <c r="E149" s="26"/>
      <c r="F149" s="25">
        <v>81</v>
      </c>
      <c r="G149" s="14"/>
      <c r="H149" s="15"/>
      <c r="I149" s="16"/>
      <c r="J149" s="23"/>
      <c r="K149" s="23"/>
      <c r="L149" s="23"/>
      <c r="M149" s="23"/>
      <c r="N149" s="23"/>
      <c r="O149" s="23"/>
      <c r="P149" s="23"/>
      <c r="Q149" s="23"/>
      <c r="R149" s="71">
        <f t="shared" si="70"/>
        <v>0</v>
      </c>
    </row>
    <row r="150" spans="2:18" ht="22.5" hidden="1" customHeight="1">
      <c r="B150" s="48"/>
      <c r="C150" s="49"/>
      <c r="D150" s="49"/>
      <c r="E150" s="50"/>
      <c r="F150" s="25">
        <v>82</v>
      </c>
      <c r="G150" s="14"/>
      <c r="H150" s="14"/>
      <c r="I150" s="52"/>
      <c r="J150" s="15"/>
      <c r="K150" s="15"/>
      <c r="L150" s="15"/>
      <c r="M150" s="15"/>
      <c r="N150" s="15"/>
      <c r="O150" s="15"/>
      <c r="P150" s="15"/>
      <c r="Q150" s="15"/>
      <c r="R150" s="71">
        <f t="shared" si="70"/>
        <v>0</v>
      </c>
    </row>
    <row r="151" spans="2:18" ht="22.5" hidden="1" customHeight="1">
      <c r="B151" s="58"/>
      <c r="C151" s="59"/>
      <c r="D151" s="53"/>
      <c r="E151" s="19"/>
      <c r="F151" s="25">
        <v>83</v>
      </c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1">
        <f>SUM(J151:Q151)</f>
        <v>0</v>
      </c>
    </row>
    <row r="152" spans="2:18" s="12" customFormat="1" ht="33.75" hidden="1" customHeight="1">
      <c r="B152" s="1404" t="s">
        <v>92</v>
      </c>
      <c r="C152" s="1405"/>
      <c r="D152" s="1405"/>
      <c r="E152" s="1405"/>
      <c r="F152" s="1405"/>
      <c r="G152" s="1405"/>
      <c r="H152" s="1405"/>
      <c r="I152" s="1405"/>
      <c r="J152" s="35">
        <f>SUM(J153)</f>
        <v>0</v>
      </c>
      <c r="K152" s="35">
        <f t="shared" ref="K152:R153" si="71">SUM(K153)</f>
        <v>0</v>
      </c>
      <c r="L152" s="35">
        <f t="shared" si="71"/>
        <v>0</v>
      </c>
      <c r="M152" s="35">
        <f t="shared" si="71"/>
        <v>0</v>
      </c>
      <c r="N152" s="35">
        <f t="shared" si="71"/>
        <v>0</v>
      </c>
      <c r="O152" s="35">
        <f t="shared" si="71"/>
        <v>0</v>
      </c>
      <c r="P152" s="35">
        <f t="shared" si="71"/>
        <v>0</v>
      </c>
      <c r="Q152" s="35">
        <f t="shared" si="71"/>
        <v>0</v>
      </c>
      <c r="R152" s="35">
        <f t="shared" si="71"/>
        <v>0</v>
      </c>
    </row>
    <row r="153" spans="2:18" s="12" customFormat="1" ht="48.75" hidden="1" customHeight="1">
      <c r="B153" s="1520" t="s">
        <v>116</v>
      </c>
      <c r="C153" s="1521"/>
      <c r="D153" s="1521"/>
      <c r="E153" s="1521"/>
      <c r="F153" s="1521"/>
      <c r="G153" s="1521"/>
      <c r="H153" s="1521"/>
      <c r="I153" s="1521"/>
      <c r="J153" s="22">
        <f>SUM(J154)</f>
        <v>0</v>
      </c>
      <c r="K153" s="22">
        <f t="shared" si="71"/>
        <v>0</v>
      </c>
      <c r="L153" s="22">
        <f t="shared" si="71"/>
        <v>0</v>
      </c>
      <c r="M153" s="22">
        <f t="shared" si="71"/>
        <v>0</v>
      </c>
      <c r="N153" s="22">
        <f t="shared" si="71"/>
        <v>0</v>
      </c>
      <c r="O153" s="22">
        <f t="shared" si="71"/>
        <v>0</v>
      </c>
      <c r="P153" s="22">
        <f t="shared" si="71"/>
        <v>0</v>
      </c>
      <c r="Q153" s="22">
        <f t="shared" si="71"/>
        <v>0</v>
      </c>
      <c r="R153" s="22">
        <f>SUM(R154)</f>
        <v>0</v>
      </c>
    </row>
    <row r="154" spans="2:18" ht="32.25" hidden="1" customHeight="1">
      <c r="B154" s="29"/>
      <c r="C154" s="1401" t="s">
        <v>55</v>
      </c>
      <c r="D154" s="1401"/>
      <c r="E154" s="1401"/>
      <c r="F154" s="1401"/>
      <c r="G154" s="1401"/>
      <c r="H154" s="1401"/>
      <c r="I154" s="1401"/>
      <c r="J154" s="73">
        <f>SUM(J155+J172)</f>
        <v>0</v>
      </c>
      <c r="K154" s="73">
        <f t="shared" ref="K154:Q154" si="72">SUM(K155+K172)</f>
        <v>0</v>
      </c>
      <c r="L154" s="73">
        <f t="shared" si="72"/>
        <v>0</v>
      </c>
      <c r="M154" s="73">
        <f t="shared" si="72"/>
        <v>0</v>
      </c>
      <c r="N154" s="73">
        <f t="shared" si="72"/>
        <v>0</v>
      </c>
      <c r="O154" s="73">
        <f t="shared" si="72"/>
        <v>0</v>
      </c>
      <c r="P154" s="73">
        <f t="shared" si="72"/>
        <v>0</v>
      </c>
      <c r="Q154" s="73">
        <f t="shared" si="72"/>
        <v>0</v>
      </c>
      <c r="R154" s="73">
        <f>SUM(R155+R172)</f>
        <v>0</v>
      </c>
    </row>
    <row r="155" spans="2:18" ht="50.25" hidden="1" customHeight="1">
      <c r="B155" s="29"/>
      <c r="C155" s="31"/>
      <c r="D155" s="1401" t="s">
        <v>77</v>
      </c>
      <c r="E155" s="1401"/>
      <c r="F155" s="1401"/>
      <c r="G155" s="1401"/>
      <c r="H155" s="1401"/>
      <c r="I155" s="1401"/>
      <c r="J155" s="73">
        <f>SUM(J156+J160+J164+J168)</f>
        <v>0</v>
      </c>
      <c r="K155" s="73">
        <f t="shared" ref="K155:R155" si="73">SUM(K156+K160+K164+K168)</f>
        <v>0</v>
      </c>
      <c r="L155" s="73">
        <f t="shared" si="73"/>
        <v>0</v>
      </c>
      <c r="M155" s="73">
        <f t="shared" si="73"/>
        <v>0</v>
      </c>
      <c r="N155" s="73">
        <f t="shared" si="73"/>
        <v>0</v>
      </c>
      <c r="O155" s="73">
        <f t="shared" si="73"/>
        <v>0</v>
      </c>
      <c r="P155" s="73">
        <f t="shared" si="73"/>
        <v>0</v>
      </c>
      <c r="Q155" s="73">
        <f t="shared" si="73"/>
        <v>0</v>
      </c>
      <c r="R155" s="73">
        <f t="shared" si="73"/>
        <v>0</v>
      </c>
    </row>
    <row r="156" spans="2:18" ht="32.25" hidden="1" customHeight="1">
      <c r="B156" s="29"/>
      <c r="C156" s="31"/>
      <c r="D156" s="31"/>
      <c r="E156" s="1401" t="s">
        <v>56</v>
      </c>
      <c r="F156" s="1401"/>
      <c r="G156" s="1401"/>
      <c r="H156" s="1401"/>
      <c r="I156" s="1401"/>
      <c r="J156" s="73">
        <f>SUM(J157:J159)</f>
        <v>0</v>
      </c>
      <c r="K156" s="73">
        <f t="shared" ref="K156:R156" si="74">SUM(K157:K159)</f>
        <v>0</v>
      </c>
      <c r="L156" s="73">
        <f t="shared" si="74"/>
        <v>0</v>
      </c>
      <c r="M156" s="73">
        <f t="shared" si="74"/>
        <v>0</v>
      </c>
      <c r="N156" s="73">
        <f t="shared" si="74"/>
        <v>0</v>
      </c>
      <c r="O156" s="73">
        <f t="shared" si="74"/>
        <v>0</v>
      </c>
      <c r="P156" s="73">
        <f t="shared" si="74"/>
        <v>0</v>
      </c>
      <c r="Q156" s="73">
        <f t="shared" si="74"/>
        <v>0</v>
      </c>
      <c r="R156" s="73">
        <f t="shared" si="74"/>
        <v>0</v>
      </c>
    </row>
    <row r="157" spans="2:18" ht="20.25" hidden="1" customHeight="1">
      <c r="B157" s="32"/>
      <c r="C157" s="33"/>
      <c r="D157" s="33"/>
      <c r="E157" s="34"/>
      <c r="F157" s="25">
        <v>84</v>
      </c>
      <c r="G157" s="14"/>
      <c r="H157" s="14"/>
      <c r="I157" s="52"/>
      <c r="J157" s="15"/>
      <c r="K157" s="15"/>
      <c r="L157" s="15"/>
      <c r="M157" s="15"/>
      <c r="N157" s="15"/>
      <c r="O157" s="15"/>
      <c r="P157" s="15"/>
      <c r="Q157" s="15"/>
      <c r="R157" s="71">
        <f t="shared" ref="R157:R158" si="75">SUM(J157:Q157)</f>
        <v>0</v>
      </c>
    </row>
    <row r="158" spans="2:18" ht="20.25" hidden="1" customHeight="1">
      <c r="B158" s="24"/>
      <c r="D158" s="21"/>
      <c r="E158" s="26"/>
      <c r="F158" s="25">
        <v>85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 t="shared" si="75"/>
        <v>0</v>
      </c>
    </row>
    <row r="159" spans="2:18" ht="20.25" hidden="1" customHeight="1">
      <c r="B159" s="24"/>
      <c r="D159" s="21"/>
      <c r="E159" s="26"/>
      <c r="F159" s="25">
        <v>86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>
        <f>SUM(J159:Q159)</f>
        <v>0</v>
      </c>
    </row>
    <row r="160" spans="2:18" ht="33.75" hidden="1" customHeight="1">
      <c r="B160" s="29"/>
      <c r="C160" s="31"/>
      <c r="D160" s="31"/>
      <c r="E160" s="1401" t="s">
        <v>57</v>
      </c>
      <c r="F160" s="1401"/>
      <c r="G160" s="1401"/>
      <c r="H160" s="1401"/>
      <c r="I160" s="1401"/>
      <c r="J160" s="73">
        <f>SUM(J161:J163)</f>
        <v>0</v>
      </c>
      <c r="K160" s="73">
        <f t="shared" ref="K160:R160" si="76">SUM(K161:K163)</f>
        <v>0</v>
      </c>
      <c r="L160" s="73">
        <f t="shared" si="76"/>
        <v>0</v>
      </c>
      <c r="M160" s="73">
        <f t="shared" si="76"/>
        <v>0</v>
      </c>
      <c r="N160" s="73">
        <f t="shared" si="76"/>
        <v>0</v>
      </c>
      <c r="O160" s="73">
        <f t="shared" si="76"/>
        <v>0</v>
      </c>
      <c r="P160" s="73">
        <f t="shared" si="76"/>
        <v>0</v>
      </c>
      <c r="Q160" s="73">
        <f t="shared" si="76"/>
        <v>0</v>
      </c>
      <c r="R160" s="73">
        <f t="shared" si="76"/>
        <v>0</v>
      </c>
    </row>
    <row r="161" spans="2:18" ht="21" hidden="1" customHeight="1">
      <c r="B161" s="32"/>
      <c r="C161" s="33"/>
      <c r="D161" s="33"/>
      <c r="E161" s="34"/>
      <c r="F161" s="25">
        <v>87</v>
      </c>
      <c r="G161" s="14"/>
      <c r="H161" s="14"/>
      <c r="I161" s="52"/>
      <c r="J161" s="15"/>
      <c r="K161" s="15"/>
      <c r="L161" s="15"/>
      <c r="M161" s="15"/>
      <c r="N161" s="15"/>
      <c r="O161" s="15"/>
      <c r="P161" s="15"/>
      <c r="Q161" s="15"/>
      <c r="R161" s="71">
        <f t="shared" ref="R161:R162" si="77">SUM(J161:Q161)</f>
        <v>0</v>
      </c>
    </row>
    <row r="162" spans="2:18" ht="21" hidden="1" customHeight="1">
      <c r="B162" s="24"/>
      <c r="D162" s="21"/>
      <c r="E162" s="26"/>
      <c r="F162" s="25">
        <v>88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 t="shared" si="77"/>
        <v>0</v>
      </c>
    </row>
    <row r="163" spans="2:18" ht="21" hidden="1" customHeight="1">
      <c r="B163" s="24"/>
      <c r="D163" s="21"/>
      <c r="E163" s="26"/>
      <c r="F163" s="25">
        <v>89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>SUM(J163:Q163)</f>
        <v>0</v>
      </c>
    </row>
    <row r="164" spans="2:18" hidden="1">
      <c r="B164" s="29"/>
      <c r="C164" s="31"/>
      <c r="D164" s="31"/>
      <c r="E164" s="30" t="s">
        <v>58</v>
      </c>
      <c r="F164" s="27"/>
      <c r="G164" s="27"/>
      <c r="H164" s="13"/>
      <c r="I164" s="47"/>
      <c r="J164" s="73">
        <f>SUM(J165:J167)</f>
        <v>0</v>
      </c>
      <c r="K164" s="73">
        <f t="shared" ref="K164:R164" si="78">SUM(K165:K167)</f>
        <v>0</v>
      </c>
      <c r="L164" s="73">
        <f t="shared" si="78"/>
        <v>0</v>
      </c>
      <c r="M164" s="73">
        <f t="shared" si="78"/>
        <v>0</v>
      </c>
      <c r="N164" s="73">
        <f t="shared" si="78"/>
        <v>0</v>
      </c>
      <c r="O164" s="73">
        <f t="shared" si="78"/>
        <v>0</v>
      </c>
      <c r="P164" s="73">
        <f t="shared" si="78"/>
        <v>0</v>
      </c>
      <c r="Q164" s="73">
        <f t="shared" si="78"/>
        <v>0</v>
      </c>
      <c r="R164" s="73">
        <f t="shared" si="78"/>
        <v>0</v>
      </c>
    </row>
    <row r="165" spans="2:18" ht="24.75" hidden="1" customHeight="1">
      <c r="B165" s="32"/>
      <c r="C165" s="33"/>
      <c r="D165" s="33"/>
      <c r="E165" s="34"/>
      <c r="F165" s="25">
        <v>90</v>
      </c>
      <c r="G165" s="14"/>
      <c r="H165" s="14"/>
      <c r="I165" s="52"/>
      <c r="J165" s="15"/>
      <c r="K165" s="15"/>
      <c r="L165" s="15"/>
      <c r="M165" s="15"/>
      <c r="N165" s="15"/>
      <c r="O165" s="15"/>
      <c r="P165" s="15"/>
      <c r="Q165" s="15"/>
      <c r="R165" s="71">
        <f t="shared" ref="R165:R166" si="79">SUM(J165:Q165)</f>
        <v>0</v>
      </c>
    </row>
    <row r="166" spans="2:18" ht="24.75" hidden="1" customHeight="1">
      <c r="B166" s="24"/>
      <c r="D166" s="21"/>
      <c r="E166" s="26"/>
      <c r="F166" s="25">
        <v>91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 t="shared" si="79"/>
        <v>0</v>
      </c>
    </row>
    <row r="167" spans="2:18" ht="24.75" hidden="1" customHeight="1">
      <c r="B167" s="58"/>
      <c r="C167" s="59"/>
      <c r="D167" s="53"/>
      <c r="E167" s="19"/>
      <c r="F167" s="25">
        <v>92</v>
      </c>
      <c r="G167" s="14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>SUM(J167:Q167)</f>
        <v>0</v>
      </c>
    </row>
    <row r="168" spans="2:18" ht="30.75" hidden="1" customHeight="1">
      <c r="B168" s="29"/>
      <c r="C168" s="31"/>
      <c r="D168" s="31"/>
      <c r="E168" s="1418" t="s">
        <v>59</v>
      </c>
      <c r="F168" s="1418"/>
      <c r="G168" s="1418"/>
      <c r="H168" s="1418"/>
      <c r="I168" s="1418"/>
      <c r="J168" s="73">
        <f>SUM(J169:J171)</f>
        <v>0</v>
      </c>
      <c r="K168" s="73">
        <f t="shared" ref="K168:R168" si="80">SUM(K169:K171)</f>
        <v>0</v>
      </c>
      <c r="L168" s="73">
        <f t="shared" si="80"/>
        <v>0</v>
      </c>
      <c r="M168" s="73">
        <f t="shared" si="80"/>
        <v>0</v>
      </c>
      <c r="N168" s="73">
        <f t="shared" si="80"/>
        <v>0</v>
      </c>
      <c r="O168" s="73">
        <f t="shared" si="80"/>
        <v>0</v>
      </c>
      <c r="P168" s="73">
        <f t="shared" si="80"/>
        <v>0</v>
      </c>
      <c r="Q168" s="73">
        <f t="shared" si="80"/>
        <v>0</v>
      </c>
      <c r="R168" s="73">
        <f t="shared" si="80"/>
        <v>0</v>
      </c>
    </row>
    <row r="169" spans="2:18" ht="22.5" hidden="1" customHeight="1">
      <c r="B169" s="32"/>
      <c r="C169" s="33"/>
      <c r="D169" s="33"/>
      <c r="E169" s="34"/>
      <c r="F169" s="25">
        <v>93</v>
      </c>
      <c r="G169" s="14"/>
      <c r="H169" s="14"/>
      <c r="I169" s="52"/>
      <c r="J169" s="15"/>
      <c r="K169" s="15"/>
      <c r="L169" s="15"/>
      <c r="M169" s="15"/>
      <c r="N169" s="15"/>
      <c r="O169" s="15"/>
      <c r="P169" s="15"/>
      <c r="Q169" s="15"/>
      <c r="R169" s="71">
        <f t="shared" ref="R169:R170" si="81">SUM(J169:Q169)</f>
        <v>0</v>
      </c>
    </row>
    <row r="170" spans="2:18" ht="22.5" hidden="1" customHeight="1">
      <c r="B170" s="24"/>
      <c r="D170" s="21"/>
      <c r="E170" s="26"/>
      <c r="F170" s="25">
        <v>94</v>
      </c>
      <c r="G170" s="14"/>
      <c r="H170" s="15"/>
      <c r="I170" s="16"/>
      <c r="J170" s="23"/>
      <c r="K170" s="23"/>
      <c r="L170" s="23"/>
      <c r="M170" s="23"/>
      <c r="N170" s="23"/>
      <c r="O170" s="23"/>
      <c r="P170" s="23"/>
      <c r="Q170" s="23"/>
      <c r="R170" s="71">
        <f t="shared" si="81"/>
        <v>0</v>
      </c>
    </row>
    <row r="171" spans="2:18" ht="22.5" hidden="1" customHeight="1">
      <c r="B171" s="24"/>
      <c r="D171" s="21"/>
      <c r="E171" s="26"/>
      <c r="F171" s="25">
        <v>95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>SUM(J171:Q171)</f>
        <v>0</v>
      </c>
    </row>
    <row r="172" spans="2:18" ht="33.75" hidden="1" customHeight="1">
      <c r="B172" s="29"/>
      <c r="C172" s="31"/>
      <c r="D172" s="1401" t="s">
        <v>60</v>
      </c>
      <c r="E172" s="1401"/>
      <c r="F172" s="1401"/>
      <c r="G172" s="1401"/>
      <c r="H172" s="1401"/>
      <c r="I172" s="1401"/>
      <c r="J172" s="73">
        <f>SUM(J173)</f>
        <v>0</v>
      </c>
      <c r="K172" s="73">
        <f t="shared" ref="K172:R172" si="82">SUM(K173)</f>
        <v>0</v>
      </c>
      <c r="L172" s="73">
        <f t="shared" si="82"/>
        <v>0</v>
      </c>
      <c r="M172" s="73">
        <f t="shared" si="82"/>
        <v>0</v>
      </c>
      <c r="N172" s="73">
        <f t="shared" si="82"/>
        <v>0</v>
      </c>
      <c r="O172" s="73">
        <f t="shared" si="82"/>
        <v>0</v>
      </c>
      <c r="P172" s="73">
        <f t="shared" si="82"/>
        <v>0</v>
      </c>
      <c r="Q172" s="73">
        <f t="shared" si="82"/>
        <v>0</v>
      </c>
      <c r="R172" s="73">
        <f t="shared" si="82"/>
        <v>0</v>
      </c>
    </row>
    <row r="173" spans="2:18" hidden="1">
      <c r="B173" s="29"/>
      <c r="C173" s="31"/>
      <c r="D173" s="31"/>
      <c r="E173" s="30" t="s">
        <v>61</v>
      </c>
      <c r="F173" s="27"/>
      <c r="G173" s="27"/>
      <c r="H173" s="13"/>
      <c r="I173" s="47"/>
      <c r="J173" s="73">
        <f>SUM(J174:J176)</f>
        <v>0</v>
      </c>
      <c r="K173" s="73">
        <f t="shared" ref="K173:Q173" si="83">SUM(K174:K176)</f>
        <v>0</v>
      </c>
      <c r="L173" s="73">
        <f t="shared" si="83"/>
        <v>0</v>
      </c>
      <c r="M173" s="73">
        <f t="shared" si="83"/>
        <v>0</v>
      </c>
      <c r="N173" s="73">
        <f t="shared" si="83"/>
        <v>0</v>
      </c>
      <c r="O173" s="73">
        <f t="shared" si="83"/>
        <v>0</v>
      </c>
      <c r="P173" s="73">
        <f t="shared" si="83"/>
        <v>0</v>
      </c>
      <c r="Q173" s="73">
        <f t="shared" si="83"/>
        <v>0</v>
      </c>
      <c r="R173" s="73">
        <f>SUM(R174:R176)</f>
        <v>0</v>
      </c>
    </row>
    <row r="174" spans="2:18" ht="22.5" hidden="1" customHeight="1">
      <c r="B174" s="32"/>
      <c r="C174" s="33"/>
      <c r="D174" s="33"/>
      <c r="E174" s="34"/>
      <c r="F174" s="25">
        <v>96</v>
      </c>
      <c r="G174" s="14"/>
      <c r="H174" s="14"/>
      <c r="I174" s="52"/>
      <c r="J174" s="15"/>
      <c r="K174" s="15"/>
      <c r="L174" s="15"/>
      <c r="M174" s="15"/>
      <c r="N174" s="15"/>
      <c r="O174" s="15"/>
      <c r="P174" s="15"/>
      <c r="Q174" s="15"/>
      <c r="R174" s="71">
        <f>SUM(J174:Q174)</f>
        <v>0</v>
      </c>
    </row>
    <row r="175" spans="2:18" ht="22.5" hidden="1" customHeight="1">
      <c r="B175" s="24"/>
      <c r="D175" s="21"/>
      <c r="E175" s="26"/>
      <c r="F175" s="25">
        <v>97</v>
      </c>
      <c r="G175" s="14"/>
      <c r="H175" s="15"/>
      <c r="I175" s="16"/>
      <c r="J175" s="23"/>
      <c r="K175" s="23"/>
      <c r="L175" s="23"/>
      <c r="M175" s="23"/>
      <c r="N175" s="23"/>
      <c r="O175" s="23"/>
      <c r="P175" s="23"/>
      <c r="Q175" s="23"/>
      <c r="R175" s="71">
        <f>SUM(J175:Q175)</f>
        <v>0</v>
      </c>
    </row>
    <row r="176" spans="2:18" ht="2.25" hidden="1" customHeight="1">
      <c r="B176" s="24"/>
      <c r="D176" s="21"/>
      <c r="E176" s="26"/>
      <c r="F176" s="25">
        <v>98</v>
      </c>
      <c r="G176" s="14"/>
      <c r="H176" s="15"/>
      <c r="I176" s="16"/>
      <c r="J176" s="23"/>
      <c r="K176" s="23"/>
      <c r="L176" s="23"/>
      <c r="M176" s="23"/>
      <c r="N176" s="23"/>
      <c r="O176" s="23"/>
      <c r="P176" s="23"/>
      <c r="Q176" s="23"/>
      <c r="R176" s="71">
        <f>SUM(J176:Q176)</f>
        <v>0</v>
      </c>
    </row>
    <row r="177" spans="2:18" s="12" customFormat="1" ht="18.75" hidden="1" customHeight="1">
      <c r="B177" s="116" t="s">
        <v>94</v>
      </c>
      <c r="C177" s="38"/>
      <c r="D177" s="115"/>
      <c r="E177" s="115"/>
      <c r="F177" s="115"/>
      <c r="G177" s="115"/>
      <c r="H177" s="115"/>
      <c r="I177" s="115"/>
      <c r="J177" s="35">
        <f>SUM(J178)</f>
        <v>0</v>
      </c>
      <c r="K177" s="35">
        <f t="shared" ref="K177:R178" si="84">SUM(K178)</f>
        <v>0</v>
      </c>
      <c r="L177" s="35">
        <f t="shared" si="84"/>
        <v>0</v>
      </c>
      <c r="M177" s="35">
        <f t="shared" si="84"/>
        <v>0</v>
      </c>
      <c r="N177" s="35">
        <f t="shared" si="84"/>
        <v>0</v>
      </c>
      <c r="O177" s="35">
        <f t="shared" si="84"/>
        <v>0</v>
      </c>
      <c r="P177" s="35">
        <f t="shared" si="84"/>
        <v>0</v>
      </c>
      <c r="Q177" s="35">
        <f t="shared" si="84"/>
        <v>0</v>
      </c>
      <c r="R177" s="35">
        <f t="shared" si="84"/>
        <v>0</v>
      </c>
    </row>
    <row r="178" spans="2:18" s="12" customFormat="1" ht="46.5" hidden="1" customHeight="1">
      <c r="B178" s="1520" t="s">
        <v>117</v>
      </c>
      <c r="C178" s="1521"/>
      <c r="D178" s="1521"/>
      <c r="E178" s="1521"/>
      <c r="F178" s="1521"/>
      <c r="G178" s="1521"/>
      <c r="H178" s="1521"/>
      <c r="I178" s="1521"/>
      <c r="J178" s="22">
        <f>SUM(J179)</f>
        <v>0</v>
      </c>
      <c r="K178" s="22">
        <f t="shared" si="84"/>
        <v>0</v>
      </c>
      <c r="L178" s="22">
        <f t="shared" si="84"/>
        <v>0</v>
      </c>
      <c r="M178" s="22">
        <f t="shared" si="84"/>
        <v>0</v>
      </c>
      <c r="N178" s="22">
        <f t="shared" si="84"/>
        <v>0</v>
      </c>
      <c r="O178" s="22">
        <f t="shared" si="84"/>
        <v>0</v>
      </c>
      <c r="P178" s="22">
        <f t="shared" si="84"/>
        <v>0</v>
      </c>
      <c r="Q178" s="22">
        <f t="shared" si="84"/>
        <v>0</v>
      </c>
      <c r="R178" s="22">
        <f t="shared" si="84"/>
        <v>0</v>
      </c>
    </row>
    <row r="179" spans="2:18" ht="31.5" hidden="1" customHeight="1">
      <c r="B179" s="29"/>
      <c r="C179" s="1401" t="s">
        <v>62</v>
      </c>
      <c r="D179" s="1401"/>
      <c r="E179" s="1401"/>
      <c r="F179" s="1401"/>
      <c r="G179" s="1401"/>
      <c r="H179" s="1401"/>
      <c r="I179" s="1401"/>
      <c r="J179" s="73">
        <f>SUM(J180+J185)</f>
        <v>0</v>
      </c>
      <c r="K179" s="73">
        <f t="shared" ref="K179:R179" si="85">SUM(K180+K185)</f>
        <v>0</v>
      </c>
      <c r="L179" s="73">
        <f t="shared" si="85"/>
        <v>0</v>
      </c>
      <c r="M179" s="73">
        <f t="shared" si="85"/>
        <v>0</v>
      </c>
      <c r="N179" s="73">
        <f t="shared" si="85"/>
        <v>0</v>
      </c>
      <c r="O179" s="73">
        <f t="shared" si="85"/>
        <v>0</v>
      </c>
      <c r="P179" s="73">
        <f t="shared" si="85"/>
        <v>0</v>
      </c>
      <c r="Q179" s="73">
        <f t="shared" si="85"/>
        <v>0</v>
      </c>
      <c r="R179" s="73">
        <f t="shared" si="85"/>
        <v>0</v>
      </c>
    </row>
    <row r="180" spans="2:18" hidden="1">
      <c r="B180" s="29"/>
      <c r="C180" s="31"/>
      <c r="D180" s="30" t="s">
        <v>63</v>
      </c>
      <c r="E180" s="28"/>
      <c r="F180" s="27"/>
      <c r="G180" s="27"/>
      <c r="H180" s="13"/>
      <c r="I180" s="47"/>
      <c r="J180" s="73">
        <f>SUM(J181)</f>
        <v>0</v>
      </c>
      <c r="K180" s="73">
        <f t="shared" ref="K180:R180" si="86">SUM(K181)</f>
        <v>0</v>
      </c>
      <c r="L180" s="73">
        <f t="shared" si="86"/>
        <v>0</v>
      </c>
      <c r="M180" s="73">
        <f t="shared" si="86"/>
        <v>0</v>
      </c>
      <c r="N180" s="73">
        <f t="shared" si="86"/>
        <v>0</v>
      </c>
      <c r="O180" s="73">
        <f t="shared" si="86"/>
        <v>0</v>
      </c>
      <c r="P180" s="73">
        <f t="shared" si="86"/>
        <v>0</v>
      </c>
      <c r="Q180" s="73">
        <f t="shared" si="86"/>
        <v>0</v>
      </c>
      <c r="R180" s="73">
        <f t="shared" si="86"/>
        <v>0</v>
      </c>
    </row>
    <row r="181" spans="2:18" ht="31.5" hidden="1" customHeight="1">
      <c r="B181" s="29"/>
      <c r="C181" s="31"/>
      <c r="D181" s="31"/>
      <c r="E181" s="1418" t="s">
        <v>64</v>
      </c>
      <c r="F181" s="1418"/>
      <c r="G181" s="1418"/>
      <c r="H181" s="1418"/>
      <c r="I181" s="1418"/>
      <c r="J181" s="73">
        <f>SUM(J182:J184)</f>
        <v>0</v>
      </c>
      <c r="K181" s="73">
        <f>SUM(K182:K184)</f>
        <v>0</v>
      </c>
      <c r="L181" s="73">
        <f t="shared" ref="L181:R181" si="87">SUM(L182:L184)</f>
        <v>0</v>
      </c>
      <c r="M181" s="73">
        <f t="shared" si="87"/>
        <v>0</v>
      </c>
      <c r="N181" s="73">
        <f t="shared" si="87"/>
        <v>0</v>
      </c>
      <c r="O181" s="73">
        <f t="shared" si="87"/>
        <v>0</v>
      </c>
      <c r="P181" s="73">
        <f t="shared" si="87"/>
        <v>0</v>
      </c>
      <c r="Q181" s="73">
        <f t="shared" si="87"/>
        <v>0</v>
      </c>
      <c r="R181" s="73">
        <f t="shared" si="87"/>
        <v>0</v>
      </c>
    </row>
    <row r="182" spans="2:18" ht="33" hidden="1" customHeight="1">
      <c r="B182" s="32"/>
      <c r="C182" s="33"/>
      <c r="D182" s="33"/>
      <c r="E182" s="33"/>
      <c r="F182" s="51">
        <v>1</v>
      </c>
      <c r="G182" s="52"/>
      <c r="H182" s="15"/>
      <c r="I182" s="123"/>
      <c r="J182" s="15"/>
      <c r="K182" s="79"/>
      <c r="L182" s="79"/>
      <c r="M182" s="79"/>
      <c r="N182" s="15"/>
      <c r="O182" s="15"/>
      <c r="P182" s="15"/>
      <c r="Q182" s="15"/>
      <c r="R182" s="71">
        <f>SUM(J182:Q182)</f>
        <v>0</v>
      </c>
    </row>
    <row r="183" spans="2:18" ht="23.25" hidden="1" customHeight="1">
      <c r="B183" s="24"/>
      <c r="D183" s="21"/>
      <c r="E183" s="26"/>
      <c r="F183" s="25">
        <v>100</v>
      </c>
      <c r="G183" s="14"/>
      <c r="H183" s="15"/>
      <c r="I183" s="16"/>
      <c r="J183" s="23"/>
      <c r="K183" s="23"/>
      <c r="L183" s="23"/>
      <c r="M183" s="23"/>
      <c r="N183" s="23"/>
      <c r="O183" s="23"/>
      <c r="P183" s="23"/>
      <c r="Q183" s="23"/>
      <c r="R183" s="71">
        <f t="shared" ref="R183" si="88">SUM(J183:Q183)</f>
        <v>0</v>
      </c>
    </row>
    <row r="184" spans="2:18" ht="23.25" hidden="1" customHeight="1">
      <c r="B184" s="58"/>
      <c r="C184" s="59"/>
      <c r="D184" s="53"/>
      <c r="E184" s="19"/>
      <c r="F184" s="25">
        <v>101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>SUM(J184:Q184)</f>
        <v>0</v>
      </c>
    </row>
    <row r="185" spans="2:18" ht="36" hidden="1" customHeight="1">
      <c r="B185" s="29"/>
      <c r="C185" s="31"/>
      <c r="D185" s="1401" t="s">
        <v>65</v>
      </c>
      <c r="E185" s="1401"/>
      <c r="F185" s="1401"/>
      <c r="G185" s="1401"/>
      <c r="H185" s="1401"/>
      <c r="I185" s="1401"/>
      <c r="J185" s="73">
        <f>SUM(J186+J190)</f>
        <v>0</v>
      </c>
      <c r="K185" s="73">
        <f t="shared" ref="K185:R185" si="89">SUM(K186+K190)</f>
        <v>0</v>
      </c>
      <c r="L185" s="73">
        <f t="shared" si="89"/>
        <v>0</v>
      </c>
      <c r="M185" s="73">
        <f t="shared" si="89"/>
        <v>0</v>
      </c>
      <c r="N185" s="73">
        <f t="shared" si="89"/>
        <v>0</v>
      </c>
      <c r="O185" s="73">
        <f>SUM(O186+O190)</f>
        <v>0</v>
      </c>
      <c r="P185" s="73">
        <f t="shared" si="89"/>
        <v>0</v>
      </c>
      <c r="Q185" s="73">
        <f t="shared" si="89"/>
        <v>0</v>
      </c>
      <c r="R185" s="73">
        <f t="shared" si="89"/>
        <v>0</v>
      </c>
    </row>
    <row r="186" spans="2:18" hidden="1">
      <c r="B186" s="29"/>
      <c r="C186" s="31"/>
      <c r="D186" s="31"/>
      <c r="E186" s="30" t="s">
        <v>66</v>
      </c>
      <c r="F186" s="27"/>
      <c r="G186" s="27"/>
      <c r="H186" s="13"/>
      <c r="I186" s="47"/>
      <c r="J186" s="73">
        <f>SUM(J187:J189)</f>
        <v>0</v>
      </c>
      <c r="K186" s="73">
        <f t="shared" ref="K186:R186" si="90">SUM(K187:K189)</f>
        <v>0</v>
      </c>
      <c r="L186" s="73">
        <f t="shared" si="90"/>
        <v>0</v>
      </c>
      <c r="M186" s="73">
        <f t="shared" si="90"/>
        <v>0</v>
      </c>
      <c r="N186" s="73">
        <f t="shared" si="90"/>
        <v>0</v>
      </c>
      <c r="O186" s="73">
        <f t="shared" si="90"/>
        <v>0</v>
      </c>
      <c r="P186" s="73">
        <f t="shared" si="90"/>
        <v>0</v>
      </c>
      <c r="Q186" s="73">
        <f t="shared" si="90"/>
        <v>0</v>
      </c>
      <c r="R186" s="73">
        <f t="shared" si="90"/>
        <v>0</v>
      </c>
    </row>
    <row r="187" spans="2:18" ht="21" hidden="1" customHeight="1">
      <c r="B187" s="32"/>
      <c r="C187" s="33"/>
      <c r="D187" s="33"/>
      <c r="E187" s="34"/>
      <c r="F187" s="25">
        <v>102</v>
      </c>
      <c r="G187" s="14"/>
      <c r="H187" s="14"/>
      <c r="I187" s="52"/>
      <c r="J187" s="15"/>
      <c r="K187" s="15"/>
      <c r="L187" s="15"/>
      <c r="M187" s="15"/>
      <c r="N187" s="15"/>
      <c r="O187" s="15"/>
      <c r="P187" s="15"/>
      <c r="Q187" s="15"/>
      <c r="R187" s="71">
        <f t="shared" ref="R187:R188" si="91">SUM(J187:Q187)</f>
        <v>0</v>
      </c>
    </row>
    <row r="188" spans="2:18" ht="21" hidden="1" customHeight="1">
      <c r="B188" s="24"/>
      <c r="D188" s="21"/>
      <c r="E188" s="26"/>
      <c r="F188" s="25">
        <v>103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 t="shared" si="91"/>
        <v>0</v>
      </c>
    </row>
    <row r="189" spans="2:18" ht="21" hidden="1" customHeight="1">
      <c r="B189" s="24"/>
      <c r="D189" s="21"/>
      <c r="E189" s="26"/>
      <c r="F189" s="25">
        <v>104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hidden="1">
      <c r="B190" s="29"/>
      <c r="C190" s="31"/>
      <c r="D190" s="31"/>
      <c r="E190" s="30" t="s">
        <v>67</v>
      </c>
      <c r="F190" s="27"/>
      <c r="G190" s="27"/>
      <c r="H190" s="13"/>
      <c r="I190" s="47"/>
      <c r="J190" s="73">
        <f>SUM(J191:J193)</f>
        <v>0</v>
      </c>
      <c r="K190" s="73">
        <f t="shared" ref="K190:Q190" si="92">SUM(K191:K193)</f>
        <v>0</v>
      </c>
      <c r="L190" s="73">
        <f t="shared" si="92"/>
        <v>0</v>
      </c>
      <c r="M190" s="73">
        <f t="shared" si="92"/>
        <v>0</v>
      </c>
      <c r="N190" s="73">
        <f t="shared" si="92"/>
        <v>0</v>
      </c>
      <c r="O190" s="73">
        <f t="shared" si="92"/>
        <v>0</v>
      </c>
      <c r="P190" s="73">
        <f t="shared" si="92"/>
        <v>0</v>
      </c>
      <c r="Q190" s="73">
        <f t="shared" si="92"/>
        <v>0</v>
      </c>
      <c r="R190" s="73">
        <f>SUM(R191:R193)</f>
        <v>0</v>
      </c>
    </row>
    <row r="191" spans="2:18" ht="21" hidden="1" customHeight="1">
      <c r="B191" s="32"/>
      <c r="C191" s="33"/>
      <c r="D191" s="33"/>
      <c r="E191" s="34"/>
      <c r="F191" s="25">
        <v>105</v>
      </c>
      <c r="G191" s="14"/>
      <c r="H191" s="14"/>
      <c r="I191" s="52"/>
      <c r="J191" s="15"/>
      <c r="K191" s="15"/>
      <c r="L191" s="15"/>
      <c r="M191" s="15"/>
      <c r="N191" s="15"/>
      <c r="O191" s="15"/>
      <c r="P191" s="15"/>
      <c r="Q191" s="15"/>
      <c r="R191" s="71">
        <f t="shared" ref="R191:R192" si="93">SUM(J191:Q191)</f>
        <v>0</v>
      </c>
    </row>
    <row r="192" spans="2:18" ht="21" hidden="1" customHeight="1">
      <c r="B192" s="24"/>
      <c r="D192" s="21"/>
      <c r="E192" s="26"/>
      <c r="F192" s="25">
        <v>106</v>
      </c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1">
        <f t="shared" si="93"/>
        <v>0</v>
      </c>
    </row>
    <row r="193" spans="2:18" ht="21" hidden="1" customHeight="1">
      <c r="B193" s="24"/>
      <c r="D193" s="21"/>
      <c r="E193" s="26"/>
      <c r="F193" s="25">
        <v>107</v>
      </c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1">
        <f>SUM(J193:Q193)</f>
        <v>0</v>
      </c>
    </row>
    <row r="194" spans="2:18" s="12" customFormat="1" ht="18" customHeight="1">
      <c r="B194" s="397" t="s">
        <v>80</v>
      </c>
      <c r="C194" s="398"/>
      <c r="D194" s="398"/>
      <c r="E194" s="398"/>
      <c r="F194" s="398"/>
      <c r="G194" s="398"/>
      <c r="H194" s="550"/>
      <c r="I194" s="398"/>
      <c r="J194" s="450"/>
      <c r="K194" s="450"/>
      <c r="L194" s="450"/>
      <c r="M194" s="450"/>
      <c r="N194" s="450"/>
      <c r="O194" s="450"/>
      <c r="P194" s="450"/>
      <c r="Q194" s="450"/>
      <c r="R194" s="449"/>
    </row>
    <row r="195" spans="2:18" s="12" customFormat="1" ht="18" customHeight="1">
      <c r="B195" s="188" t="s">
        <v>111</v>
      </c>
      <c r="C195" s="189"/>
      <c r="D195" s="189"/>
      <c r="E195" s="189"/>
      <c r="F195" s="189"/>
      <c r="G195" s="189"/>
      <c r="H195" s="190"/>
      <c r="I195" s="189"/>
      <c r="J195" s="448"/>
      <c r="K195" s="448"/>
      <c r="L195" s="448"/>
      <c r="M195" s="448"/>
      <c r="N195" s="448"/>
      <c r="O195" s="448"/>
      <c r="P195" s="448"/>
      <c r="Q195" s="448"/>
      <c r="R195" s="445"/>
    </row>
    <row r="196" spans="2:18" ht="50.25" hidden="1" customHeight="1">
      <c r="B196" s="29"/>
      <c r="C196" s="1401" t="s">
        <v>25</v>
      </c>
      <c r="D196" s="1401"/>
      <c r="E196" s="1401"/>
      <c r="F196" s="1401"/>
      <c r="G196" s="1401"/>
      <c r="H196" s="1401"/>
      <c r="I196" s="1401"/>
      <c r="J196" s="544"/>
      <c r="K196" s="443"/>
      <c r="L196" s="443"/>
      <c r="M196" s="443"/>
      <c r="N196" s="443"/>
      <c r="O196" s="443"/>
      <c r="P196" s="443"/>
      <c r="Q196" s="443"/>
      <c r="R196" s="186"/>
    </row>
    <row r="197" spans="2:18" ht="35.25" hidden="1" customHeight="1">
      <c r="B197" s="29"/>
      <c r="C197" s="31"/>
      <c r="D197" s="1401" t="s">
        <v>16</v>
      </c>
      <c r="E197" s="1401"/>
      <c r="F197" s="1401"/>
      <c r="G197" s="1401"/>
      <c r="H197" s="1401"/>
      <c r="I197" s="1401"/>
      <c r="J197" s="544"/>
      <c r="K197" s="443"/>
      <c r="L197" s="443"/>
      <c r="M197" s="443"/>
      <c r="N197" s="443"/>
      <c r="O197" s="443"/>
      <c r="P197" s="443"/>
      <c r="Q197" s="443"/>
      <c r="R197" s="186"/>
    </row>
    <row r="198" spans="2:18" ht="48.75" hidden="1" customHeight="1">
      <c r="B198" s="29"/>
      <c r="C198" s="31"/>
      <c r="D198" s="31"/>
      <c r="E198" s="1401" t="s">
        <v>17</v>
      </c>
      <c r="F198" s="1401"/>
      <c r="G198" s="1401"/>
      <c r="H198" s="1401"/>
      <c r="I198" s="1401"/>
      <c r="J198" s="544"/>
      <c r="K198" s="443"/>
      <c r="L198" s="443"/>
      <c r="M198" s="443"/>
      <c r="N198" s="443"/>
      <c r="O198" s="443"/>
      <c r="P198" s="443"/>
      <c r="Q198" s="443"/>
      <c r="R198" s="186"/>
    </row>
    <row r="199" spans="2:18" ht="23.25" hidden="1" customHeight="1">
      <c r="B199" s="105"/>
      <c r="C199" s="91"/>
      <c r="D199" s="91"/>
      <c r="E199" s="92"/>
      <c r="F199" s="93">
        <v>13</v>
      </c>
      <c r="G199" s="94"/>
      <c r="H199" s="405"/>
      <c r="I199" s="95"/>
      <c r="J199" s="545"/>
      <c r="K199" s="203"/>
      <c r="L199" s="203"/>
      <c r="M199" s="203"/>
      <c r="N199" s="203"/>
      <c r="O199" s="203"/>
      <c r="P199" s="203"/>
      <c r="Q199" s="203"/>
      <c r="R199" s="522"/>
    </row>
    <row r="200" spans="2:18" ht="23.25" hidden="1" customHeight="1">
      <c r="B200" s="106"/>
      <c r="C200" s="97"/>
      <c r="D200" s="98"/>
      <c r="E200" s="99"/>
      <c r="F200" s="93">
        <v>14</v>
      </c>
      <c r="G200" s="94"/>
      <c r="H200" s="13"/>
      <c r="I200" s="100"/>
      <c r="J200" s="546"/>
      <c r="K200" s="447"/>
      <c r="L200" s="447"/>
      <c r="M200" s="447"/>
      <c r="N200" s="447"/>
      <c r="O200" s="447"/>
      <c r="P200" s="447"/>
      <c r="Q200" s="447"/>
      <c r="R200" s="522"/>
    </row>
    <row r="201" spans="2:18" ht="23.25" hidden="1" customHeight="1">
      <c r="B201" s="107"/>
      <c r="C201" s="102"/>
      <c r="D201" s="103"/>
      <c r="E201" s="104"/>
      <c r="F201" s="93">
        <v>15</v>
      </c>
      <c r="G201" s="94"/>
      <c r="H201" s="13"/>
      <c r="I201" s="100"/>
      <c r="J201" s="546"/>
      <c r="K201" s="447"/>
      <c r="L201" s="447"/>
      <c r="M201" s="447"/>
      <c r="N201" s="447"/>
      <c r="O201" s="447"/>
      <c r="P201" s="447"/>
      <c r="Q201" s="447"/>
      <c r="R201" s="522"/>
    </row>
    <row r="202" spans="2:18" ht="23.25" hidden="1" customHeight="1">
      <c r="B202" s="29"/>
      <c r="C202" s="31"/>
      <c r="D202" s="31"/>
      <c r="E202" s="30" t="s">
        <v>18</v>
      </c>
      <c r="F202" s="27"/>
      <c r="G202" s="27"/>
      <c r="H202" s="13"/>
      <c r="I202" s="47"/>
      <c r="J202" s="544"/>
      <c r="K202" s="443"/>
      <c r="L202" s="443"/>
      <c r="M202" s="443"/>
      <c r="N202" s="443"/>
      <c r="O202" s="443"/>
      <c r="P202" s="443"/>
      <c r="Q202" s="443"/>
      <c r="R202" s="186"/>
    </row>
    <row r="203" spans="2:18" ht="23.25" hidden="1" customHeight="1">
      <c r="B203" s="105"/>
      <c r="C203" s="91"/>
      <c r="D203" s="91"/>
      <c r="E203" s="92"/>
      <c r="F203" s="93">
        <v>16</v>
      </c>
      <c r="G203" s="94"/>
      <c r="H203" s="405"/>
      <c r="I203" s="95"/>
      <c r="J203" s="545"/>
      <c r="K203" s="203"/>
      <c r="L203" s="203"/>
      <c r="M203" s="203"/>
      <c r="N203" s="203"/>
      <c r="O203" s="203"/>
      <c r="P203" s="203"/>
      <c r="Q203" s="203"/>
      <c r="R203" s="522"/>
    </row>
    <row r="204" spans="2:18" ht="23.25" hidden="1" customHeight="1">
      <c r="B204" s="106"/>
      <c r="C204" s="97"/>
      <c r="D204" s="98"/>
      <c r="E204" s="99"/>
      <c r="F204" s="93">
        <v>17</v>
      </c>
      <c r="G204" s="94"/>
      <c r="H204" s="13"/>
      <c r="I204" s="100"/>
      <c r="J204" s="546"/>
      <c r="K204" s="447"/>
      <c r="L204" s="447"/>
      <c r="M204" s="447"/>
      <c r="N204" s="447"/>
      <c r="O204" s="447"/>
      <c r="P204" s="447"/>
      <c r="Q204" s="447"/>
      <c r="R204" s="522"/>
    </row>
    <row r="205" spans="2:18" ht="23.25" hidden="1" customHeight="1">
      <c r="B205" s="107"/>
      <c r="C205" s="102"/>
      <c r="D205" s="103"/>
      <c r="E205" s="104"/>
      <c r="F205" s="93">
        <v>18</v>
      </c>
      <c r="G205" s="94"/>
      <c r="H205" s="13"/>
      <c r="I205" s="100"/>
      <c r="J205" s="546"/>
      <c r="K205" s="447"/>
      <c r="L205" s="447"/>
      <c r="M205" s="447"/>
      <c r="N205" s="447"/>
      <c r="O205" s="447"/>
      <c r="P205" s="447"/>
      <c r="Q205" s="447"/>
      <c r="R205" s="522"/>
    </row>
    <row r="206" spans="2:18" ht="23.25" hidden="1" customHeight="1">
      <c r="B206" s="29"/>
      <c r="C206" s="31"/>
      <c r="D206" s="31"/>
      <c r="E206" s="30" t="s">
        <v>19</v>
      </c>
      <c r="F206" s="27"/>
      <c r="G206" s="27"/>
      <c r="H206" s="13"/>
      <c r="I206" s="47"/>
      <c r="J206" s="544"/>
      <c r="K206" s="443"/>
      <c r="L206" s="443"/>
      <c r="M206" s="443"/>
      <c r="N206" s="443"/>
      <c r="O206" s="443"/>
      <c r="P206" s="443"/>
      <c r="Q206" s="443"/>
      <c r="R206" s="186"/>
    </row>
    <row r="207" spans="2:18" ht="23.25" hidden="1" customHeight="1">
      <c r="B207" s="105"/>
      <c r="C207" s="91"/>
      <c r="D207" s="91"/>
      <c r="E207" s="92"/>
      <c r="F207" s="93">
        <v>19</v>
      </c>
      <c r="G207" s="94"/>
      <c r="H207" s="405"/>
      <c r="I207" s="95"/>
      <c r="J207" s="545"/>
      <c r="K207" s="203"/>
      <c r="L207" s="203"/>
      <c r="M207" s="203"/>
      <c r="N207" s="203"/>
      <c r="O207" s="203"/>
      <c r="P207" s="203"/>
      <c r="Q207" s="203"/>
      <c r="R207" s="522"/>
    </row>
    <row r="208" spans="2:18" ht="23.25" hidden="1" customHeight="1">
      <c r="B208" s="106"/>
      <c r="C208" s="97"/>
      <c r="D208" s="98"/>
      <c r="E208" s="99"/>
      <c r="F208" s="93">
        <v>20</v>
      </c>
      <c r="G208" s="94"/>
      <c r="H208" s="13"/>
      <c r="I208" s="100"/>
      <c r="J208" s="546"/>
      <c r="K208" s="447"/>
      <c r="L208" s="447"/>
      <c r="M208" s="447"/>
      <c r="N208" s="447"/>
      <c r="O208" s="447"/>
      <c r="P208" s="447"/>
      <c r="Q208" s="447"/>
      <c r="R208" s="522"/>
    </row>
    <row r="209" spans="2:18" ht="23.25" hidden="1" customHeight="1">
      <c r="B209" s="106"/>
      <c r="C209" s="97"/>
      <c r="D209" s="98"/>
      <c r="E209" s="99"/>
      <c r="F209" s="93">
        <v>21</v>
      </c>
      <c r="G209" s="94"/>
      <c r="H209" s="13"/>
      <c r="I209" s="100"/>
      <c r="J209" s="546"/>
      <c r="K209" s="447"/>
      <c r="L209" s="447"/>
      <c r="M209" s="447"/>
      <c r="N209" s="447"/>
      <c r="O209" s="447"/>
      <c r="P209" s="447"/>
      <c r="Q209" s="447"/>
      <c r="R209" s="522"/>
    </row>
    <row r="210" spans="2:18" s="37" customFormat="1" ht="49.5" hidden="1" customHeight="1">
      <c r="B210" s="36"/>
      <c r="C210" s="39"/>
      <c r="D210" s="1401" t="s">
        <v>20</v>
      </c>
      <c r="E210" s="1401"/>
      <c r="F210" s="1401"/>
      <c r="G210" s="1401"/>
      <c r="H210" s="1401"/>
      <c r="I210" s="1401"/>
      <c r="J210" s="547"/>
      <c r="K210" s="512"/>
      <c r="L210" s="512"/>
      <c r="M210" s="512"/>
      <c r="N210" s="512"/>
      <c r="O210" s="512"/>
      <c r="P210" s="512"/>
      <c r="Q210" s="512"/>
      <c r="R210" s="509"/>
    </row>
    <row r="211" spans="2:18" ht="36" hidden="1" customHeight="1">
      <c r="B211" s="83"/>
      <c r="C211" s="31"/>
      <c r="D211" s="31"/>
      <c r="E211" s="1401" t="s">
        <v>21</v>
      </c>
      <c r="F211" s="1401"/>
      <c r="G211" s="1401"/>
      <c r="H211" s="1401"/>
      <c r="I211" s="1401"/>
      <c r="J211" s="544"/>
      <c r="K211" s="443"/>
      <c r="L211" s="443"/>
      <c r="M211" s="443"/>
      <c r="N211" s="443"/>
      <c r="O211" s="443"/>
      <c r="P211" s="443"/>
      <c r="Q211" s="443"/>
      <c r="R211" s="186"/>
    </row>
    <row r="212" spans="2:18" ht="20.25" hidden="1" customHeight="1">
      <c r="B212" s="87"/>
      <c r="C212" s="91"/>
      <c r="D212" s="91"/>
      <c r="E212" s="92"/>
      <c r="F212" s="93">
        <v>22</v>
      </c>
      <c r="G212" s="94"/>
      <c r="H212" s="405"/>
      <c r="I212" s="95"/>
      <c r="J212" s="545"/>
      <c r="K212" s="203"/>
      <c r="L212" s="203"/>
      <c r="M212" s="203"/>
      <c r="N212" s="203"/>
      <c r="O212" s="203"/>
      <c r="P212" s="203"/>
      <c r="Q212" s="203"/>
      <c r="R212" s="522"/>
    </row>
    <row r="213" spans="2:18" ht="20.25" hidden="1" customHeight="1">
      <c r="B213" s="88"/>
      <c r="C213" s="97"/>
      <c r="D213" s="98"/>
      <c r="E213" s="99"/>
      <c r="F213" s="93">
        <v>23</v>
      </c>
      <c r="G213" s="94"/>
      <c r="H213" s="13"/>
      <c r="I213" s="100"/>
      <c r="J213" s="546"/>
      <c r="K213" s="447"/>
      <c r="L213" s="447"/>
      <c r="M213" s="447"/>
      <c r="N213" s="447"/>
      <c r="O213" s="447"/>
      <c r="P213" s="447"/>
      <c r="Q213" s="447"/>
      <c r="R213" s="522"/>
    </row>
    <row r="214" spans="2:18" ht="20.25" hidden="1" customHeight="1">
      <c r="B214" s="88"/>
      <c r="C214" s="97"/>
      <c r="D214" s="98"/>
      <c r="E214" s="99"/>
      <c r="F214" s="93">
        <v>24</v>
      </c>
      <c r="G214" s="94"/>
      <c r="H214" s="13"/>
      <c r="I214" s="100"/>
      <c r="J214" s="546"/>
      <c r="K214" s="447"/>
      <c r="L214" s="447"/>
      <c r="M214" s="447"/>
      <c r="N214" s="447"/>
      <c r="O214" s="447"/>
      <c r="P214" s="447"/>
      <c r="Q214" s="447"/>
      <c r="R214" s="522"/>
    </row>
    <row r="215" spans="2:18" ht="16.5" customHeight="1">
      <c r="B215" s="29"/>
      <c r="C215" s="189" t="s">
        <v>24</v>
      </c>
      <c r="D215" s="189"/>
      <c r="E215" s="189"/>
      <c r="F215" s="189"/>
      <c r="G215" s="189"/>
      <c r="H215" s="190"/>
      <c r="I215" s="189"/>
      <c r="J215" s="544"/>
      <c r="K215" s="443"/>
      <c r="L215" s="443"/>
      <c r="M215" s="443"/>
      <c r="N215" s="443"/>
      <c r="O215" s="443"/>
      <c r="P215" s="443"/>
      <c r="Q215" s="443"/>
      <c r="R215" s="186"/>
    </row>
    <row r="216" spans="2:18" ht="16.5" hidden="1" customHeight="1">
      <c r="B216" s="29"/>
      <c r="C216" s="31"/>
      <c r="D216" s="189" t="s">
        <v>23</v>
      </c>
      <c r="E216" s="189"/>
      <c r="F216" s="189"/>
      <c r="G216" s="189"/>
      <c r="H216" s="190"/>
      <c r="I216" s="189"/>
      <c r="J216" s="544"/>
      <c r="K216" s="443"/>
      <c r="L216" s="443"/>
      <c r="M216" s="443"/>
      <c r="N216" s="443"/>
      <c r="O216" s="443"/>
      <c r="P216" s="443"/>
      <c r="Q216" s="443"/>
      <c r="R216" s="186"/>
    </row>
    <row r="217" spans="2:18" ht="16.5" hidden="1" customHeight="1">
      <c r="B217" s="29"/>
      <c r="C217" s="31"/>
      <c r="D217" s="31"/>
      <c r="E217" s="189" t="s">
        <v>22</v>
      </c>
      <c r="F217" s="189"/>
      <c r="G217" s="189"/>
      <c r="H217" s="190"/>
      <c r="I217" s="189"/>
      <c r="J217" s="544"/>
      <c r="K217" s="443"/>
      <c r="L217" s="443"/>
      <c r="M217" s="443"/>
      <c r="N217" s="443"/>
      <c r="O217" s="443"/>
      <c r="P217" s="443"/>
      <c r="Q217" s="443"/>
      <c r="R217" s="186"/>
    </row>
    <row r="218" spans="2:18" s="464" customFormat="1" ht="16.5" hidden="1" customHeight="1">
      <c r="B218" s="466"/>
      <c r="C218" s="463"/>
      <c r="D218" s="463"/>
      <c r="E218" s="467">
        <v>127</v>
      </c>
      <c r="F218" s="467" t="s">
        <v>1752</v>
      </c>
      <c r="G218" s="463"/>
      <c r="H218" s="536"/>
      <c r="I218" s="467"/>
      <c r="J218" s="458"/>
      <c r="K218" s="458"/>
      <c r="L218" s="458"/>
      <c r="M218" s="458"/>
      <c r="N218" s="458"/>
      <c r="O218" s="458"/>
      <c r="P218" s="458"/>
      <c r="Q218" s="458"/>
      <c r="R218" s="457"/>
    </row>
    <row r="219" spans="2:18" ht="47.25" hidden="1" customHeight="1">
      <c r="B219" s="771"/>
      <c r="C219" s="752"/>
      <c r="D219" s="752"/>
      <c r="E219" s="752"/>
      <c r="F219" s="752"/>
      <c r="G219" s="754"/>
      <c r="H219" s="755"/>
      <c r="I219" s="853"/>
      <c r="J219" s="864"/>
      <c r="K219" s="758"/>
      <c r="L219" s="758"/>
      <c r="M219" s="758"/>
      <c r="N219" s="757"/>
      <c r="O219" s="757"/>
      <c r="P219" s="757"/>
      <c r="Q219" s="757"/>
      <c r="R219" s="759"/>
    </row>
    <row r="220" spans="2:18" s="464" customFormat="1" ht="19.5" hidden="1" customHeight="1">
      <c r="B220" s="466"/>
      <c r="C220" s="463"/>
      <c r="D220" s="463"/>
      <c r="E220" s="467">
        <v>212</v>
      </c>
      <c r="F220" s="467" t="s">
        <v>1753</v>
      </c>
      <c r="G220" s="468"/>
      <c r="H220" s="536"/>
      <c r="I220" s="467"/>
      <c r="J220" s="458"/>
      <c r="K220" s="458"/>
      <c r="L220" s="458"/>
      <c r="M220" s="458"/>
      <c r="N220" s="458"/>
      <c r="O220" s="458"/>
      <c r="P220" s="458"/>
      <c r="Q220" s="458"/>
      <c r="R220" s="457"/>
    </row>
    <row r="221" spans="2:18" ht="64.5" hidden="1" customHeight="1">
      <c r="B221" s="771"/>
      <c r="C221" s="752"/>
      <c r="D221" s="752"/>
      <c r="E221" s="752"/>
      <c r="F221" s="752">
        <v>21201</v>
      </c>
      <c r="G221" s="754"/>
      <c r="H221" s="755"/>
      <c r="I221" s="853"/>
      <c r="J221" s="864"/>
      <c r="K221" s="757"/>
      <c r="L221" s="757"/>
      <c r="M221" s="757"/>
      <c r="N221" s="757"/>
      <c r="O221" s="757"/>
      <c r="P221" s="758"/>
      <c r="Q221" s="786"/>
      <c r="R221" s="759">
        <f>SUM(J221:P221)</f>
        <v>0</v>
      </c>
    </row>
    <row r="222" spans="2:18" ht="84.75" hidden="1" customHeight="1">
      <c r="B222" s="17"/>
      <c r="C222" s="18"/>
      <c r="D222" s="18"/>
      <c r="E222" s="18"/>
      <c r="F222" s="18">
        <v>21202</v>
      </c>
      <c r="G222" s="19"/>
      <c r="H222" s="134"/>
      <c r="I222" s="135"/>
      <c r="J222" s="863"/>
      <c r="K222" s="152"/>
      <c r="L222" s="152"/>
      <c r="M222" s="152"/>
      <c r="N222" s="152"/>
      <c r="O222" s="152"/>
      <c r="P222" s="372"/>
      <c r="Q222" s="843"/>
      <c r="R222" s="471">
        <f>SUM(J222:P222)</f>
        <v>0</v>
      </c>
    </row>
    <row r="223" spans="2:18" ht="39.75" hidden="1" customHeight="1">
      <c r="B223" s="794"/>
      <c r="C223" s="795"/>
      <c r="D223" s="793"/>
      <c r="E223" s="793"/>
      <c r="F223" s="752">
        <v>21203</v>
      </c>
      <c r="G223" s="754"/>
      <c r="H223" s="757"/>
      <c r="I223" s="853"/>
      <c r="J223" s="866"/>
      <c r="K223" s="786"/>
      <c r="L223" s="786"/>
      <c r="M223" s="786"/>
      <c r="N223" s="786"/>
      <c r="O223" s="786"/>
      <c r="P223" s="867"/>
      <c r="Q223" s="786"/>
      <c r="R223" s="868">
        <f>SUM(J223:P223)</f>
        <v>0</v>
      </c>
    </row>
    <row r="224" spans="2:18" ht="68.25" hidden="1" customHeight="1">
      <c r="B224" s="58"/>
      <c r="C224" s="59"/>
      <c r="D224" s="53"/>
      <c r="E224" s="53"/>
      <c r="F224" s="18">
        <v>21204</v>
      </c>
      <c r="G224" s="19"/>
      <c r="H224" s="152"/>
      <c r="I224" s="135"/>
      <c r="J224" s="865"/>
      <c r="K224" s="136"/>
      <c r="L224" s="136"/>
      <c r="M224" s="136"/>
      <c r="N224" s="136"/>
      <c r="O224" s="136"/>
      <c r="P224" s="1097"/>
      <c r="Q224" s="136"/>
      <c r="R224" s="526">
        <f>SUM(J224:P224)</f>
        <v>0</v>
      </c>
    </row>
    <row r="225" spans="2:18" ht="48.75" hidden="1" customHeight="1">
      <c r="B225" s="29"/>
      <c r="C225" s="31"/>
      <c r="D225" s="1401" t="s">
        <v>26</v>
      </c>
      <c r="E225" s="1401"/>
      <c r="F225" s="1401"/>
      <c r="G225" s="1401"/>
      <c r="H225" s="1401"/>
      <c r="I225" s="1401"/>
      <c r="J225" s="128">
        <f>SUM(J226)</f>
        <v>0</v>
      </c>
      <c r="K225" s="73">
        <f t="shared" ref="K225:R225" si="94">SUM(K226)</f>
        <v>0</v>
      </c>
      <c r="L225" s="73">
        <f t="shared" si="94"/>
        <v>0</v>
      </c>
      <c r="M225" s="73">
        <f t="shared" si="94"/>
        <v>0</v>
      </c>
      <c r="N225" s="73">
        <f t="shared" si="94"/>
        <v>0</v>
      </c>
      <c r="O225" s="73">
        <f t="shared" si="94"/>
        <v>0</v>
      </c>
      <c r="P225" s="73">
        <f t="shared" si="94"/>
        <v>0</v>
      </c>
      <c r="Q225" s="73">
        <f t="shared" si="94"/>
        <v>0</v>
      </c>
      <c r="R225" s="73">
        <f t="shared" si="94"/>
        <v>0</v>
      </c>
    </row>
    <row r="226" spans="2:18" ht="32.25" hidden="1" customHeight="1">
      <c r="B226" s="29"/>
      <c r="C226" s="31"/>
      <c r="D226" s="31"/>
      <c r="E226" s="1401" t="s">
        <v>27</v>
      </c>
      <c r="F226" s="1401"/>
      <c r="G226" s="1401"/>
      <c r="H226" s="1401"/>
      <c r="I226" s="1401"/>
      <c r="J226" s="128">
        <f>SUM(J227:J229)</f>
        <v>0</v>
      </c>
      <c r="K226" s="73">
        <f t="shared" ref="K226:R226" si="95">SUM(K227:K229)</f>
        <v>0</v>
      </c>
      <c r="L226" s="73">
        <f t="shared" si="95"/>
        <v>0</v>
      </c>
      <c r="M226" s="73">
        <f t="shared" si="95"/>
        <v>0</v>
      </c>
      <c r="N226" s="73">
        <f t="shared" si="95"/>
        <v>0</v>
      </c>
      <c r="O226" s="73">
        <f t="shared" si="95"/>
        <v>0</v>
      </c>
      <c r="P226" s="73">
        <f t="shared" si="95"/>
        <v>0</v>
      </c>
      <c r="Q226" s="73">
        <f t="shared" si="95"/>
        <v>0</v>
      </c>
      <c r="R226" s="73">
        <f t="shared" si="95"/>
        <v>0</v>
      </c>
    </row>
    <row r="227" spans="2:18" ht="20.25" hidden="1" customHeight="1">
      <c r="B227" s="32"/>
      <c r="C227" s="33"/>
      <c r="D227" s="33"/>
      <c r="E227" s="34"/>
      <c r="F227" s="25">
        <v>28</v>
      </c>
      <c r="G227" s="14"/>
      <c r="H227" s="80"/>
      <c r="I227" s="52"/>
      <c r="J227" s="130"/>
      <c r="K227" s="15"/>
      <c r="L227" s="15"/>
      <c r="M227" s="15"/>
      <c r="N227" s="15"/>
      <c r="O227" s="15"/>
      <c r="P227" s="15"/>
      <c r="Q227" s="15"/>
      <c r="R227" s="71">
        <f t="shared" ref="R227:R228" si="96">SUM(J227:Q227)</f>
        <v>0</v>
      </c>
    </row>
    <row r="228" spans="2:18" ht="20.25" hidden="1" customHeight="1">
      <c r="B228" s="24"/>
      <c r="D228" s="21"/>
      <c r="E228" s="26"/>
      <c r="F228" s="25">
        <v>29</v>
      </c>
      <c r="G228" s="14"/>
      <c r="H228" s="15"/>
      <c r="I228" s="16"/>
      <c r="J228" s="131"/>
      <c r="K228" s="23"/>
      <c r="L228" s="23"/>
      <c r="M228" s="23"/>
      <c r="N228" s="23"/>
      <c r="O228" s="23"/>
      <c r="P228" s="23"/>
      <c r="Q228" s="23"/>
      <c r="R228" s="71">
        <f t="shared" si="96"/>
        <v>0</v>
      </c>
    </row>
    <row r="229" spans="2:18" ht="20.25" hidden="1" customHeight="1">
      <c r="B229" s="24"/>
      <c r="D229" s="21"/>
      <c r="E229" s="26"/>
      <c r="F229" s="25">
        <v>30</v>
      </c>
      <c r="G229" s="14"/>
      <c r="H229" s="15"/>
      <c r="I229" s="16"/>
      <c r="J229" s="131"/>
      <c r="K229" s="23"/>
      <c r="L229" s="23"/>
      <c r="M229" s="23"/>
      <c r="N229" s="23"/>
      <c r="O229" s="23"/>
      <c r="P229" s="23"/>
      <c r="Q229" s="23"/>
      <c r="R229" s="71">
        <f>SUM(J229:Q229)</f>
        <v>0</v>
      </c>
    </row>
    <row r="230" spans="2:18" ht="17.25" customHeight="1">
      <c r="B230" s="29"/>
      <c r="C230" s="31"/>
      <c r="D230" s="189" t="s">
        <v>28</v>
      </c>
      <c r="E230" s="189"/>
      <c r="F230" s="189"/>
      <c r="G230" s="189"/>
      <c r="H230" s="189"/>
      <c r="I230" s="191"/>
      <c r="J230" s="1111"/>
      <c r="K230" s="443"/>
      <c r="L230" s="443"/>
      <c r="M230" s="443"/>
      <c r="N230" s="443"/>
      <c r="O230" s="443"/>
      <c r="P230" s="443"/>
      <c r="Q230" s="443"/>
      <c r="R230" s="186"/>
    </row>
    <row r="231" spans="2:18" ht="17.25" customHeight="1">
      <c r="B231" s="29"/>
      <c r="C231" s="31"/>
      <c r="D231" s="31"/>
      <c r="E231" s="189" t="s">
        <v>29</v>
      </c>
      <c r="F231" s="189"/>
      <c r="G231" s="189"/>
      <c r="H231" s="189"/>
      <c r="I231" s="189"/>
      <c r="J231" s="544"/>
      <c r="K231" s="443"/>
      <c r="L231" s="443"/>
      <c r="M231" s="443"/>
      <c r="N231" s="443"/>
      <c r="O231" s="443"/>
      <c r="P231" s="443"/>
      <c r="Q231" s="443"/>
      <c r="R231" s="186"/>
    </row>
    <row r="232" spans="2:18" ht="17.25" customHeight="1">
      <c r="B232" s="188"/>
      <c r="C232" s="189"/>
      <c r="D232" s="189"/>
      <c r="E232" s="1112" t="s">
        <v>2148</v>
      </c>
      <c r="F232" s="1521" t="s">
        <v>2679</v>
      </c>
      <c r="G232" s="1521"/>
      <c r="H232" s="1521"/>
      <c r="I232" s="1521"/>
      <c r="J232" s="545"/>
      <c r="K232" s="203"/>
      <c r="L232" s="203"/>
      <c r="M232" s="203"/>
      <c r="N232" s="203"/>
      <c r="O232" s="203"/>
      <c r="P232" s="203"/>
      <c r="Q232" s="203"/>
      <c r="R232" s="522"/>
    </row>
    <row r="233" spans="2:18" ht="47.25" customHeight="1">
      <c r="B233" s="109"/>
      <c r="C233" s="108"/>
      <c r="D233" s="52"/>
      <c r="E233" s="52"/>
      <c r="F233" s="527" t="s">
        <v>2678</v>
      </c>
      <c r="G233" s="14" t="s">
        <v>2690</v>
      </c>
      <c r="H233" s="15"/>
      <c r="I233" s="16" t="s">
        <v>2161</v>
      </c>
      <c r="J233" s="131"/>
      <c r="K233" s="23"/>
      <c r="L233" s="23"/>
      <c r="M233" s="23"/>
      <c r="N233" s="23"/>
      <c r="O233" s="23"/>
      <c r="P233" s="23"/>
      <c r="Q233" s="23">
        <v>400000</v>
      </c>
      <c r="R233" s="71">
        <f>SUM(Q233)</f>
        <v>400000</v>
      </c>
    </row>
    <row r="234" spans="2:18" ht="17.25" hidden="1" customHeight="1">
      <c r="B234" s="188"/>
      <c r="C234" s="189"/>
      <c r="D234" s="189"/>
      <c r="E234" s="1112" t="s">
        <v>2503</v>
      </c>
      <c r="F234" s="1521" t="s">
        <v>2414</v>
      </c>
      <c r="G234" s="1521"/>
      <c r="H234" s="1521"/>
      <c r="I234" s="1521"/>
      <c r="J234" s="545"/>
      <c r="K234" s="203"/>
      <c r="L234" s="203"/>
      <c r="M234" s="203"/>
      <c r="N234" s="203"/>
      <c r="O234" s="203"/>
      <c r="P234" s="203"/>
      <c r="Q234" s="203"/>
      <c r="R234" s="522"/>
    </row>
    <row r="235" spans="2:18" ht="47.25" hidden="1" customHeight="1">
      <c r="B235" s="109"/>
      <c r="C235" s="108"/>
      <c r="D235" s="52"/>
      <c r="E235" s="52"/>
      <c r="F235" s="77">
        <v>20401</v>
      </c>
      <c r="G235" s="14" t="s">
        <v>2508</v>
      </c>
      <c r="H235" s="15"/>
      <c r="I235" s="16" t="s">
        <v>2161</v>
      </c>
      <c r="J235" s="131"/>
      <c r="K235" s="23"/>
      <c r="L235" s="23"/>
      <c r="M235" s="23"/>
      <c r="N235" s="23"/>
      <c r="O235" s="23"/>
      <c r="P235" s="23"/>
      <c r="Q235" s="23"/>
      <c r="R235" s="71">
        <f>SUM(Q235)</f>
        <v>0</v>
      </c>
    </row>
    <row r="236" spans="2:18" s="12" customFormat="1" ht="18.75" customHeight="1">
      <c r="B236" s="116" t="s">
        <v>96</v>
      </c>
      <c r="C236" s="38"/>
      <c r="D236" s="115"/>
      <c r="E236" s="115"/>
      <c r="F236" s="115"/>
      <c r="G236" s="115"/>
      <c r="H236" s="115"/>
      <c r="I236" s="115"/>
      <c r="J236" s="455"/>
      <c r="K236" s="455"/>
      <c r="L236" s="455"/>
      <c r="M236" s="455"/>
      <c r="N236" s="455"/>
      <c r="O236" s="455"/>
      <c r="P236" s="455"/>
      <c r="Q236" s="455"/>
      <c r="R236" s="454"/>
    </row>
    <row r="237" spans="2:18" s="12" customFormat="1" ht="18.75" customHeight="1">
      <c r="B237" s="440" t="s">
        <v>125</v>
      </c>
      <c r="C237" s="441"/>
      <c r="D237" s="441"/>
      <c r="E237" s="441"/>
      <c r="F237" s="441"/>
      <c r="G237" s="441"/>
      <c r="H237" s="441"/>
      <c r="I237" s="441"/>
      <c r="J237" s="458"/>
      <c r="K237" s="458"/>
      <c r="L237" s="458"/>
      <c r="M237" s="458"/>
      <c r="N237" s="458"/>
      <c r="O237" s="458"/>
      <c r="P237" s="458"/>
      <c r="Q237" s="458"/>
      <c r="R237" s="457"/>
    </row>
    <row r="238" spans="2:18" ht="19.5" customHeight="1">
      <c r="B238" s="29"/>
      <c r="C238" s="189" t="s">
        <v>68</v>
      </c>
      <c r="D238" s="189"/>
      <c r="E238" s="189"/>
      <c r="F238" s="189"/>
      <c r="G238" s="189"/>
      <c r="H238" s="189"/>
      <c r="I238" s="189"/>
      <c r="J238" s="443"/>
      <c r="K238" s="443"/>
      <c r="L238" s="443"/>
      <c r="M238" s="443"/>
      <c r="N238" s="443"/>
      <c r="O238" s="443"/>
      <c r="P238" s="443"/>
      <c r="Q238" s="443"/>
      <c r="R238" s="186"/>
    </row>
    <row r="239" spans="2:18" hidden="1">
      <c r="B239" s="29"/>
      <c r="C239" s="31"/>
      <c r="D239" s="30" t="s">
        <v>69</v>
      </c>
      <c r="E239" s="28"/>
      <c r="F239" s="27"/>
      <c r="G239" s="27"/>
      <c r="H239" s="13"/>
      <c r="I239" s="47"/>
      <c r="J239" s="443"/>
      <c r="K239" s="443"/>
      <c r="L239" s="443"/>
      <c r="M239" s="443"/>
      <c r="N239" s="443"/>
      <c r="O239" s="443"/>
      <c r="P239" s="443"/>
      <c r="Q239" s="443"/>
      <c r="R239" s="186"/>
    </row>
    <row r="240" spans="2:18" hidden="1">
      <c r="B240" s="29"/>
      <c r="C240" s="31"/>
      <c r="D240" s="31"/>
      <c r="E240" s="30" t="s">
        <v>70</v>
      </c>
      <c r="F240" s="60"/>
      <c r="G240" s="55"/>
      <c r="H240" s="55"/>
      <c r="I240" s="55"/>
      <c r="J240" s="443"/>
      <c r="K240" s="443"/>
      <c r="L240" s="443"/>
      <c r="M240" s="443"/>
      <c r="N240" s="443"/>
      <c r="O240" s="443"/>
      <c r="P240" s="443"/>
      <c r="Q240" s="443"/>
      <c r="R240" s="186"/>
    </row>
    <row r="241" spans="2:18" ht="24.75" hidden="1" customHeight="1">
      <c r="B241" s="32"/>
      <c r="C241" s="33"/>
      <c r="D241" s="33"/>
      <c r="E241" s="34"/>
      <c r="F241" s="25">
        <v>108</v>
      </c>
      <c r="G241" s="14"/>
      <c r="H241" s="14"/>
      <c r="I241" s="52"/>
      <c r="J241" s="117"/>
      <c r="K241" s="117"/>
      <c r="L241" s="117"/>
      <c r="M241" s="117"/>
      <c r="N241" s="117"/>
      <c r="O241" s="117"/>
      <c r="P241" s="117"/>
      <c r="Q241" s="117"/>
      <c r="R241" s="453"/>
    </row>
    <row r="242" spans="2:18" ht="24.75" hidden="1" customHeight="1">
      <c r="B242" s="24"/>
      <c r="D242" s="21"/>
      <c r="E242" s="26"/>
      <c r="F242" s="25">
        <v>109</v>
      </c>
      <c r="G242" s="14"/>
      <c r="H242" s="15"/>
      <c r="I242" s="16"/>
      <c r="J242" s="452"/>
      <c r="K242" s="452"/>
      <c r="L242" s="452"/>
      <c r="M242" s="452"/>
      <c r="N242" s="452"/>
      <c r="O242" s="452"/>
      <c r="P242" s="452"/>
      <c r="Q242" s="452"/>
      <c r="R242" s="453"/>
    </row>
    <row r="243" spans="2:18" ht="25.5" hidden="1" customHeight="1">
      <c r="B243" s="24"/>
      <c r="D243" s="21"/>
      <c r="E243" s="26"/>
      <c r="F243" s="25">
        <v>110</v>
      </c>
      <c r="G243" s="14"/>
      <c r="H243" s="15"/>
      <c r="I243" s="16"/>
      <c r="J243" s="452"/>
      <c r="K243" s="452"/>
      <c r="L243" s="452"/>
      <c r="M243" s="452"/>
      <c r="N243" s="452"/>
      <c r="O243" s="452"/>
      <c r="P243" s="452"/>
      <c r="Q243" s="452"/>
      <c r="R243" s="453"/>
    </row>
    <row r="244" spans="2:18" ht="24.75" hidden="1" customHeight="1">
      <c r="B244" s="24"/>
      <c r="D244" s="21"/>
      <c r="E244" s="26"/>
      <c r="F244" s="25">
        <v>111</v>
      </c>
      <c r="G244" s="14"/>
      <c r="H244" s="15"/>
      <c r="I244" s="16"/>
      <c r="J244" s="452"/>
      <c r="K244" s="452"/>
      <c r="L244" s="452"/>
      <c r="M244" s="452"/>
      <c r="N244" s="452"/>
      <c r="O244" s="452"/>
      <c r="P244" s="452"/>
      <c r="Q244" s="452"/>
      <c r="R244" s="453"/>
    </row>
    <row r="245" spans="2:18" ht="25.5" hidden="1" customHeight="1">
      <c r="B245" s="58"/>
      <c r="C245" s="59"/>
      <c r="D245" s="53"/>
      <c r="E245" s="19"/>
      <c r="F245" s="25">
        <v>112</v>
      </c>
      <c r="G245" s="14"/>
      <c r="H245" s="15"/>
      <c r="I245" s="16"/>
      <c r="J245" s="452"/>
      <c r="K245" s="452"/>
      <c r="L245" s="452"/>
      <c r="M245" s="452"/>
      <c r="N245" s="452"/>
      <c r="O245" s="452"/>
      <c r="P245" s="452"/>
      <c r="Q245" s="452"/>
      <c r="R245" s="453"/>
    </row>
    <row r="246" spans="2:18" ht="33" hidden="1" customHeight="1">
      <c r="B246" s="29"/>
      <c r="C246" s="31"/>
      <c r="D246" s="1401" t="s">
        <v>71</v>
      </c>
      <c r="E246" s="1401"/>
      <c r="F246" s="1401"/>
      <c r="G246" s="1401"/>
      <c r="H246" s="1401"/>
      <c r="I246" s="1401"/>
      <c r="J246" s="443"/>
      <c r="K246" s="443"/>
      <c r="L246" s="443"/>
      <c r="M246" s="443"/>
      <c r="N246" s="443"/>
      <c r="O246" s="443"/>
      <c r="P246" s="443"/>
      <c r="Q246" s="443"/>
      <c r="R246" s="186"/>
    </row>
    <row r="247" spans="2:18" ht="30.75" hidden="1" customHeight="1">
      <c r="B247" s="29"/>
      <c r="C247" s="31"/>
      <c r="D247" s="31"/>
      <c r="E247" s="1418" t="s">
        <v>72</v>
      </c>
      <c r="F247" s="1418"/>
      <c r="G247" s="1418"/>
      <c r="H247" s="1418"/>
      <c r="I247" s="1418"/>
      <c r="J247" s="443"/>
      <c r="K247" s="443"/>
      <c r="L247" s="443"/>
      <c r="M247" s="443"/>
      <c r="N247" s="443"/>
      <c r="O247" s="443"/>
      <c r="P247" s="443"/>
      <c r="Q247" s="443"/>
      <c r="R247" s="186"/>
    </row>
    <row r="248" spans="2:18" ht="24.75" hidden="1" customHeight="1">
      <c r="B248" s="32"/>
      <c r="C248" s="33"/>
      <c r="D248" s="33"/>
      <c r="E248" s="34"/>
      <c r="F248" s="25">
        <v>113</v>
      </c>
      <c r="G248" s="14"/>
      <c r="H248" s="14"/>
      <c r="I248" s="52"/>
      <c r="J248" s="117"/>
      <c r="K248" s="117"/>
      <c r="L248" s="117"/>
      <c r="M248" s="117"/>
      <c r="N248" s="117"/>
      <c r="O248" s="117"/>
      <c r="P248" s="117"/>
      <c r="Q248" s="117"/>
      <c r="R248" s="453"/>
    </row>
    <row r="249" spans="2:18" ht="24.75" hidden="1" customHeight="1">
      <c r="B249" s="24"/>
      <c r="D249" s="21"/>
      <c r="E249" s="26"/>
      <c r="F249" s="25">
        <v>114</v>
      </c>
      <c r="G249" s="14"/>
      <c r="H249" s="15"/>
      <c r="I249" s="16"/>
      <c r="J249" s="452"/>
      <c r="K249" s="452"/>
      <c r="L249" s="452"/>
      <c r="M249" s="452"/>
      <c r="N249" s="452"/>
      <c r="O249" s="452"/>
      <c r="P249" s="452"/>
      <c r="Q249" s="452"/>
      <c r="R249" s="453"/>
    </row>
    <row r="250" spans="2:18" ht="24.75" hidden="1" customHeight="1">
      <c r="B250" s="24"/>
      <c r="D250" s="21"/>
      <c r="E250" s="26"/>
      <c r="F250" s="25">
        <v>115</v>
      </c>
      <c r="G250" s="14"/>
      <c r="H250" s="15"/>
      <c r="I250" s="16"/>
      <c r="J250" s="452"/>
      <c r="K250" s="452"/>
      <c r="L250" s="452"/>
      <c r="M250" s="452"/>
      <c r="N250" s="452"/>
      <c r="O250" s="452"/>
      <c r="P250" s="452"/>
      <c r="Q250" s="452"/>
      <c r="R250" s="453"/>
    </row>
    <row r="251" spans="2:18" hidden="1">
      <c r="B251" s="29"/>
      <c r="C251" s="31"/>
      <c r="D251" s="31"/>
      <c r="E251" s="1419" t="s">
        <v>73</v>
      </c>
      <c r="F251" s="1419"/>
      <c r="G251" s="1419"/>
      <c r="H251" s="1419"/>
      <c r="I251" s="1419"/>
      <c r="J251" s="443"/>
      <c r="K251" s="443"/>
      <c r="L251" s="443"/>
      <c r="M251" s="443"/>
      <c r="N251" s="443"/>
      <c r="O251" s="443"/>
      <c r="P251" s="443"/>
      <c r="Q251" s="443"/>
      <c r="R251" s="186"/>
    </row>
    <row r="252" spans="2:18" ht="23.25" hidden="1" customHeight="1">
      <c r="B252" s="32"/>
      <c r="C252" s="33"/>
      <c r="D252" s="33"/>
      <c r="E252" s="34"/>
      <c r="F252" s="25">
        <v>116</v>
      </c>
      <c r="G252" s="14"/>
      <c r="H252" s="14"/>
      <c r="I252" s="52"/>
      <c r="J252" s="117"/>
      <c r="K252" s="117"/>
      <c r="L252" s="117"/>
      <c r="M252" s="117"/>
      <c r="N252" s="117"/>
      <c r="O252" s="117"/>
      <c r="P252" s="117"/>
      <c r="Q252" s="117"/>
      <c r="R252" s="453"/>
    </row>
    <row r="253" spans="2:18" ht="23.25" hidden="1" customHeight="1">
      <c r="B253" s="24"/>
      <c r="D253" s="21"/>
      <c r="E253" s="26"/>
      <c r="F253" s="25">
        <v>117</v>
      </c>
      <c r="G253" s="14"/>
      <c r="H253" s="15"/>
      <c r="I253" s="16"/>
      <c r="J253" s="452"/>
      <c r="K253" s="452"/>
      <c r="L253" s="452"/>
      <c r="M253" s="452"/>
      <c r="N253" s="452"/>
      <c r="O253" s="452"/>
      <c r="P253" s="452"/>
      <c r="Q253" s="452"/>
      <c r="R253" s="453"/>
    </row>
    <row r="254" spans="2:18" ht="23.25" hidden="1" customHeight="1">
      <c r="B254" s="24"/>
      <c r="D254" s="21"/>
      <c r="E254" s="26"/>
      <c r="F254" s="25">
        <v>118</v>
      </c>
      <c r="G254" s="14"/>
      <c r="H254" s="15"/>
      <c r="I254" s="16"/>
      <c r="J254" s="452"/>
      <c r="K254" s="452"/>
      <c r="L254" s="452"/>
      <c r="M254" s="452"/>
      <c r="N254" s="452"/>
      <c r="O254" s="452"/>
      <c r="P254" s="452"/>
      <c r="Q254" s="452"/>
      <c r="R254" s="453"/>
    </row>
    <row r="255" spans="2:18" hidden="1">
      <c r="B255" s="29"/>
      <c r="C255" s="31"/>
      <c r="D255" s="31"/>
      <c r="E255" s="30" t="s">
        <v>74</v>
      </c>
      <c r="F255" s="27"/>
      <c r="G255" s="27"/>
      <c r="H255" s="13"/>
      <c r="I255" s="47"/>
      <c r="J255" s="443"/>
      <c r="K255" s="443"/>
      <c r="L255" s="443"/>
      <c r="M255" s="443"/>
      <c r="N255" s="443"/>
      <c r="O255" s="443"/>
      <c r="P255" s="443"/>
      <c r="Q255" s="443"/>
      <c r="R255" s="186"/>
    </row>
    <row r="256" spans="2:18" ht="23.25" hidden="1" customHeight="1">
      <c r="B256" s="32"/>
      <c r="C256" s="33"/>
      <c r="D256" s="33"/>
      <c r="E256" s="34"/>
      <c r="F256" s="25">
        <v>119</v>
      </c>
      <c r="G256" s="14"/>
      <c r="H256" s="14"/>
      <c r="I256" s="52"/>
      <c r="J256" s="117"/>
      <c r="K256" s="117"/>
      <c r="L256" s="117"/>
      <c r="M256" s="117"/>
      <c r="N256" s="117"/>
      <c r="O256" s="117"/>
      <c r="P256" s="117"/>
      <c r="Q256" s="117"/>
      <c r="R256" s="453"/>
    </row>
    <row r="257" spans="2:18" ht="23.25" hidden="1" customHeight="1">
      <c r="B257" s="24"/>
      <c r="D257" s="21"/>
      <c r="E257" s="26"/>
      <c r="F257" s="25">
        <v>120</v>
      </c>
      <c r="G257" s="14"/>
      <c r="H257" s="15"/>
      <c r="I257" s="16"/>
      <c r="J257" s="452"/>
      <c r="K257" s="452"/>
      <c r="L257" s="452"/>
      <c r="M257" s="452"/>
      <c r="N257" s="452"/>
      <c r="O257" s="452"/>
      <c r="P257" s="452"/>
      <c r="Q257" s="452"/>
      <c r="R257" s="453"/>
    </row>
    <row r="258" spans="2:18" ht="23.25" hidden="1" customHeight="1">
      <c r="B258" s="24"/>
      <c r="D258" s="21"/>
      <c r="E258" s="26"/>
      <c r="F258" s="25">
        <v>121</v>
      </c>
      <c r="G258" s="14"/>
      <c r="H258" s="15"/>
      <c r="I258" s="16"/>
      <c r="J258" s="452"/>
      <c r="K258" s="452"/>
      <c r="L258" s="452"/>
      <c r="M258" s="452"/>
      <c r="N258" s="452"/>
      <c r="O258" s="452"/>
      <c r="P258" s="452"/>
      <c r="Q258" s="452"/>
      <c r="R258" s="453"/>
    </row>
    <row r="259" spans="2:18" hidden="1">
      <c r="B259" s="29"/>
      <c r="C259" s="31"/>
      <c r="D259" s="31"/>
      <c r="E259" s="30" t="s">
        <v>75</v>
      </c>
      <c r="F259" s="27"/>
      <c r="G259" s="27"/>
      <c r="H259" s="13"/>
      <c r="I259" s="47"/>
      <c r="J259" s="443"/>
      <c r="K259" s="443"/>
      <c r="L259" s="443"/>
      <c r="M259" s="443"/>
      <c r="N259" s="443"/>
      <c r="O259" s="443"/>
      <c r="P259" s="443"/>
      <c r="Q259" s="443"/>
      <c r="R259" s="186"/>
    </row>
    <row r="260" spans="2:18" ht="21.75" hidden="1" customHeight="1">
      <c r="B260" s="32"/>
      <c r="C260" s="33"/>
      <c r="D260" s="33"/>
      <c r="E260" s="34"/>
      <c r="F260" s="25">
        <v>122</v>
      </c>
      <c r="G260" s="14"/>
      <c r="H260" s="14"/>
      <c r="I260" s="52"/>
      <c r="J260" s="117"/>
      <c r="K260" s="117"/>
      <c r="L260" s="117"/>
      <c r="M260" s="117"/>
      <c r="N260" s="117"/>
      <c r="O260" s="117"/>
      <c r="P260" s="117"/>
      <c r="Q260" s="117"/>
      <c r="R260" s="453"/>
    </row>
    <row r="261" spans="2:18" ht="21.75" hidden="1" customHeight="1">
      <c r="B261" s="24"/>
      <c r="D261" s="21"/>
      <c r="E261" s="26"/>
      <c r="F261" s="25">
        <v>123</v>
      </c>
      <c r="G261" s="14"/>
      <c r="H261" s="15"/>
      <c r="I261" s="16"/>
      <c r="J261" s="452"/>
      <c r="K261" s="452"/>
      <c r="L261" s="452"/>
      <c r="M261" s="452"/>
      <c r="N261" s="452"/>
      <c r="O261" s="452"/>
      <c r="P261" s="452"/>
      <c r="Q261" s="452"/>
      <c r="R261" s="453"/>
    </row>
    <row r="262" spans="2:18" ht="21.75" hidden="1" customHeight="1">
      <c r="B262" s="58"/>
      <c r="C262" s="59"/>
      <c r="D262" s="53"/>
      <c r="E262" s="19"/>
      <c r="F262" s="25">
        <v>124</v>
      </c>
      <c r="G262" s="14"/>
      <c r="H262" s="15"/>
      <c r="I262" s="16"/>
      <c r="J262" s="452"/>
      <c r="K262" s="452"/>
      <c r="L262" s="452"/>
      <c r="M262" s="452"/>
      <c r="N262" s="452"/>
      <c r="O262" s="452"/>
      <c r="P262" s="452"/>
      <c r="Q262" s="452"/>
      <c r="R262" s="453"/>
    </row>
    <row r="263" spans="2:18" s="464" customFormat="1" ht="16.5" customHeight="1">
      <c r="B263" s="466"/>
      <c r="C263" s="463"/>
      <c r="D263" s="463"/>
      <c r="E263" s="467">
        <v>197</v>
      </c>
      <c r="F263" s="467" t="s">
        <v>1658</v>
      </c>
      <c r="G263" s="468"/>
      <c r="H263" s="536"/>
      <c r="I263" s="467"/>
      <c r="J263" s="458"/>
      <c r="K263" s="458"/>
      <c r="L263" s="458"/>
      <c r="M263" s="458"/>
      <c r="N263" s="458"/>
      <c r="O263" s="458"/>
      <c r="P263" s="458"/>
      <c r="Q263" s="458"/>
      <c r="R263" s="457"/>
    </row>
    <row r="264" spans="2:18" ht="36" customHeight="1">
      <c r="B264" s="76"/>
      <c r="C264" s="77"/>
      <c r="D264" s="77"/>
      <c r="E264" s="160"/>
      <c r="F264" s="77">
        <v>19701</v>
      </c>
      <c r="G264" s="52" t="s">
        <v>258</v>
      </c>
      <c r="H264" s="80" t="s">
        <v>257</v>
      </c>
      <c r="I264" s="15" t="s">
        <v>2161</v>
      </c>
      <c r="J264" s="15"/>
      <c r="K264" s="79"/>
      <c r="L264" s="79"/>
      <c r="M264" s="79">
        <v>100000</v>
      </c>
      <c r="N264" s="15"/>
      <c r="O264" s="15"/>
      <c r="P264" s="15"/>
      <c r="Q264" s="15"/>
      <c r="R264" s="71">
        <f>SUM(J264:Q264)</f>
        <v>100000</v>
      </c>
    </row>
    <row r="265" spans="2:18" ht="6" customHeight="1"/>
    <row r="266" spans="2:18" s="37" customFormat="1" ht="18.75" customHeight="1">
      <c r="B266" s="1539" t="s">
        <v>1660</v>
      </c>
      <c r="C266" s="1539"/>
      <c r="D266" s="1539"/>
      <c r="E266" s="1539"/>
      <c r="F266" s="1539"/>
      <c r="G266" s="1539"/>
      <c r="H266" s="481"/>
      <c r="I266" s="5"/>
      <c r="J266" s="4"/>
      <c r="K266" s="482"/>
      <c r="L266" s="482"/>
      <c r="M266" s="482"/>
      <c r="N266" s="482"/>
      <c r="O266" s="482"/>
      <c r="P266" s="482"/>
      <c r="Q266" s="482"/>
      <c r="R266" s="483"/>
    </row>
    <row r="267" spans="2:18" ht="32.25" customHeight="1">
      <c r="B267" s="1540" t="s">
        <v>1732</v>
      </c>
      <c r="C267" s="1540"/>
      <c r="D267" s="1540"/>
      <c r="E267" s="1540"/>
      <c r="F267" s="1522" t="s">
        <v>1661</v>
      </c>
      <c r="G267" s="1522"/>
      <c r="H267" s="1523"/>
      <c r="I267" s="1532" t="s">
        <v>9</v>
      </c>
      <c r="J267" s="1533"/>
      <c r="K267" s="1534"/>
      <c r="L267" s="1532" t="s">
        <v>1662</v>
      </c>
      <c r="M267" s="1533"/>
      <c r="N267" s="1534"/>
      <c r="O267" s="505"/>
      <c r="P267" s="1529" t="s">
        <v>1663</v>
      </c>
      <c r="Q267" s="1530"/>
      <c r="R267" s="1531"/>
    </row>
    <row r="268" spans="2:18">
      <c r="B268" s="1642" t="s">
        <v>2419</v>
      </c>
      <c r="C268" s="1643"/>
      <c r="D268" s="1643"/>
      <c r="E268" s="1644"/>
      <c r="F268" s="1524" t="s">
        <v>1664</v>
      </c>
      <c r="G268" s="1525"/>
      <c r="H268" s="481"/>
      <c r="I268" s="1535">
        <f>SUM(I269:K271)</f>
        <v>400000</v>
      </c>
      <c r="J268" s="1536"/>
      <c r="K268" s="1537"/>
      <c r="L268" s="1548"/>
      <c r="M268" s="1549"/>
      <c r="N268" s="1550"/>
      <c r="O268" s="484"/>
      <c r="P268" s="1541"/>
      <c r="Q268" s="1542"/>
      <c r="R268" s="1543"/>
    </row>
    <row r="269" spans="2:18" ht="18.75" customHeight="1">
      <c r="B269" s="24"/>
      <c r="F269" s="24"/>
      <c r="G269" s="333" t="s">
        <v>1665</v>
      </c>
      <c r="H269" s="333"/>
      <c r="I269" s="1526">
        <f>K8</f>
        <v>59400</v>
      </c>
      <c r="J269" s="1527"/>
      <c r="K269" s="1528"/>
      <c r="L269" s="1526"/>
      <c r="M269" s="1527"/>
      <c r="N269" s="1528"/>
      <c r="O269" s="484"/>
      <c r="P269" s="1544"/>
      <c r="Q269" s="1545"/>
      <c r="R269" s="1546"/>
    </row>
    <row r="270" spans="2:18" ht="18.75" customHeight="1">
      <c r="B270" s="24"/>
      <c r="F270" s="24"/>
      <c r="G270" s="333" t="s">
        <v>1666</v>
      </c>
      <c r="H270" s="333"/>
      <c r="I270" s="1526">
        <f>L8</f>
        <v>89000</v>
      </c>
      <c r="J270" s="1527"/>
      <c r="K270" s="1528"/>
      <c r="L270" s="1526"/>
      <c r="M270" s="1527"/>
      <c r="N270" s="1528"/>
      <c r="O270" s="484"/>
      <c r="P270" s="1544"/>
      <c r="Q270" s="1545"/>
      <c r="R270" s="1546"/>
    </row>
    <row r="271" spans="2:18" ht="18.75" customHeight="1">
      <c r="B271" s="24"/>
      <c r="F271" s="24"/>
      <c r="G271" s="333" t="s">
        <v>1667</v>
      </c>
      <c r="H271" s="333"/>
      <c r="I271" s="1526">
        <f>M8</f>
        <v>251600</v>
      </c>
      <c r="J271" s="1527"/>
      <c r="K271" s="1528"/>
      <c r="L271" s="1526"/>
      <c r="M271" s="1527"/>
      <c r="N271" s="1528"/>
      <c r="O271" s="484"/>
      <c r="P271" s="1544"/>
      <c r="Q271" s="1545"/>
      <c r="R271" s="1546"/>
    </row>
    <row r="272" spans="2:18" ht="16.5" customHeight="1">
      <c r="B272" s="24"/>
      <c r="F272" s="485" t="s">
        <v>1668</v>
      </c>
      <c r="G272" s="333"/>
      <c r="H272" s="333"/>
      <c r="I272" s="1551">
        <f>SUM(I273)</f>
        <v>400000</v>
      </c>
      <c r="J272" s="1552"/>
      <c r="K272" s="1553"/>
      <c r="L272" s="1526"/>
      <c r="M272" s="1527"/>
      <c r="N272" s="1528"/>
      <c r="O272" s="484"/>
      <c r="P272" s="1544"/>
      <c r="Q272" s="1545"/>
      <c r="R272" s="1546"/>
    </row>
    <row r="273" spans="2:18" ht="34.5" customHeight="1">
      <c r="B273" s="24"/>
      <c r="F273" s="24"/>
      <c r="G273" s="1555" t="s">
        <v>1708</v>
      </c>
      <c r="H273" s="1556"/>
      <c r="I273" s="1526">
        <f>SUM(Q8)</f>
        <v>400000</v>
      </c>
      <c r="J273" s="1527"/>
      <c r="K273" s="1528"/>
      <c r="L273" s="1526"/>
      <c r="M273" s="1527"/>
      <c r="N273" s="1528"/>
      <c r="O273" s="484"/>
      <c r="P273" s="1544"/>
      <c r="Q273" s="1545"/>
      <c r="R273" s="1546"/>
    </row>
    <row r="274" spans="2:18" ht="21.75" customHeight="1">
      <c r="B274" s="489"/>
      <c r="C274" s="490"/>
      <c r="D274" s="490"/>
      <c r="E274" s="490"/>
      <c r="F274" s="1411" t="s">
        <v>1669</v>
      </c>
      <c r="G274" s="1430"/>
      <c r="H274" s="1412"/>
      <c r="I274" s="1645">
        <f>SUM(L274:R274)</f>
        <v>800000</v>
      </c>
      <c r="J274" s="1645"/>
      <c r="K274" s="1645"/>
      <c r="L274" s="1645">
        <v>480000</v>
      </c>
      <c r="M274" s="1645"/>
      <c r="N274" s="1645"/>
      <c r="O274" s="555"/>
      <c r="P274" s="1646">
        <v>320000</v>
      </c>
      <c r="Q274" s="1646"/>
      <c r="R274" s="1646"/>
    </row>
    <row r="275" spans="2:18" ht="8.25" customHeight="1">
      <c r="F275" s="486"/>
      <c r="H275" s="21"/>
      <c r="J275" s="459"/>
      <c r="K275" s="487"/>
      <c r="L275" s="487"/>
      <c r="M275" s="487"/>
      <c r="N275" s="487"/>
      <c r="O275" s="487"/>
      <c r="P275" s="487"/>
      <c r="Q275" s="487"/>
      <c r="R275" s="487"/>
    </row>
    <row r="276" spans="2:18">
      <c r="B276" s="462" t="s">
        <v>1670</v>
      </c>
      <c r="E276" s="7"/>
      <c r="F276" s="486" t="s">
        <v>2671</v>
      </c>
      <c r="G276" s="49"/>
      <c r="H276" s="462"/>
      <c r="I276" s="3"/>
      <c r="J276" s="488"/>
      <c r="K276" s="482"/>
      <c r="L276" s="482"/>
      <c r="M276" s="482"/>
      <c r="N276" s="482"/>
      <c r="O276" s="482"/>
      <c r="P276" s="482"/>
      <c r="Q276" s="482"/>
      <c r="R276" s="482"/>
    </row>
  </sheetData>
  <mergeCells count="105">
    <mergeCell ref="B32:I32"/>
    <mergeCell ref="B1:R1"/>
    <mergeCell ref="B7:G7"/>
    <mergeCell ref="B8:G8"/>
    <mergeCell ref="D12:I12"/>
    <mergeCell ref="E13:I13"/>
    <mergeCell ref="B31:I31"/>
    <mergeCell ref="P2:R2"/>
    <mergeCell ref="E64:I64"/>
    <mergeCell ref="C33:I33"/>
    <mergeCell ref="D34:I34"/>
    <mergeCell ref="E35:I35"/>
    <mergeCell ref="D47:I47"/>
    <mergeCell ref="E48:I48"/>
    <mergeCell ref="C52:I52"/>
    <mergeCell ref="D53:I53"/>
    <mergeCell ref="E54:I54"/>
    <mergeCell ref="D58:I58"/>
    <mergeCell ref="E59:I59"/>
    <mergeCell ref="D63:I63"/>
    <mergeCell ref="D98:I98"/>
    <mergeCell ref="E68:I68"/>
    <mergeCell ref="B73:I73"/>
    <mergeCell ref="C74:I74"/>
    <mergeCell ref="D75:I75"/>
    <mergeCell ref="D82:I82"/>
    <mergeCell ref="E83:I83"/>
    <mergeCell ref="B90:I90"/>
    <mergeCell ref="B91:I91"/>
    <mergeCell ref="C92:I92"/>
    <mergeCell ref="D93:I93"/>
    <mergeCell ref="E94:I94"/>
    <mergeCell ref="B125:I125"/>
    <mergeCell ref="E99:I99"/>
    <mergeCell ref="D103:I103"/>
    <mergeCell ref="E104:I104"/>
    <mergeCell ref="B108:I108"/>
    <mergeCell ref="B109:I109"/>
    <mergeCell ref="C110:I110"/>
    <mergeCell ref="D111:I111"/>
    <mergeCell ref="E112:I112"/>
    <mergeCell ref="E116:I116"/>
    <mergeCell ref="D120:I120"/>
    <mergeCell ref="E121:I121"/>
    <mergeCell ref="E168:I168"/>
    <mergeCell ref="D172:I172"/>
    <mergeCell ref="B178:I178"/>
    <mergeCell ref="C179:I179"/>
    <mergeCell ref="E181:I181"/>
    <mergeCell ref="E160:I160"/>
    <mergeCell ref="B126:I126"/>
    <mergeCell ref="C127:I127"/>
    <mergeCell ref="D128:I128"/>
    <mergeCell ref="E129:I129"/>
    <mergeCell ref="D133:I133"/>
    <mergeCell ref="E146:I146"/>
    <mergeCell ref="B152:I152"/>
    <mergeCell ref="B153:I153"/>
    <mergeCell ref="C154:I154"/>
    <mergeCell ref="D155:I155"/>
    <mergeCell ref="E156:I156"/>
    <mergeCell ref="B266:G266"/>
    <mergeCell ref="B267:E267"/>
    <mergeCell ref="F267:H267"/>
    <mergeCell ref="I267:K267"/>
    <mergeCell ref="L267:N267"/>
    <mergeCell ref="E251:I251"/>
    <mergeCell ref="D185:I185"/>
    <mergeCell ref="D246:I246"/>
    <mergeCell ref="E247:I247"/>
    <mergeCell ref="C196:I196"/>
    <mergeCell ref="D197:I197"/>
    <mergeCell ref="E198:I198"/>
    <mergeCell ref="D210:I210"/>
    <mergeCell ref="E211:I211"/>
    <mergeCell ref="D225:I225"/>
    <mergeCell ref="E226:I226"/>
    <mergeCell ref="F234:I234"/>
    <mergeCell ref="F232:I232"/>
    <mergeCell ref="I269:K269"/>
    <mergeCell ref="L269:N269"/>
    <mergeCell ref="P269:R269"/>
    <mergeCell ref="I270:K270"/>
    <mergeCell ref="L270:N270"/>
    <mergeCell ref="P270:R270"/>
    <mergeCell ref="P267:R267"/>
    <mergeCell ref="B268:E268"/>
    <mergeCell ref="F268:G268"/>
    <mergeCell ref="I268:K268"/>
    <mergeCell ref="L268:N268"/>
    <mergeCell ref="P268:R268"/>
    <mergeCell ref="G273:H273"/>
    <mergeCell ref="I273:K273"/>
    <mergeCell ref="L273:N273"/>
    <mergeCell ref="P273:R273"/>
    <mergeCell ref="F274:H274"/>
    <mergeCell ref="I274:K274"/>
    <mergeCell ref="L274:N274"/>
    <mergeCell ref="P274:R274"/>
    <mergeCell ref="I271:K271"/>
    <mergeCell ref="L271:N271"/>
    <mergeCell ref="P271:R271"/>
    <mergeCell ref="I272:K272"/>
    <mergeCell ref="L272:N272"/>
    <mergeCell ref="P272:R272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20:I20"/>
  <sheetViews>
    <sheetView workbookViewId="0">
      <selection activeCell="N23" sqref="N23"/>
    </sheetView>
  </sheetViews>
  <sheetFormatPr defaultRowHeight="15"/>
  <sheetData>
    <row r="20" spans="1:9" s="403" customFormat="1" ht="51" customHeight="1">
      <c r="A20" s="1425" t="s">
        <v>1628</v>
      </c>
      <c r="B20" s="1425"/>
      <c r="C20" s="1425"/>
      <c r="D20" s="1425"/>
      <c r="E20" s="1425"/>
      <c r="F20" s="1425"/>
      <c r="G20" s="1425"/>
      <c r="H20" s="1425"/>
      <c r="I20" s="1425"/>
    </row>
  </sheetData>
  <mergeCells count="1">
    <mergeCell ref="A20:I20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rgb="FF7030A0"/>
  </sheetPr>
  <dimension ref="B1:R218"/>
  <sheetViews>
    <sheetView zoomScaleNormal="100" workbookViewId="0">
      <pane ySplit="4" topLeftCell="A5" activePane="bottomLeft" state="frozen"/>
      <selection activeCell="M25" sqref="M25"/>
      <selection pane="bottomLeft" activeCell="R4" sqref="R4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9.5703125" style="6" customWidth="1"/>
    <col min="9" max="9" width="9.140625" style="6" customWidth="1"/>
    <col min="10" max="18" width="9.140625" style="74" customWidth="1"/>
    <col min="19" max="16384" width="9" style="7"/>
  </cols>
  <sheetData>
    <row r="1" spans="2:18" s="1" customFormat="1" ht="24">
      <c r="B1" s="1407" t="s">
        <v>1627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2:18" ht="1.5" customHeight="1">
      <c r="B2" s="2"/>
      <c r="C2" s="2"/>
      <c r="D2" s="2"/>
      <c r="E2" s="2"/>
      <c r="F2" s="3"/>
      <c r="G2" s="4"/>
      <c r="H2" s="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46.9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10" t="s">
        <v>102</v>
      </c>
      <c r="P3" s="11" t="s">
        <v>7</v>
      </c>
      <c r="Q3" s="11" t="s">
        <v>8</v>
      </c>
      <c r="R3" s="10" t="s">
        <v>9</v>
      </c>
    </row>
    <row r="4" spans="2:18" s="37" customFormat="1" ht="24" customHeight="1">
      <c r="B4" s="1491" t="s">
        <v>1626</v>
      </c>
      <c r="C4" s="1492"/>
      <c r="D4" s="1492"/>
      <c r="E4" s="1492"/>
      <c r="F4" s="1492"/>
      <c r="G4" s="1493"/>
      <c r="H4" s="89"/>
      <c r="I4" s="90"/>
      <c r="J4" s="44">
        <f t="shared" ref="J4:R4" si="0">SUM(J5+J27+J68+J86+J104+J121+J148+J173+J190)</f>
        <v>0</v>
      </c>
      <c r="K4" s="44">
        <f t="shared" si="0"/>
        <v>80000</v>
      </c>
      <c r="L4" s="44">
        <f t="shared" si="0"/>
        <v>30000</v>
      </c>
      <c r="M4" s="44">
        <f t="shared" si="0"/>
        <v>20000</v>
      </c>
      <c r="N4" s="44">
        <f t="shared" si="0"/>
        <v>0</v>
      </c>
      <c r="O4" s="44">
        <f t="shared" si="0"/>
        <v>0</v>
      </c>
      <c r="P4" s="44">
        <f t="shared" si="0"/>
        <v>0</v>
      </c>
      <c r="Q4" s="44">
        <f t="shared" si="0"/>
        <v>0</v>
      </c>
      <c r="R4" s="44">
        <f t="shared" si="0"/>
        <v>130000</v>
      </c>
    </row>
    <row r="5" spans="2:18" s="12" customFormat="1" ht="31.5" hidden="1" customHeight="1">
      <c r="B5" s="1404" t="s">
        <v>78</v>
      </c>
      <c r="C5" s="1405"/>
      <c r="D5" s="1405"/>
      <c r="E5" s="1405"/>
      <c r="F5" s="1405"/>
      <c r="G5" s="1405"/>
      <c r="H5" s="1405"/>
      <c r="I5" s="1405"/>
      <c r="J5" s="35">
        <f>SUM(J6)</f>
        <v>0</v>
      </c>
      <c r="K5" s="35">
        <f t="shared" ref="K5:R6" si="1">SUM(K6)</f>
        <v>0</v>
      </c>
      <c r="L5" s="35">
        <f t="shared" si="1"/>
        <v>0</v>
      </c>
      <c r="M5" s="35">
        <f t="shared" si="1"/>
        <v>0</v>
      </c>
      <c r="N5" s="35">
        <f t="shared" si="1"/>
        <v>0</v>
      </c>
      <c r="O5" s="35">
        <f t="shared" si="1"/>
        <v>0</v>
      </c>
      <c r="P5" s="35">
        <f t="shared" si="1"/>
        <v>0</v>
      </c>
      <c r="Q5" s="35">
        <f t="shared" si="1"/>
        <v>0</v>
      </c>
      <c r="R5" s="35">
        <f t="shared" si="1"/>
        <v>0</v>
      </c>
    </row>
    <row r="6" spans="2:18" s="12" customFormat="1" ht="48" hidden="1" customHeight="1">
      <c r="B6" s="1512" t="s">
        <v>110</v>
      </c>
      <c r="C6" s="1401"/>
      <c r="D6" s="1401"/>
      <c r="E6" s="1401"/>
      <c r="F6" s="1401"/>
      <c r="G6" s="1401"/>
      <c r="H6" s="1401"/>
      <c r="I6" s="1401"/>
      <c r="J6" s="22">
        <f>SUM(J7)</f>
        <v>0</v>
      </c>
      <c r="K6" s="22">
        <f t="shared" si="1"/>
        <v>0</v>
      </c>
      <c r="L6" s="22">
        <f t="shared" si="1"/>
        <v>0</v>
      </c>
      <c r="M6" s="22">
        <f t="shared" si="1"/>
        <v>0</v>
      </c>
      <c r="N6" s="22">
        <f t="shared" si="1"/>
        <v>0</v>
      </c>
      <c r="O6" s="22">
        <f t="shared" si="1"/>
        <v>0</v>
      </c>
      <c r="P6" s="22">
        <f t="shared" si="1"/>
        <v>0</v>
      </c>
      <c r="Q6" s="22">
        <f t="shared" si="1"/>
        <v>0</v>
      </c>
      <c r="R6" s="22">
        <f t="shared" si="1"/>
        <v>0</v>
      </c>
    </row>
    <row r="7" spans="2:18" ht="47.25" hidden="1" customHeight="1">
      <c r="B7" s="29"/>
      <c r="C7" s="1401" t="s">
        <v>11</v>
      </c>
      <c r="D7" s="1401"/>
      <c r="E7" s="1401"/>
      <c r="F7" s="1401"/>
      <c r="G7" s="1401"/>
      <c r="H7" s="1401"/>
      <c r="I7" s="1401"/>
      <c r="J7" s="73">
        <f>SUM(J8+J13)</f>
        <v>0</v>
      </c>
      <c r="K7" s="73">
        <f t="shared" ref="K7:R7" si="2">SUM(K8+K13)</f>
        <v>0</v>
      </c>
      <c r="L7" s="73">
        <f t="shared" si="2"/>
        <v>0</v>
      </c>
      <c r="M7" s="73">
        <f t="shared" si="2"/>
        <v>0</v>
      </c>
      <c r="N7" s="73">
        <f t="shared" si="2"/>
        <v>0</v>
      </c>
      <c r="O7" s="73">
        <f t="shared" si="2"/>
        <v>0</v>
      </c>
      <c r="P7" s="73">
        <f t="shared" si="2"/>
        <v>0</v>
      </c>
      <c r="Q7" s="73">
        <f t="shared" si="2"/>
        <v>0</v>
      </c>
      <c r="R7" s="73">
        <f t="shared" si="2"/>
        <v>0</v>
      </c>
    </row>
    <row r="8" spans="2:18" ht="30.75" hidden="1" customHeight="1">
      <c r="B8" s="29"/>
      <c r="C8" s="31"/>
      <c r="D8" s="1401" t="s">
        <v>12</v>
      </c>
      <c r="E8" s="1401"/>
      <c r="F8" s="1401"/>
      <c r="G8" s="1401"/>
      <c r="H8" s="1401"/>
      <c r="I8" s="1401"/>
      <c r="J8" s="73">
        <f>SUM(J9)</f>
        <v>0</v>
      </c>
      <c r="K8" s="73">
        <f t="shared" ref="K8:R8" si="3">SUM(K9)</f>
        <v>0</v>
      </c>
      <c r="L8" s="73">
        <f t="shared" si="3"/>
        <v>0</v>
      </c>
      <c r="M8" s="73">
        <f t="shared" si="3"/>
        <v>0</v>
      </c>
      <c r="N8" s="73">
        <f t="shared" si="3"/>
        <v>0</v>
      </c>
      <c r="O8" s="73">
        <f t="shared" si="3"/>
        <v>0</v>
      </c>
      <c r="P8" s="73">
        <f t="shared" si="3"/>
        <v>0</v>
      </c>
      <c r="Q8" s="73">
        <f t="shared" si="3"/>
        <v>0</v>
      </c>
      <c r="R8" s="73">
        <f t="shared" si="3"/>
        <v>0</v>
      </c>
    </row>
    <row r="9" spans="2:18" ht="48.75" hidden="1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SUM(J10:J12)</f>
        <v>0</v>
      </c>
      <c r="K9" s="70">
        <f t="shared" ref="K9:Q9" si="4">SUM(K10:K12)</f>
        <v>0</v>
      </c>
      <c r="L9" s="70">
        <f t="shared" si="4"/>
        <v>0</v>
      </c>
      <c r="M9" s="70">
        <f t="shared" si="4"/>
        <v>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>SUM(R10:R12)</f>
        <v>0</v>
      </c>
    </row>
    <row r="10" spans="2:18" ht="18.75" hidden="1" customHeight="1">
      <c r="B10" s="32"/>
      <c r="C10" s="33"/>
      <c r="D10" s="33"/>
      <c r="E10" s="34"/>
      <c r="F10" s="25">
        <v>1</v>
      </c>
      <c r="G10" s="14"/>
      <c r="H10" s="14"/>
      <c r="I10" s="52"/>
      <c r="J10" s="15"/>
      <c r="K10" s="15"/>
      <c r="L10" s="15"/>
      <c r="M10" s="15"/>
      <c r="N10" s="15"/>
      <c r="O10" s="15"/>
      <c r="P10" s="15"/>
      <c r="Q10" s="15"/>
      <c r="R10" s="71">
        <f>SUM(J10:Q10)</f>
        <v>0</v>
      </c>
    </row>
    <row r="11" spans="2:18" ht="18.75" hidden="1" customHeight="1">
      <c r="B11" s="48"/>
      <c r="C11" s="49"/>
      <c r="D11" s="49"/>
      <c r="E11" s="50"/>
      <c r="F11" s="25">
        <v>2</v>
      </c>
      <c r="G11" s="14"/>
      <c r="H11" s="14"/>
      <c r="I11" s="52"/>
      <c r="J11" s="15"/>
      <c r="K11" s="15"/>
      <c r="L11" s="15"/>
      <c r="M11" s="15"/>
      <c r="N11" s="15"/>
      <c r="O11" s="15"/>
      <c r="P11" s="15"/>
      <c r="Q11" s="15"/>
      <c r="R11" s="71">
        <f>SUM(J11:Q11)</f>
        <v>0</v>
      </c>
    </row>
    <row r="12" spans="2:18" ht="18.75" hidden="1" customHeight="1">
      <c r="B12" s="24"/>
      <c r="D12" s="21"/>
      <c r="E12" s="26"/>
      <c r="F12" s="25">
        <v>3</v>
      </c>
      <c r="G12" s="14"/>
      <c r="H12" s="15"/>
      <c r="I12" s="16"/>
      <c r="J12" s="23"/>
      <c r="K12" s="23"/>
      <c r="L12" s="23"/>
      <c r="M12" s="23"/>
      <c r="N12" s="23"/>
      <c r="O12" s="23"/>
      <c r="P12" s="23"/>
      <c r="Q12" s="23"/>
      <c r="R12" s="71">
        <f>SUM(J12:Q12)</f>
        <v>0</v>
      </c>
    </row>
    <row r="13" spans="2:18" s="37" customFormat="1" ht="51" hidden="1" customHeight="1">
      <c r="B13" s="36"/>
      <c r="C13" s="39"/>
      <c r="D13" s="1401" t="s">
        <v>76</v>
      </c>
      <c r="E13" s="1401"/>
      <c r="F13" s="1401"/>
      <c r="G13" s="1401"/>
      <c r="H13" s="1401"/>
      <c r="I13" s="1401"/>
      <c r="J13" s="72">
        <f t="shared" ref="J13:R13" si="5">SUM(J14+J19)</f>
        <v>0</v>
      </c>
      <c r="K13" s="72">
        <f t="shared" si="5"/>
        <v>0</v>
      </c>
      <c r="L13" s="72">
        <f t="shared" si="5"/>
        <v>0</v>
      </c>
      <c r="M13" s="72">
        <f t="shared" si="5"/>
        <v>0</v>
      </c>
      <c r="N13" s="72">
        <f t="shared" si="5"/>
        <v>0</v>
      </c>
      <c r="O13" s="72">
        <f t="shared" si="5"/>
        <v>0</v>
      </c>
      <c r="P13" s="72">
        <f t="shared" si="5"/>
        <v>0</v>
      </c>
      <c r="Q13" s="72">
        <f t="shared" si="5"/>
        <v>0</v>
      </c>
      <c r="R13" s="72">
        <f t="shared" si="5"/>
        <v>0</v>
      </c>
    </row>
    <row r="14" spans="2:18" ht="31.5" hidden="1" customHeight="1">
      <c r="B14" s="56"/>
      <c r="C14" s="57"/>
      <c r="D14" s="57"/>
      <c r="E14" s="1424" t="s">
        <v>14</v>
      </c>
      <c r="F14" s="1401"/>
      <c r="G14" s="1401"/>
      <c r="H14" s="1401"/>
      <c r="I14" s="1401"/>
      <c r="J14" s="73">
        <f t="shared" ref="J14:R14" si="6">SUM(J15:J18)</f>
        <v>0</v>
      </c>
      <c r="K14" s="73">
        <f t="shared" si="6"/>
        <v>0</v>
      </c>
      <c r="L14" s="73">
        <f t="shared" si="6"/>
        <v>0</v>
      </c>
      <c r="M14" s="73">
        <f t="shared" si="6"/>
        <v>0</v>
      </c>
      <c r="N14" s="73">
        <f t="shared" si="6"/>
        <v>0</v>
      </c>
      <c r="O14" s="73">
        <f t="shared" si="6"/>
        <v>0</v>
      </c>
      <c r="P14" s="73">
        <f t="shared" si="6"/>
        <v>0</v>
      </c>
      <c r="Q14" s="73">
        <f t="shared" si="6"/>
        <v>0</v>
      </c>
      <c r="R14" s="73">
        <f t="shared" si="6"/>
        <v>0</v>
      </c>
    </row>
    <row r="15" spans="2:18" ht="31.5" hidden="1" customHeight="1">
      <c r="B15" s="32"/>
      <c r="C15" s="33"/>
      <c r="D15" s="33"/>
      <c r="E15" s="34"/>
      <c r="F15" s="51"/>
      <c r="G15" s="14"/>
      <c r="H15" s="80"/>
      <c r="I15" s="117"/>
      <c r="J15" s="15"/>
      <c r="K15" s="79"/>
      <c r="L15" s="79"/>
      <c r="M15" s="79"/>
      <c r="N15" s="15"/>
      <c r="O15" s="15"/>
      <c r="P15" s="15"/>
      <c r="Q15" s="15"/>
      <c r="R15" s="71"/>
    </row>
    <row r="16" spans="2:18" ht="31.5" hidden="1" customHeight="1">
      <c r="B16" s="48"/>
      <c r="C16" s="49"/>
      <c r="D16" s="49"/>
      <c r="E16" s="50"/>
      <c r="F16" s="51"/>
      <c r="G16" s="14"/>
      <c r="H16" s="80"/>
      <c r="I16" s="117"/>
      <c r="J16" s="15"/>
      <c r="K16" s="79"/>
      <c r="L16" s="79"/>
      <c r="M16" s="79"/>
      <c r="N16" s="15"/>
      <c r="O16" s="15"/>
      <c r="P16" s="15"/>
      <c r="Q16" s="15"/>
      <c r="R16" s="71"/>
    </row>
    <row r="17" spans="2:18" ht="63" hidden="1" customHeight="1">
      <c r="B17" s="48"/>
      <c r="C17" s="49"/>
      <c r="D17" s="49"/>
      <c r="E17" s="50"/>
      <c r="F17" s="51"/>
      <c r="G17" s="14"/>
      <c r="H17" s="80"/>
      <c r="I17" s="117"/>
      <c r="J17" s="15"/>
      <c r="K17" s="79"/>
      <c r="L17" s="79"/>
      <c r="M17" s="79"/>
      <c r="N17" s="15"/>
      <c r="O17" s="15"/>
      <c r="P17" s="15"/>
      <c r="Q17" s="15"/>
      <c r="R17" s="71"/>
    </row>
    <row r="18" spans="2:18" ht="46.5" hidden="1" customHeight="1">
      <c r="B18" s="24"/>
      <c r="D18" s="21"/>
      <c r="E18" s="26"/>
      <c r="F18" s="51"/>
      <c r="G18" s="14"/>
      <c r="H18" s="80"/>
      <c r="I18" s="117"/>
      <c r="J18" s="23"/>
      <c r="K18" s="23"/>
      <c r="L18" s="23"/>
      <c r="M18" s="23"/>
      <c r="N18" s="23"/>
      <c r="O18" s="23"/>
      <c r="P18" s="23"/>
      <c r="Q18" s="23"/>
      <c r="R18" s="71"/>
    </row>
    <row r="19" spans="2:18" ht="21" hidden="1" customHeight="1">
      <c r="B19" s="63"/>
      <c r="C19" s="64"/>
      <c r="D19" s="64"/>
      <c r="E19" s="65" t="s">
        <v>15</v>
      </c>
      <c r="F19" s="27"/>
      <c r="G19" s="27"/>
      <c r="H19" s="13"/>
      <c r="I19" s="47"/>
      <c r="J19" s="73">
        <f>SUM(J20:J22)</f>
        <v>0</v>
      </c>
      <c r="K19" s="73">
        <f t="shared" ref="K19:R19" si="7">SUM(K20:K22)</f>
        <v>0</v>
      </c>
      <c r="L19" s="73">
        <f t="shared" si="7"/>
        <v>0</v>
      </c>
      <c r="M19" s="73">
        <f t="shared" si="7"/>
        <v>0</v>
      </c>
      <c r="N19" s="73">
        <f t="shared" si="7"/>
        <v>0</v>
      </c>
      <c r="O19" s="73">
        <f t="shared" si="7"/>
        <v>0</v>
      </c>
      <c r="P19" s="73">
        <f t="shared" si="7"/>
        <v>0</v>
      </c>
      <c r="Q19" s="73">
        <f t="shared" si="7"/>
        <v>0</v>
      </c>
      <c r="R19" s="73">
        <f t="shared" si="7"/>
        <v>0</v>
      </c>
    </row>
    <row r="20" spans="2:18" ht="19.5" hidden="1" customHeight="1">
      <c r="B20" s="32"/>
      <c r="C20" s="33"/>
      <c r="D20" s="33"/>
      <c r="E20" s="34"/>
      <c r="F20" s="25">
        <v>7</v>
      </c>
      <c r="G20" s="14"/>
      <c r="H20" s="14"/>
      <c r="I20" s="52"/>
      <c r="J20" s="15"/>
      <c r="K20" s="15"/>
      <c r="L20" s="15"/>
      <c r="M20" s="15"/>
      <c r="N20" s="15"/>
      <c r="O20" s="15"/>
      <c r="P20" s="15"/>
      <c r="Q20" s="15"/>
      <c r="R20" s="71">
        <f>SUM(J20:Q20)</f>
        <v>0</v>
      </c>
    </row>
    <row r="21" spans="2:18" ht="19.5" hidden="1" customHeight="1">
      <c r="B21" s="48"/>
      <c r="C21" s="49"/>
      <c r="D21" s="49"/>
      <c r="E21" s="50"/>
      <c r="F21" s="25">
        <v>8</v>
      </c>
      <c r="G21" s="14"/>
      <c r="H21" s="14"/>
      <c r="I21" s="52"/>
      <c r="J21" s="15"/>
      <c r="K21" s="15"/>
      <c r="L21" s="15"/>
      <c r="M21" s="15"/>
      <c r="N21" s="15"/>
      <c r="O21" s="15"/>
      <c r="P21" s="15"/>
      <c r="Q21" s="15"/>
      <c r="R21" s="71">
        <f t="shared" ref="R21" si="8">SUM(J21:Q21)</f>
        <v>0</v>
      </c>
    </row>
    <row r="22" spans="2:18" ht="19.5" hidden="1" customHeight="1">
      <c r="B22" s="58"/>
      <c r="C22" s="59"/>
      <c r="D22" s="53"/>
      <c r="E22" s="19"/>
      <c r="F22" s="25">
        <v>9</v>
      </c>
      <c r="G22" s="14"/>
      <c r="H22" s="15"/>
      <c r="I22" s="16"/>
      <c r="J22" s="23"/>
      <c r="K22" s="23"/>
      <c r="L22" s="23"/>
      <c r="M22" s="23"/>
      <c r="N22" s="23"/>
      <c r="O22" s="23"/>
      <c r="P22" s="23"/>
      <c r="Q22" s="23"/>
      <c r="R22" s="71">
        <f>SUM(J22:Q22)</f>
        <v>0</v>
      </c>
    </row>
    <row r="23" spans="2:18" ht="21" hidden="1" customHeight="1">
      <c r="B23" s="63"/>
      <c r="C23" s="64"/>
      <c r="D23" s="64"/>
      <c r="E23" s="65" t="s">
        <v>98</v>
      </c>
      <c r="F23" s="67"/>
      <c r="G23" s="27"/>
      <c r="H23" s="13"/>
      <c r="I23" s="47"/>
      <c r="J23" s="73">
        <f>SUM(J24:J26)</f>
        <v>0</v>
      </c>
      <c r="K23" s="73">
        <f t="shared" ref="K23:R23" si="9">SUM(K24:K26)</f>
        <v>0</v>
      </c>
      <c r="L23" s="73">
        <f t="shared" si="9"/>
        <v>0</v>
      </c>
      <c r="M23" s="73">
        <f t="shared" si="9"/>
        <v>0</v>
      </c>
      <c r="N23" s="73">
        <f t="shared" si="9"/>
        <v>0</v>
      </c>
      <c r="O23" s="73">
        <f t="shared" si="9"/>
        <v>0</v>
      </c>
      <c r="P23" s="73">
        <f t="shared" si="9"/>
        <v>0</v>
      </c>
      <c r="Q23" s="73">
        <f t="shared" si="9"/>
        <v>0</v>
      </c>
      <c r="R23" s="73">
        <f t="shared" si="9"/>
        <v>0</v>
      </c>
    </row>
    <row r="24" spans="2:18" ht="19.5" hidden="1" customHeight="1">
      <c r="B24" s="32"/>
      <c r="C24" s="33"/>
      <c r="D24" s="33"/>
      <c r="E24" s="34"/>
      <c r="F24" s="25">
        <v>10</v>
      </c>
      <c r="G24" s="14"/>
      <c r="H24" s="14"/>
      <c r="I24" s="52"/>
      <c r="J24" s="15"/>
      <c r="K24" s="15"/>
      <c r="L24" s="15"/>
      <c r="M24" s="15"/>
      <c r="N24" s="15"/>
      <c r="O24" s="15"/>
      <c r="P24" s="15"/>
      <c r="Q24" s="15"/>
      <c r="R24" s="71">
        <f>SUM(J24:Q24)</f>
        <v>0</v>
      </c>
    </row>
    <row r="25" spans="2:18" ht="19.5" hidden="1" customHeight="1">
      <c r="B25" s="48"/>
      <c r="C25" s="49"/>
      <c r="D25" s="49"/>
      <c r="E25" s="50"/>
      <c r="F25" s="25">
        <v>11</v>
      </c>
      <c r="G25" s="14"/>
      <c r="H25" s="14"/>
      <c r="I25" s="52"/>
      <c r="J25" s="15"/>
      <c r="K25" s="15"/>
      <c r="L25" s="15"/>
      <c r="M25" s="15"/>
      <c r="N25" s="15"/>
      <c r="O25" s="15"/>
      <c r="P25" s="15"/>
      <c r="Q25" s="15"/>
      <c r="R25" s="71">
        <f>SUM(J25:Q25)</f>
        <v>0</v>
      </c>
    </row>
    <row r="26" spans="2:18" ht="21.75" hidden="1" customHeight="1">
      <c r="B26" s="24"/>
      <c r="D26" s="21"/>
      <c r="E26" s="26"/>
      <c r="F26" s="25">
        <v>12</v>
      </c>
      <c r="G26" s="14"/>
      <c r="H26" s="15"/>
      <c r="I26" s="16"/>
      <c r="J26" s="23"/>
      <c r="K26" s="23"/>
      <c r="L26" s="23"/>
      <c r="M26" s="23"/>
      <c r="N26" s="23"/>
      <c r="O26" s="23"/>
      <c r="P26" s="23"/>
      <c r="Q26" s="23"/>
      <c r="R26" s="71">
        <f>SUM(J26:Q26)</f>
        <v>0</v>
      </c>
    </row>
    <row r="27" spans="2:18" s="12" customFormat="1" ht="33" hidden="1" customHeight="1">
      <c r="B27" s="1404" t="s">
        <v>80</v>
      </c>
      <c r="C27" s="1405"/>
      <c r="D27" s="1405"/>
      <c r="E27" s="1405"/>
      <c r="F27" s="1405"/>
      <c r="G27" s="1405"/>
      <c r="H27" s="1405"/>
      <c r="I27" s="1405"/>
      <c r="J27" s="35">
        <f>SUM(J28)</f>
        <v>0</v>
      </c>
      <c r="K27" s="35">
        <f t="shared" ref="K27:R27" si="10">SUM(K28)</f>
        <v>0</v>
      </c>
      <c r="L27" s="35">
        <f t="shared" si="10"/>
        <v>0</v>
      </c>
      <c r="M27" s="35">
        <f t="shared" si="10"/>
        <v>0</v>
      </c>
      <c r="N27" s="35">
        <f t="shared" si="10"/>
        <v>0</v>
      </c>
      <c r="O27" s="35">
        <f t="shared" si="10"/>
        <v>0</v>
      </c>
      <c r="P27" s="35">
        <f t="shared" si="10"/>
        <v>0</v>
      </c>
      <c r="Q27" s="35">
        <f t="shared" si="10"/>
        <v>0</v>
      </c>
      <c r="R27" s="35">
        <f t="shared" si="10"/>
        <v>0</v>
      </c>
    </row>
    <row r="28" spans="2:18" s="12" customFormat="1" ht="45.75" hidden="1" customHeight="1">
      <c r="B28" s="1512" t="s">
        <v>111</v>
      </c>
      <c r="C28" s="1401"/>
      <c r="D28" s="1401"/>
      <c r="E28" s="1401"/>
      <c r="F28" s="1401"/>
      <c r="G28" s="1401"/>
      <c r="H28" s="1401"/>
      <c r="I28" s="1401"/>
      <c r="J28" s="22">
        <f>SUM(J29+J48)</f>
        <v>0</v>
      </c>
      <c r="K28" s="22">
        <f t="shared" ref="K28:R28" si="11">SUM(K29+K48)</f>
        <v>0</v>
      </c>
      <c r="L28" s="22">
        <f t="shared" si="11"/>
        <v>0</v>
      </c>
      <c r="M28" s="22">
        <f t="shared" si="11"/>
        <v>0</v>
      </c>
      <c r="N28" s="22">
        <f t="shared" si="11"/>
        <v>0</v>
      </c>
      <c r="O28" s="22">
        <f t="shared" si="11"/>
        <v>0</v>
      </c>
      <c r="P28" s="22">
        <f t="shared" si="11"/>
        <v>0</v>
      </c>
      <c r="Q28" s="22">
        <f t="shared" si="11"/>
        <v>0</v>
      </c>
      <c r="R28" s="22">
        <f t="shared" si="11"/>
        <v>0</v>
      </c>
    </row>
    <row r="29" spans="2:18" ht="50.25" hidden="1" customHeight="1">
      <c r="B29" s="29"/>
      <c r="C29" s="1401" t="s">
        <v>25</v>
      </c>
      <c r="D29" s="1401"/>
      <c r="E29" s="1401"/>
      <c r="F29" s="1401"/>
      <c r="G29" s="1401"/>
      <c r="H29" s="1401"/>
      <c r="I29" s="1401"/>
      <c r="J29" s="73">
        <f>SUM(J30+J43)</f>
        <v>0</v>
      </c>
      <c r="K29" s="73">
        <f t="shared" ref="K29:R29" si="12">SUM(K30+K43)</f>
        <v>0</v>
      </c>
      <c r="L29" s="73">
        <f t="shared" si="12"/>
        <v>0</v>
      </c>
      <c r="M29" s="73">
        <f t="shared" si="12"/>
        <v>0</v>
      </c>
      <c r="N29" s="73">
        <f t="shared" si="12"/>
        <v>0</v>
      </c>
      <c r="O29" s="73">
        <f t="shared" si="12"/>
        <v>0</v>
      </c>
      <c r="P29" s="73">
        <f t="shared" si="12"/>
        <v>0</v>
      </c>
      <c r="Q29" s="73">
        <f t="shared" si="12"/>
        <v>0</v>
      </c>
      <c r="R29" s="73">
        <f t="shared" si="12"/>
        <v>0</v>
      </c>
    </row>
    <row r="30" spans="2:18" ht="35.25" hidden="1" customHeight="1">
      <c r="B30" s="29"/>
      <c r="C30" s="31"/>
      <c r="D30" s="1401" t="s">
        <v>16</v>
      </c>
      <c r="E30" s="1401"/>
      <c r="F30" s="1401"/>
      <c r="G30" s="1401"/>
      <c r="H30" s="1401"/>
      <c r="I30" s="1401"/>
      <c r="J30" s="73">
        <f>SUM(J31+J35+J39)</f>
        <v>0</v>
      </c>
      <c r="K30" s="73">
        <f t="shared" ref="K30:R30" si="13">SUM(K31+K35+K39)</f>
        <v>0</v>
      </c>
      <c r="L30" s="73">
        <f t="shared" si="13"/>
        <v>0</v>
      </c>
      <c r="M30" s="73">
        <f t="shared" si="13"/>
        <v>0</v>
      </c>
      <c r="N30" s="73">
        <f t="shared" si="13"/>
        <v>0</v>
      </c>
      <c r="O30" s="73">
        <f t="shared" si="13"/>
        <v>0</v>
      </c>
      <c r="P30" s="73">
        <f t="shared" si="13"/>
        <v>0</v>
      </c>
      <c r="Q30" s="73">
        <f t="shared" si="13"/>
        <v>0</v>
      </c>
      <c r="R30" s="73">
        <f t="shared" si="13"/>
        <v>0</v>
      </c>
    </row>
    <row r="31" spans="2:18" ht="48.75" hidden="1" customHeight="1">
      <c r="B31" s="29"/>
      <c r="C31" s="31"/>
      <c r="D31" s="31"/>
      <c r="E31" s="1401" t="s">
        <v>17</v>
      </c>
      <c r="F31" s="1401"/>
      <c r="G31" s="1401"/>
      <c r="H31" s="1401"/>
      <c r="I31" s="1401"/>
      <c r="J31" s="73">
        <f>SUM(J32:J34)</f>
        <v>0</v>
      </c>
      <c r="K31" s="73">
        <f t="shared" ref="K31:R31" si="14">SUM(K32:K34)</f>
        <v>0</v>
      </c>
      <c r="L31" s="73">
        <f t="shared" si="14"/>
        <v>0</v>
      </c>
      <c r="M31" s="73">
        <f t="shared" si="14"/>
        <v>0</v>
      </c>
      <c r="N31" s="73">
        <f t="shared" si="14"/>
        <v>0</v>
      </c>
      <c r="O31" s="73">
        <f t="shared" si="14"/>
        <v>0</v>
      </c>
      <c r="P31" s="73">
        <f t="shared" si="14"/>
        <v>0</v>
      </c>
      <c r="Q31" s="73">
        <f t="shared" si="14"/>
        <v>0</v>
      </c>
      <c r="R31" s="73">
        <f t="shared" si="14"/>
        <v>0</v>
      </c>
    </row>
    <row r="32" spans="2:18" ht="23.25" hidden="1" customHeight="1">
      <c r="B32" s="105"/>
      <c r="C32" s="91"/>
      <c r="D32" s="91"/>
      <c r="E32" s="92"/>
      <c r="F32" s="93">
        <v>13</v>
      </c>
      <c r="G32" s="94"/>
      <c r="H32" s="94"/>
      <c r="I32" s="95"/>
      <c r="J32" s="13"/>
      <c r="K32" s="13"/>
      <c r="L32" s="13"/>
      <c r="M32" s="13"/>
      <c r="N32" s="13"/>
      <c r="O32" s="13"/>
      <c r="P32" s="13"/>
      <c r="Q32" s="13"/>
      <c r="R32" s="96">
        <f t="shared" ref="R32:R33" si="15">SUM(J32:Q32)</f>
        <v>0</v>
      </c>
    </row>
    <row r="33" spans="2:18" ht="23.25" hidden="1" customHeight="1">
      <c r="B33" s="106"/>
      <c r="C33" s="97"/>
      <c r="D33" s="98"/>
      <c r="E33" s="99"/>
      <c r="F33" s="93">
        <v>14</v>
      </c>
      <c r="G33" s="94"/>
      <c r="H33" s="13"/>
      <c r="I33" s="100"/>
      <c r="J33" s="101"/>
      <c r="K33" s="101"/>
      <c r="L33" s="101"/>
      <c r="M33" s="101"/>
      <c r="N33" s="101"/>
      <c r="O33" s="101"/>
      <c r="P33" s="101"/>
      <c r="Q33" s="101"/>
      <c r="R33" s="96">
        <f t="shared" si="15"/>
        <v>0</v>
      </c>
    </row>
    <row r="34" spans="2:18" ht="23.25" hidden="1" customHeight="1">
      <c r="B34" s="107"/>
      <c r="C34" s="102"/>
      <c r="D34" s="103"/>
      <c r="E34" s="104"/>
      <c r="F34" s="93">
        <v>15</v>
      </c>
      <c r="G34" s="94"/>
      <c r="H34" s="13"/>
      <c r="I34" s="100"/>
      <c r="J34" s="101"/>
      <c r="K34" s="101"/>
      <c r="L34" s="101"/>
      <c r="M34" s="101"/>
      <c r="N34" s="101"/>
      <c r="O34" s="101"/>
      <c r="P34" s="101"/>
      <c r="Q34" s="101"/>
      <c r="R34" s="96">
        <f>SUM(J34:Q34)</f>
        <v>0</v>
      </c>
    </row>
    <row r="35" spans="2:18" ht="23.25" hidden="1" customHeight="1">
      <c r="B35" s="29"/>
      <c r="C35" s="31"/>
      <c r="D35" s="31"/>
      <c r="E35" s="30" t="s">
        <v>18</v>
      </c>
      <c r="F35" s="27"/>
      <c r="G35" s="27"/>
      <c r="H35" s="13"/>
      <c r="I35" s="47"/>
      <c r="J35" s="73">
        <f>SUM(J36:J38)</f>
        <v>0</v>
      </c>
      <c r="K35" s="73">
        <f t="shared" ref="K35:R35" si="16">SUM(K36:K38)</f>
        <v>0</v>
      </c>
      <c r="L35" s="73">
        <f t="shared" si="16"/>
        <v>0</v>
      </c>
      <c r="M35" s="73">
        <f t="shared" si="16"/>
        <v>0</v>
      </c>
      <c r="N35" s="73">
        <f t="shared" si="16"/>
        <v>0</v>
      </c>
      <c r="O35" s="73">
        <f t="shared" si="16"/>
        <v>0</v>
      </c>
      <c r="P35" s="73">
        <f t="shared" si="16"/>
        <v>0</v>
      </c>
      <c r="Q35" s="73">
        <f t="shared" si="16"/>
        <v>0</v>
      </c>
      <c r="R35" s="73">
        <f t="shared" si="16"/>
        <v>0</v>
      </c>
    </row>
    <row r="36" spans="2:18" ht="23.25" hidden="1" customHeight="1">
      <c r="B36" s="105"/>
      <c r="C36" s="91"/>
      <c r="D36" s="91"/>
      <c r="E36" s="92"/>
      <c r="F36" s="93">
        <v>16</v>
      </c>
      <c r="G36" s="94"/>
      <c r="H36" s="94"/>
      <c r="I36" s="95"/>
      <c r="J36" s="13"/>
      <c r="K36" s="13"/>
      <c r="L36" s="13"/>
      <c r="M36" s="13"/>
      <c r="N36" s="13"/>
      <c r="O36" s="13"/>
      <c r="P36" s="13"/>
      <c r="Q36" s="13"/>
      <c r="R36" s="96">
        <f t="shared" ref="R36:R37" si="17">SUM(J36:Q36)</f>
        <v>0</v>
      </c>
    </row>
    <row r="37" spans="2:18" ht="23.25" hidden="1" customHeight="1">
      <c r="B37" s="106"/>
      <c r="C37" s="97"/>
      <c r="D37" s="98"/>
      <c r="E37" s="99"/>
      <c r="F37" s="93">
        <v>17</v>
      </c>
      <c r="G37" s="94"/>
      <c r="H37" s="13"/>
      <c r="I37" s="100"/>
      <c r="J37" s="101"/>
      <c r="K37" s="101"/>
      <c r="L37" s="101"/>
      <c r="M37" s="101"/>
      <c r="N37" s="101"/>
      <c r="O37" s="101"/>
      <c r="P37" s="101"/>
      <c r="Q37" s="101"/>
      <c r="R37" s="96">
        <f t="shared" si="17"/>
        <v>0</v>
      </c>
    </row>
    <row r="38" spans="2:18" ht="23.25" hidden="1" customHeight="1">
      <c r="B38" s="107"/>
      <c r="C38" s="102"/>
      <c r="D38" s="103"/>
      <c r="E38" s="104"/>
      <c r="F38" s="93">
        <v>18</v>
      </c>
      <c r="G38" s="94"/>
      <c r="H38" s="13"/>
      <c r="I38" s="100"/>
      <c r="J38" s="101"/>
      <c r="K38" s="101"/>
      <c r="L38" s="101"/>
      <c r="M38" s="101"/>
      <c r="N38" s="101"/>
      <c r="O38" s="101"/>
      <c r="P38" s="101"/>
      <c r="Q38" s="101"/>
      <c r="R38" s="96">
        <f>SUM(J38:Q38)</f>
        <v>0</v>
      </c>
    </row>
    <row r="39" spans="2:18" ht="23.25" hidden="1" customHeight="1">
      <c r="B39" s="29"/>
      <c r="C39" s="31"/>
      <c r="D39" s="31"/>
      <c r="E39" s="30" t="s">
        <v>19</v>
      </c>
      <c r="F39" s="27"/>
      <c r="G39" s="27"/>
      <c r="H39" s="13"/>
      <c r="I39" s="47"/>
      <c r="J39" s="73">
        <f>SUM(J40:J42)</f>
        <v>0</v>
      </c>
      <c r="K39" s="73">
        <f t="shared" ref="K39:R39" si="18">SUM(K40:K42)</f>
        <v>0</v>
      </c>
      <c r="L39" s="73">
        <f t="shared" si="18"/>
        <v>0</v>
      </c>
      <c r="M39" s="73">
        <f t="shared" si="18"/>
        <v>0</v>
      </c>
      <c r="N39" s="73">
        <f t="shared" si="18"/>
        <v>0</v>
      </c>
      <c r="O39" s="73">
        <f t="shared" si="18"/>
        <v>0</v>
      </c>
      <c r="P39" s="73">
        <f t="shared" si="18"/>
        <v>0</v>
      </c>
      <c r="Q39" s="73">
        <f t="shared" si="18"/>
        <v>0</v>
      </c>
      <c r="R39" s="73">
        <f t="shared" si="18"/>
        <v>0</v>
      </c>
    </row>
    <row r="40" spans="2:18" ht="23.25" hidden="1" customHeight="1">
      <c r="B40" s="105"/>
      <c r="C40" s="91"/>
      <c r="D40" s="91"/>
      <c r="E40" s="92"/>
      <c r="F40" s="93">
        <v>19</v>
      </c>
      <c r="G40" s="94"/>
      <c r="H40" s="94"/>
      <c r="I40" s="95"/>
      <c r="J40" s="13"/>
      <c r="K40" s="13"/>
      <c r="L40" s="13"/>
      <c r="M40" s="13"/>
      <c r="N40" s="13"/>
      <c r="O40" s="13"/>
      <c r="P40" s="13"/>
      <c r="Q40" s="13"/>
      <c r="R40" s="96">
        <f t="shared" ref="R40:R41" si="19">SUM(J40:Q40)</f>
        <v>0</v>
      </c>
    </row>
    <row r="41" spans="2:18" ht="23.25" hidden="1" customHeight="1">
      <c r="B41" s="106"/>
      <c r="C41" s="97"/>
      <c r="D41" s="98"/>
      <c r="E41" s="99"/>
      <c r="F41" s="93">
        <v>20</v>
      </c>
      <c r="G41" s="94"/>
      <c r="H41" s="13"/>
      <c r="I41" s="100"/>
      <c r="J41" s="101"/>
      <c r="K41" s="101"/>
      <c r="L41" s="101"/>
      <c r="M41" s="101"/>
      <c r="N41" s="101"/>
      <c r="O41" s="101"/>
      <c r="P41" s="101"/>
      <c r="Q41" s="101"/>
      <c r="R41" s="96">
        <f t="shared" si="19"/>
        <v>0</v>
      </c>
    </row>
    <row r="42" spans="2:18" ht="23.25" hidden="1" customHeight="1">
      <c r="B42" s="106"/>
      <c r="C42" s="97"/>
      <c r="D42" s="98"/>
      <c r="E42" s="99"/>
      <c r="F42" s="93">
        <v>21</v>
      </c>
      <c r="G42" s="94"/>
      <c r="H42" s="13"/>
      <c r="I42" s="100"/>
      <c r="J42" s="101"/>
      <c r="K42" s="101"/>
      <c r="L42" s="101"/>
      <c r="M42" s="101"/>
      <c r="N42" s="101"/>
      <c r="O42" s="101"/>
      <c r="P42" s="101"/>
      <c r="Q42" s="101"/>
      <c r="R42" s="96">
        <f>SUM(J42:Q42)</f>
        <v>0</v>
      </c>
    </row>
    <row r="43" spans="2:18" s="37" customFormat="1" ht="49.5" hidden="1" customHeight="1">
      <c r="B43" s="36"/>
      <c r="C43" s="39"/>
      <c r="D43" s="1401" t="s">
        <v>20</v>
      </c>
      <c r="E43" s="1401"/>
      <c r="F43" s="1401"/>
      <c r="G43" s="1401"/>
      <c r="H43" s="1401"/>
      <c r="I43" s="1401"/>
      <c r="J43" s="72">
        <f>SUM(J44)</f>
        <v>0</v>
      </c>
      <c r="K43" s="72">
        <f t="shared" ref="K43:R43" si="20">SUM(K44)</f>
        <v>0</v>
      </c>
      <c r="L43" s="72">
        <f t="shared" si="20"/>
        <v>0</v>
      </c>
      <c r="M43" s="72">
        <f t="shared" si="20"/>
        <v>0</v>
      </c>
      <c r="N43" s="72">
        <f t="shared" si="20"/>
        <v>0</v>
      </c>
      <c r="O43" s="72">
        <f t="shared" si="20"/>
        <v>0</v>
      </c>
      <c r="P43" s="72">
        <f t="shared" si="20"/>
        <v>0</v>
      </c>
      <c r="Q43" s="72">
        <f t="shared" si="20"/>
        <v>0</v>
      </c>
      <c r="R43" s="72">
        <f t="shared" si="20"/>
        <v>0</v>
      </c>
    </row>
    <row r="44" spans="2:18" ht="36" hidden="1" customHeight="1">
      <c r="B44" s="83"/>
      <c r="C44" s="31"/>
      <c r="D44" s="31"/>
      <c r="E44" s="1401" t="s">
        <v>21</v>
      </c>
      <c r="F44" s="1401"/>
      <c r="G44" s="1401"/>
      <c r="H44" s="1401"/>
      <c r="I44" s="1401"/>
      <c r="J44" s="73">
        <f>SUM(J45:J47)</f>
        <v>0</v>
      </c>
      <c r="K44" s="73">
        <f t="shared" ref="K44:R44" si="21">SUM(K45:K47)</f>
        <v>0</v>
      </c>
      <c r="L44" s="73">
        <f t="shared" si="21"/>
        <v>0</v>
      </c>
      <c r="M44" s="73">
        <f t="shared" si="21"/>
        <v>0</v>
      </c>
      <c r="N44" s="73">
        <f t="shared" si="21"/>
        <v>0</v>
      </c>
      <c r="O44" s="73">
        <f t="shared" si="21"/>
        <v>0</v>
      </c>
      <c r="P44" s="73">
        <f t="shared" si="21"/>
        <v>0</v>
      </c>
      <c r="Q44" s="73">
        <f t="shared" si="21"/>
        <v>0</v>
      </c>
      <c r="R44" s="73">
        <f t="shared" si="21"/>
        <v>0</v>
      </c>
    </row>
    <row r="45" spans="2:18" ht="20.25" hidden="1" customHeight="1">
      <c r="B45" s="87"/>
      <c r="C45" s="91"/>
      <c r="D45" s="91"/>
      <c r="E45" s="92"/>
      <c r="F45" s="93">
        <v>22</v>
      </c>
      <c r="G45" s="94"/>
      <c r="H45" s="94"/>
      <c r="I45" s="95"/>
      <c r="J45" s="13"/>
      <c r="K45" s="13"/>
      <c r="L45" s="13"/>
      <c r="M45" s="13"/>
      <c r="N45" s="13"/>
      <c r="O45" s="13"/>
      <c r="P45" s="13"/>
      <c r="Q45" s="13"/>
      <c r="R45" s="96">
        <f t="shared" ref="R45:R46" si="22">SUM(J45:Q45)</f>
        <v>0</v>
      </c>
    </row>
    <row r="46" spans="2:18" ht="20.25" hidden="1" customHeight="1">
      <c r="B46" s="88"/>
      <c r="C46" s="97"/>
      <c r="D46" s="98"/>
      <c r="E46" s="99"/>
      <c r="F46" s="93">
        <v>23</v>
      </c>
      <c r="G46" s="94"/>
      <c r="H46" s="13"/>
      <c r="I46" s="100"/>
      <c r="J46" s="101"/>
      <c r="K46" s="101"/>
      <c r="L46" s="101"/>
      <c r="M46" s="101"/>
      <c r="N46" s="101"/>
      <c r="O46" s="101"/>
      <c r="P46" s="101"/>
      <c r="Q46" s="101"/>
      <c r="R46" s="96">
        <f t="shared" si="22"/>
        <v>0</v>
      </c>
    </row>
    <row r="47" spans="2:18" ht="20.25" hidden="1" customHeight="1">
      <c r="B47" s="88"/>
      <c r="C47" s="97"/>
      <c r="D47" s="98"/>
      <c r="E47" s="99"/>
      <c r="F47" s="93">
        <v>24</v>
      </c>
      <c r="G47" s="94"/>
      <c r="H47" s="13"/>
      <c r="I47" s="100"/>
      <c r="J47" s="101"/>
      <c r="K47" s="101"/>
      <c r="L47" s="101"/>
      <c r="M47" s="101"/>
      <c r="N47" s="101"/>
      <c r="O47" s="101"/>
      <c r="P47" s="101"/>
      <c r="Q47" s="101"/>
      <c r="R47" s="96">
        <f>SUM(J47:Q47)</f>
        <v>0</v>
      </c>
    </row>
    <row r="48" spans="2:18" ht="30.75" hidden="1" customHeight="1">
      <c r="B48" s="29"/>
      <c r="C48" s="1418" t="s">
        <v>24</v>
      </c>
      <c r="D48" s="1418"/>
      <c r="E48" s="1418"/>
      <c r="F48" s="1418"/>
      <c r="G48" s="1418"/>
      <c r="H48" s="1418"/>
      <c r="I48" s="1418"/>
      <c r="J48" s="73">
        <f>SUM(J49+J54+J59)</f>
        <v>0</v>
      </c>
      <c r="K48" s="73">
        <f t="shared" ref="K48:R48" si="23">SUM(K49+K54+K59)</f>
        <v>0</v>
      </c>
      <c r="L48" s="73">
        <f t="shared" si="23"/>
        <v>0</v>
      </c>
      <c r="M48" s="73">
        <f t="shared" si="23"/>
        <v>0</v>
      </c>
      <c r="N48" s="73">
        <f t="shared" si="23"/>
        <v>0</v>
      </c>
      <c r="O48" s="73">
        <f t="shared" si="23"/>
        <v>0</v>
      </c>
      <c r="P48" s="73">
        <f t="shared" si="23"/>
        <v>0</v>
      </c>
      <c r="Q48" s="73">
        <f t="shared" si="23"/>
        <v>0</v>
      </c>
      <c r="R48" s="73">
        <f t="shared" si="23"/>
        <v>0</v>
      </c>
    </row>
    <row r="49" spans="2:18" ht="49.5" hidden="1" customHeight="1">
      <c r="B49" s="29"/>
      <c r="C49" s="31"/>
      <c r="D49" s="1418" t="s">
        <v>23</v>
      </c>
      <c r="E49" s="1418"/>
      <c r="F49" s="1418"/>
      <c r="G49" s="1418"/>
      <c r="H49" s="1418"/>
      <c r="I49" s="1418"/>
      <c r="J49" s="73">
        <f>SUM(J50)</f>
        <v>0</v>
      </c>
      <c r="K49" s="73">
        <f t="shared" ref="K49:R49" si="24">SUM(K50)</f>
        <v>0</v>
      </c>
      <c r="L49" s="73">
        <f t="shared" si="24"/>
        <v>0</v>
      </c>
      <c r="M49" s="73">
        <f t="shared" si="24"/>
        <v>0</v>
      </c>
      <c r="N49" s="73">
        <f t="shared" si="24"/>
        <v>0</v>
      </c>
      <c r="O49" s="73">
        <f t="shared" si="24"/>
        <v>0</v>
      </c>
      <c r="P49" s="73">
        <f t="shared" si="24"/>
        <v>0</v>
      </c>
      <c r="Q49" s="73">
        <f t="shared" si="24"/>
        <v>0</v>
      </c>
      <c r="R49" s="73">
        <f t="shared" si="24"/>
        <v>0</v>
      </c>
    </row>
    <row r="50" spans="2:18" ht="33" hidden="1" customHeight="1">
      <c r="B50" s="29"/>
      <c r="C50" s="31"/>
      <c r="D50" s="31"/>
      <c r="E50" s="1401" t="s">
        <v>22</v>
      </c>
      <c r="F50" s="1401"/>
      <c r="G50" s="1401"/>
      <c r="H50" s="1401"/>
      <c r="I50" s="1401"/>
      <c r="J50" s="73">
        <f>SUM(J51:J53)</f>
        <v>0</v>
      </c>
      <c r="K50" s="73">
        <f t="shared" ref="K50:R50" si="25">SUM(K51:K53)</f>
        <v>0</v>
      </c>
      <c r="L50" s="73">
        <f t="shared" si="25"/>
        <v>0</v>
      </c>
      <c r="M50" s="73">
        <f t="shared" si="25"/>
        <v>0</v>
      </c>
      <c r="N50" s="73">
        <f t="shared" si="25"/>
        <v>0</v>
      </c>
      <c r="O50" s="73">
        <f t="shared" si="25"/>
        <v>0</v>
      </c>
      <c r="P50" s="73">
        <f t="shared" si="25"/>
        <v>0</v>
      </c>
      <c r="Q50" s="73">
        <f t="shared" si="25"/>
        <v>0</v>
      </c>
      <c r="R50" s="73">
        <f t="shared" si="25"/>
        <v>0</v>
      </c>
    </row>
    <row r="51" spans="2:18" ht="21.75" hidden="1" customHeight="1">
      <c r="B51" s="32"/>
      <c r="C51" s="33"/>
      <c r="D51" s="33"/>
      <c r="E51" s="34"/>
      <c r="F51" s="25">
        <v>25</v>
      </c>
      <c r="G51" s="14"/>
      <c r="H51" s="14"/>
      <c r="I51" s="52"/>
      <c r="J51" s="15"/>
      <c r="K51" s="15"/>
      <c r="L51" s="15"/>
      <c r="M51" s="15"/>
      <c r="N51" s="15"/>
      <c r="O51" s="15"/>
      <c r="P51" s="15"/>
      <c r="Q51" s="15"/>
      <c r="R51" s="71">
        <f t="shared" ref="R51:R52" si="26">SUM(J51:Q51)</f>
        <v>0</v>
      </c>
    </row>
    <row r="52" spans="2:18" ht="21.75" hidden="1" customHeight="1">
      <c r="B52" s="24"/>
      <c r="D52" s="21"/>
      <c r="E52" s="26"/>
      <c r="F52" s="25">
        <v>26</v>
      </c>
      <c r="G52" s="14"/>
      <c r="H52" s="15"/>
      <c r="I52" s="16"/>
      <c r="J52" s="23"/>
      <c r="K52" s="23"/>
      <c r="L52" s="23"/>
      <c r="M52" s="23"/>
      <c r="N52" s="23"/>
      <c r="O52" s="23"/>
      <c r="P52" s="23"/>
      <c r="Q52" s="23"/>
      <c r="R52" s="71">
        <f t="shared" si="26"/>
        <v>0</v>
      </c>
    </row>
    <row r="53" spans="2:18" ht="39" hidden="1" customHeight="1">
      <c r="B53" s="58"/>
      <c r="C53" s="59"/>
      <c r="D53" s="53"/>
      <c r="E53" s="19"/>
      <c r="F53" s="25">
        <v>27</v>
      </c>
      <c r="G53" s="14"/>
      <c r="H53" s="15"/>
      <c r="I53" s="16"/>
      <c r="J53" s="23"/>
      <c r="K53" s="23"/>
      <c r="L53" s="23"/>
      <c r="M53" s="23"/>
      <c r="N53" s="23"/>
      <c r="O53" s="23"/>
      <c r="P53" s="23"/>
      <c r="Q53" s="23"/>
      <c r="R53" s="71">
        <f>SUM(J53:Q53)</f>
        <v>0</v>
      </c>
    </row>
    <row r="54" spans="2:18" ht="48.75" hidden="1" customHeight="1">
      <c r="B54" s="29"/>
      <c r="C54" s="31"/>
      <c r="D54" s="1401" t="s">
        <v>26</v>
      </c>
      <c r="E54" s="1401"/>
      <c r="F54" s="1401"/>
      <c r="G54" s="1401"/>
      <c r="H54" s="1401"/>
      <c r="I54" s="1401"/>
      <c r="J54" s="73">
        <f>SUM(J55)</f>
        <v>0</v>
      </c>
      <c r="K54" s="73">
        <f t="shared" ref="K54:R54" si="27">SUM(K55)</f>
        <v>0</v>
      </c>
      <c r="L54" s="73">
        <f t="shared" si="27"/>
        <v>0</v>
      </c>
      <c r="M54" s="73">
        <f t="shared" si="27"/>
        <v>0</v>
      </c>
      <c r="N54" s="73">
        <f t="shared" si="27"/>
        <v>0</v>
      </c>
      <c r="O54" s="73">
        <f t="shared" si="27"/>
        <v>0</v>
      </c>
      <c r="P54" s="73">
        <f t="shared" si="27"/>
        <v>0</v>
      </c>
      <c r="Q54" s="73">
        <f t="shared" si="27"/>
        <v>0</v>
      </c>
      <c r="R54" s="73">
        <f t="shared" si="27"/>
        <v>0</v>
      </c>
    </row>
    <row r="55" spans="2:18" ht="32.25" hidden="1" customHeight="1">
      <c r="B55" s="29"/>
      <c r="C55" s="31"/>
      <c r="D55" s="31"/>
      <c r="E55" s="1401" t="s">
        <v>27</v>
      </c>
      <c r="F55" s="1401"/>
      <c r="G55" s="1401"/>
      <c r="H55" s="1401"/>
      <c r="I55" s="1401"/>
      <c r="J55" s="73">
        <f>SUM(J56:J58)</f>
        <v>0</v>
      </c>
      <c r="K55" s="73">
        <f t="shared" ref="K55:R55" si="28">SUM(K56:K58)</f>
        <v>0</v>
      </c>
      <c r="L55" s="73">
        <f t="shared" si="28"/>
        <v>0</v>
      </c>
      <c r="M55" s="73">
        <f t="shared" si="28"/>
        <v>0</v>
      </c>
      <c r="N55" s="73">
        <f t="shared" si="28"/>
        <v>0</v>
      </c>
      <c r="O55" s="73">
        <f t="shared" si="28"/>
        <v>0</v>
      </c>
      <c r="P55" s="73">
        <f t="shared" si="28"/>
        <v>0</v>
      </c>
      <c r="Q55" s="73">
        <f t="shared" si="28"/>
        <v>0</v>
      </c>
      <c r="R55" s="73">
        <f t="shared" si="28"/>
        <v>0</v>
      </c>
    </row>
    <row r="56" spans="2:18" ht="20.25" hidden="1" customHeight="1">
      <c r="B56" s="32"/>
      <c r="C56" s="33"/>
      <c r="D56" s="33"/>
      <c r="E56" s="34"/>
      <c r="F56" s="25">
        <v>28</v>
      </c>
      <c r="G56" s="14"/>
      <c r="H56" s="14"/>
      <c r="I56" s="52"/>
      <c r="J56" s="15"/>
      <c r="K56" s="15"/>
      <c r="L56" s="15"/>
      <c r="M56" s="15"/>
      <c r="N56" s="15"/>
      <c r="O56" s="15"/>
      <c r="P56" s="15"/>
      <c r="Q56" s="15"/>
      <c r="R56" s="71">
        <f t="shared" ref="R56:R57" si="29">SUM(J56:Q56)</f>
        <v>0</v>
      </c>
    </row>
    <row r="57" spans="2:18" ht="20.25" hidden="1" customHeight="1">
      <c r="B57" s="24"/>
      <c r="D57" s="21"/>
      <c r="E57" s="26"/>
      <c r="F57" s="25">
        <v>29</v>
      </c>
      <c r="G57" s="14"/>
      <c r="H57" s="15"/>
      <c r="I57" s="16"/>
      <c r="J57" s="23"/>
      <c r="K57" s="23"/>
      <c r="L57" s="23"/>
      <c r="M57" s="23"/>
      <c r="N57" s="23"/>
      <c r="O57" s="23"/>
      <c r="P57" s="23"/>
      <c r="Q57" s="23"/>
      <c r="R57" s="71">
        <f t="shared" si="29"/>
        <v>0</v>
      </c>
    </row>
    <row r="58" spans="2:18" ht="20.25" hidden="1" customHeight="1">
      <c r="B58" s="24"/>
      <c r="D58" s="21"/>
      <c r="E58" s="26"/>
      <c r="F58" s="25">
        <v>30</v>
      </c>
      <c r="G58" s="14"/>
      <c r="H58" s="15"/>
      <c r="I58" s="16"/>
      <c r="J58" s="23"/>
      <c r="K58" s="23"/>
      <c r="L58" s="23"/>
      <c r="M58" s="23"/>
      <c r="N58" s="23"/>
      <c r="O58" s="23"/>
      <c r="P58" s="23"/>
      <c r="Q58" s="23"/>
      <c r="R58" s="71">
        <f>SUM(J58:Q58)</f>
        <v>0</v>
      </c>
    </row>
    <row r="59" spans="2:18" ht="33.75" hidden="1" customHeight="1">
      <c r="B59" s="29"/>
      <c r="C59" s="31"/>
      <c r="D59" s="1401" t="s">
        <v>28</v>
      </c>
      <c r="E59" s="1401"/>
      <c r="F59" s="1401"/>
      <c r="G59" s="1401"/>
      <c r="H59" s="1401"/>
      <c r="I59" s="1401"/>
      <c r="J59" s="73">
        <f>SUM(J60+J64)</f>
        <v>0</v>
      </c>
      <c r="K59" s="73">
        <f t="shared" ref="K59:R59" si="30">SUM(K60+K64)</f>
        <v>0</v>
      </c>
      <c r="L59" s="73">
        <f t="shared" si="30"/>
        <v>0</v>
      </c>
      <c r="M59" s="73">
        <f t="shared" si="30"/>
        <v>0</v>
      </c>
      <c r="N59" s="73">
        <f t="shared" si="30"/>
        <v>0</v>
      </c>
      <c r="O59" s="73">
        <f t="shared" si="30"/>
        <v>0</v>
      </c>
      <c r="P59" s="73">
        <f t="shared" si="30"/>
        <v>0</v>
      </c>
      <c r="Q59" s="73">
        <f t="shared" si="30"/>
        <v>0</v>
      </c>
      <c r="R59" s="73">
        <f t="shared" si="30"/>
        <v>0</v>
      </c>
    </row>
    <row r="60" spans="2:18" ht="33.75" hidden="1" customHeight="1">
      <c r="B60" s="29"/>
      <c r="C60" s="31"/>
      <c r="D60" s="31"/>
      <c r="E60" s="1401" t="s">
        <v>29</v>
      </c>
      <c r="F60" s="1401"/>
      <c r="G60" s="1401"/>
      <c r="H60" s="1401"/>
      <c r="I60" s="1401"/>
      <c r="J60" s="73">
        <f>SUM(J61:J63)</f>
        <v>0</v>
      </c>
      <c r="K60" s="73">
        <f t="shared" ref="K60:R60" si="31">SUM(K61:K63)</f>
        <v>0</v>
      </c>
      <c r="L60" s="73">
        <f t="shared" si="31"/>
        <v>0</v>
      </c>
      <c r="M60" s="73">
        <f t="shared" si="31"/>
        <v>0</v>
      </c>
      <c r="N60" s="73">
        <f t="shared" si="31"/>
        <v>0</v>
      </c>
      <c r="O60" s="73">
        <f t="shared" si="31"/>
        <v>0</v>
      </c>
      <c r="P60" s="73">
        <f t="shared" si="31"/>
        <v>0</v>
      </c>
      <c r="Q60" s="73">
        <f t="shared" si="31"/>
        <v>0</v>
      </c>
      <c r="R60" s="73">
        <f t="shared" si="31"/>
        <v>0</v>
      </c>
    </row>
    <row r="61" spans="2:18" ht="21" hidden="1" customHeight="1">
      <c r="B61" s="32"/>
      <c r="C61" s="33"/>
      <c r="D61" s="33"/>
      <c r="E61" s="34"/>
      <c r="F61" s="25">
        <v>31</v>
      </c>
      <c r="G61" s="14"/>
      <c r="H61" s="14"/>
      <c r="I61" s="52"/>
      <c r="J61" s="15"/>
      <c r="K61" s="15"/>
      <c r="L61" s="15"/>
      <c r="M61" s="15"/>
      <c r="N61" s="15"/>
      <c r="O61" s="15"/>
      <c r="P61" s="15"/>
      <c r="Q61" s="15"/>
      <c r="R61" s="71">
        <f t="shared" ref="R61:R62" si="32">SUM(J61:Q61)</f>
        <v>0</v>
      </c>
    </row>
    <row r="62" spans="2:18" ht="21" hidden="1" customHeight="1">
      <c r="B62" s="24"/>
      <c r="D62" s="21"/>
      <c r="E62" s="26"/>
      <c r="F62" s="25">
        <v>32</v>
      </c>
      <c r="G62" s="14"/>
      <c r="H62" s="15"/>
      <c r="I62" s="16"/>
      <c r="J62" s="23"/>
      <c r="K62" s="23"/>
      <c r="L62" s="23"/>
      <c r="M62" s="23"/>
      <c r="N62" s="23"/>
      <c r="O62" s="23"/>
      <c r="P62" s="23"/>
      <c r="Q62" s="23"/>
      <c r="R62" s="71">
        <f t="shared" si="32"/>
        <v>0</v>
      </c>
    </row>
    <row r="63" spans="2:18" ht="21" hidden="1" customHeight="1">
      <c r="B63" s="24"/>
      <c r="D63" s="21"/>
      <c r="E63" s="26"/>
      <c r="F63" s="25">
        <v>33</v>
      </c>
      <c r="G63" s="14"/>
      <c r="H63" s="15"/>
      <c r="I63" s="16"/>
      <c r="J63" s="23"/>
      <c r="K63" s="23"/>
      <c r="L63" s="23"/>
      <c r="M63" s="23"/>
      <c r="N63" s="23"/>
      <c r="O63" s="23"/>
      <c r="P63" s="23"/>
      <c r="Q63" s="23"/>
      <c r="R63" s="71">
        <f>SUM(J63:Q63)</f>
        <v>0</v>
      </c>
    </row>
    <row r="64" spans="2:18" ht="33" hidden="1" customHeight="1">
      <c r="B64" s="29"/>
      <c r="C64" s="31"/>
      <c r="D64" s="31"/>
      <c r="E64" s="1418" t="s">
        <v>30</v>
      </c>
      <c r="F64" s="1418"/>
      <c r="G64" s="1418"/>
      <c r="H64" s="1418"/>
      <c r="I64" s="1418"/>
      <c r="J64" s="73">
        <f t="shared" ref="J64:R64" si="33">SUM(J65:J67)</f>
        <v>0</v>
      </c>
      <c r="K64" s="73">
        <f t="shared" si="33"/>
        <v>0</v>
      </c>
      <c r="L64" s="73">
        <f t="shared" si="33"/>
        <v>0</v>
      </c>
      <c r="M64" s="73">
        <f t="shared" si="33"/>
        <v>0</v>
      </c>
      <c r="N64" s="73">
        <f t="shared" si="33"/>
        <v>0</v>
      </c>
      <c r="O64" s="73">
        <f t="shared" si="33"/>
        <v>0</v>
      </c>
      <c r="P64" s="73">
        <f t="shared" si="33"/>
        <v>0</v>
      </c>
      <c r="Q64" s="73">
        <f t="shared" si="33"/>
        <v>0</v>
      </c>
      <c r="R64" s="73">
        <f t="shared" si="33"/>
        <v>0</v>
      </c>
    </row>
    <row r="65" spans="2:18" ht="23.25" hidden="1" customHeight="1">
      <c r="B65" s="32"/>
      <c r="C65" s="33"/>
      <c r="D65" s="33"/>
      <c r="E65" s="34"/>
      <c r="F65" s="25">
        <v>34</v>
      </c>
      <c r="G65" s="14"/>
      <c r="H65" s="14"/>
      <c r="I65" s="52"/>
      <c r="J65" s="23"/>
      <c r="K65" s="23"/>
      <c r="L65" s="23"/>
      <c r="M65" s="23"/>
      <c r="N65" s="23"/>
      <c r="O65" s="23"/>
      <c r="P65" s="23"/>
      <c r="Q65" s="23"/>
      <c r="R65" s="71">
        <f>SUM(J65:Q65)</f>
        <v>0</v>
      </c>
    </row>
    <row r="66" spans="2:18" ht="23.25" hidden="1" customHeight="1">
      <c r="B66" s="48"/>
      <c r="C66" s="49"/>
      <c r="D66" s="49"/>
      <c r="E66" s="50"/>
      <c r="F66" s="25">
        <v>35</v>
      </c>
      <c r="G66" s="14"/>
      <c r="H66" s="14"/>
      <c r="I66" s="52"/>
      <c r="J66" s="15"/>
      <c r="K66" s="15"/>
      <c r="L66" s="15"/>
      <c r="M66" s="15"/>
      <c r="N66" s="15"/>
      <c r="O66" s="15"/>
      <c r="P66" s="15"/>
      <c r="Q66" s="15"/>
      <c r="R66" s="71">
        <f t="shared" ref="R66:R67" si="34">SUM(J66:Q66)</f>
        <v>0</v>
      </c>
    </row>
    <row r="67" spans="2:18" ht="18.75" hidden="1" customHeight="1">
      <c r="B67" s="17"/>
      <c r="C67" s="18"/>
      <c r="D67" s="18"/>
      <c r="E67" s="66"/>
      <c r="F67" s="25">
        <v>36</v>
      </c>
      <c r="G67" s="14"/>
      <c r="H67" s="14"/>
      <c r="I67" s="52"/>
      <c r="J67" s="15"/>
      <c r="K67" s="15"/>
      <c r="L67" s="15"/>
      <c r="M67" s="15"/>
      <c r="N67" s="15"/>
      <c r="O67" s="15"/>
      <c r="P67" s="15"/>
      <c r="Q67" s="15"/>
      <c r="R67" s="71">
        <f t="shared" si="34"/>
        <v>0</v>
      </c>
    </row>
    <row r="68" spans="2:18" s="12" customFormat="1" ht="18.75" hidden="1" customHeight="1">
      <c r="B68" s="116" t="s">
        <v>82</v>
      </c>
      <c r="C68" s="38"/>
      <c r="D68" s="115"/>
      <c r="E68" s="115"/>
      <c r="F68" s="115"/>
      <c r="G68" s="115"/>
      <c r="H68" s="115"/>
      <c r="I68" s="115"/>
      <c r="J68" s="35">
        <f>SUM(J69)</f>
        <v>0</v>
      </c>
      <c r="K68" s="35">
        <f t="shared" ref="K68:R69" si="35">SUM(K69)</f>
        <v>0</v>
      </c>
      <c r="L68" s="35">
        <f t="shared" si="35"/>
        <v>0</v>
      </c>
      <c r="M68" s="35">
        <f t="shared" si="35"/>
        <v>0</v>
      </c>
      <c r="N68" s="35">
        <f t="shared" si="35"/>
        <v>0</v>
      </c>
      <c r="O68" s="35">
        <f t="shared" si="35"/>
        <v>0</v>
      </c>
      <c r="P68" s="35">
        <f t="shared" si="35"/>
        <v>0</v>
      </c>
      <c r="Q68" s="35">
        <f t="shared" si="35"/>
        <v>0</v>
      </c>
      <c r="R68" s="35">
        <f t="shared" si="35"/>
        <v>0</v>
      </c>
    </row>
    <row r="69" spans="2:18" s="12" customFormat="1" ht="33" hidden="1" customHeight="1">
      <c r="B69" s="1512" t="s">
        <v>112</v>
      </c>
      <c r="C69" s="1401"/>
      <c r="D69" s="1401"/>
      <c r="E69" s="1401"/>
      <c r="F69" s="1401"/>
      <c r="G69" s="1401"/>
      <c r="H69" s="1401"/>
      <c r="I69" s="1401"/>
      <c r="J69" s="22">
        <f>SUM(J70)</f>
        <v>0</v>
      </c>
      <c r="K69" s="22">
        <f t="shared" si="35"/>
        <v>0</v>
      </c>
      <c r="L69" s="22">
        <f t="shared" si="35"/>
        <v>0</v>
      </c>
      <c r="M69" s="22">
        <f t="shared" si="35"/>
        <v>0</v>
      </c>
      <c r="N69" s="22">
        <f t="shared" si="35"/>
        <v>0</v>
      </c>
      <c r="O69" s="22">
        <f t="shared" si="35"/>
        <v>0</v>
      </c>
      <c r="P69" s="22">
        <f t="shared" si="35"/>
        <v>0</v>
      </c>
      <c r="Q69" s="22">
        <f t="shared" si="35"/>
        <v>0</v>
      </c>
      <c r="R69" s="22">
        <f t="shared" si="35"/>
        <v>0</v>
      </c>
    </row>
    <row r="70" spans="2:18" ht="33" hidden="1" customHeight="1">
      <c r="B70" s="29"/>
      <c r="C70" s="1401" t="s">
        <v>31</v>
      </c>
      <c r="D70" s="1401"/>
      <c r="E70" s="1401"/>
      <c r="F70" s="1401"/>
      <c r="G70" s="1401"/>
      <c r="H70" s="1401"/>
      <c r="I70" s="1401"/>
      <c r="J70" s="73">
        <f t="shared" ref="J70:R70" si="36">SUM(J71+J78)</f>
        <v>0</v>
      </c>
      <c r="K70" s="73">
        <f t="shared" si="36"/>
        <v>0</v>
      </c>
      <c r="L70" s="73">
        <f t="shared" si="36"/>
        <v>0</v>
      </c>
      <c r="M70" s="73">
        <f t="shared" si="36"/>
        <v>0</v>
      </c>
      <c r="N70" s="73">
        <f t="shared" si="36"/>
        <v>0</v>
      </c>
      <c r="O70" s="73">
        <f t="shared" si="36"/>
        <v>0</v>
      </c>
      <c r="P70" s="73">
        <f t="shared" si="36"/>
        <v>0</v>
      </c>
      <c r="Q70" s="73">
        <f t="shared" si="36"/>
        <v>0</v>
      </c>
      <c r="R70" s="73">
        <f t="shared" si="36"/>
        <v>0</v>
      </c>
    </row>
    <row r="71" spans="2:18" ht="34.5" hidden="1" customHeight="1">
      <c r="B71" s="29"/>
      <c r="C71" s="31"/>
      <c r="D71" s="1401" t="s">
        <v>32</v>
      </c>
      <c r="E71" s="1401"/>
      <c r="F71" s="1401"/>
      <c r="G71" s="1401"/>
      <c r="H71" s="1401"/>
      <c r="I71" s="1401"/>
      <c r="J71" s="73">
        <f>SUM(J72)</f>
        <v>0</v>
      </c>
      <c r="K71" s="73">
        <f t="shared" ref="K71:R71" si="37">SUM(K72)</f>
        <v>0</v>
      </c>
      <c r="L71" s="73">
        <f t="shared" si="37"/>
        <v>0</v>
      </c>
      <c r="M71" s="73">
        <f t="shared" si="37"/>
        <v>0</v>
      </c>
      <c r="N71" s="73">
        <f t="shared" si="37"/>
        <v>0</v>
      </c>
      <c r="O71" s="73">
        <f t="shared" si="37"/>
        <v>0</v>
      </c>
      <c r="P71" s="73">
        <f t="shared" si="37"/>
        <v>0</v>
      </c>
      <c r="Q71" s="73">
        <f t="shared" si="37"/>
        <v>0</v>
      </c>
      <c r="R71" s="73">
        <f t="shared" si="37"/>
        <v>0</v>
      </c>
    </row>
    <row r="72" spans="2:18" hidden="1">
      <c r="B72" s="29"/>
      <c r="C72" s="31"/>
      <c r="D72" s="31"/>
      <c r="E72" s="30" t="s">
        <v>33</v>
      </c>
      <c r="F72" s="27"/>
      <c r="G72" s="27"/>
      <c r="H72" s="13"/>
      <c r="I72" s="47"/>
      <c r="J72" s="73">
        <f>SUM(J73:J77)</f>
        <v>0</v>
      </c>
      <c r="K72" s="73">
        <f t="shared" ref="K72:R72" si="38">SUM(K73:K77)</f>
        <v>0</v>
      </c>
      <c r="L72" s="73">
        <f t="shared" si="38"/>
        <v>0</v>
      </c>
      <c r="M72" s="73">
        <f t="shared" si="38"/>
        <v>0</v>
      </c>
      <c r="N72" s="73">
        <f t="shared" si="38"/>
        <v>0</v>
      </c>
      <c r="O72" s="73">
        <f t="shared" si="38"/>
        <v>0</v>
      </c>
      <c r="P72" s="73">
        <f t="shared" si="38"/>
        <v>0</v>
      </c>
      <c r="Q72" s="73">
        <f t="shared" si="38"/>
        <v>0</v>
      </c>
      <c r="R72" s="73">
        <f t="shared" si="38"/>
        <v>0</v>
      </c>
    </row>
    <row r="73" spans="2:18" ht="25.5" hidden="1" customHeight="1">
      <c r="B73" s="32"/>
      <c r="C73" s="33"/>
      <c r="D73" s="33"/>
      <c r="E73" s="34"/>
      <c r="F73" s="25">
        <v>37</v>
      </c>
      <c r="G73" s="14"/>
      <c r="H73" s="14"/>
      <c r="I73" s="52"/>
      <c r="J73" s="15"/>
      <c r="K73" s="15"/>
      <c r="L73" s="15"/>
      <c r="M73" s="15"/>
      <c r="N73" s="15"/>
      <c r="O73" s="15"/>
      <c r="P73" s="15"/>
      <c r="Q73" s="15"/>
      <c r="R73" s="71">
        <f>SUM(J73:Q73)</f>
        <v>0</v>
      </c>
    </row>
    <row r="74" spans="2:18" ht="25.5" hidden="1" customHeight="1">
      <c r="B74" s="24"/>
      <c r="D74" s="21"/>
      <c r="E74" s="26"/>
      <c r="F74" s="25">
        <v>38</v>
      </c>
      <c r="G74" s="14"/>
      <c r="H74" s="15"/>
      <c r="I74" s="16"/>
      <c r="J74" s="23"/>
      <c r="K74" s="23"/>
      <c r="L74" s="23"/>
      <c r="M74" s="23"/>
      <c r="N74" s="23"/>
      <c r="O74" s="23"/>
      <c r="P74" s="23"/>
      <c r="Q74" s="23"/>
      <c r="R74" s="71">
        <f>SUM(J74:Q74)</f>
        <v>0</v>
      </c>
    </row>
    <row r="75" spans="2:18" ht="25.5" hidden="1" customHeight="1">
      <c r="B75" s="24"/>
      <c r="D75" s="21"/>
      <c r="E75" s="26"/>
      <c r="F75" s="25">
        <v>39</v>
      </c>
      <c r="G75" s="14"/>
      <c r="H75" s="15"/>
      <c r="I75" s="16"/>
      <c r="J75" s="15"/>
      <c r="K75" s="15"/>
      <c r="L75" s="15"/>
      <c r="M75" s="15"/>
      <c r="N75" s="15"/>
      <c r="O75" s="15"/>
      <c r="P75" s="15"/>
      <c r="Q75" s="15"/>
      <c r="R75" s="71">
        <f>SUM(J75:Q75)</f>
        <v>0</v>
      </c>
    </row>
    <row r="76" spans="2:18" ht="25.5" hidden="1" customHeight="1">
      <c r="B76" s="48"/>
      <c r="C76" s="49"/>
      <c r="D76" s="49"/>
      <c r="E76" s="50"/>
      <c r="F76" s="25">
        <v>40</v>
      </c>
      <c r="G76" s="14"/>
      <c r="H76" s="14"/>
      <c r="I76" s="52"/>
      <c r="J76" s="15"/>
      <c r="K76" s="15"/>
      <c r="L76" s="15"/>
      <c r="M76" s="15"/>
      <c r="N76" s="15"/>
      <c r="O76" s="15"/>
      <c r="P76" s="15"/>
      <c r="Q76" s="15"/>
      <c r="R76" s="71">
        <f t="shared" ref="R76" si="39">SUM(J76:Q76)</f>
        <v>0</v>
      </c>
    </row>
    <row r="77" spans="2:18" ht="25.5" hidden="1" customHeight="1">
      <c r="B77" s="48"/>
      <c r="C77" s="49"/>
      <c r="D77" s="49"/>
      <c r="E77" s="50"/>
      <c r="F77" s="25">
        <v>41</v>
      </c>
      <c r="G77" s="14"/>
      <c r="H77" s="14"/>
      <c r="I77" s="52"/>
      <c r="J77" s="15"/>
      <c r="K77" s="15"/>
      <c r="L77" s="15"/>
      <c r="M77" s="15"/>
      <c r="N77" s="15"/>
      <c r="O77" s="15"/>
      <c r="P77" s="15"/>
      <c r="Q77" s="15"/>
      <c r="R77" s="71">
        <f>SUM(J77:Q77)</f>
        <v>0</v>
      </c>
    </row>
    <row r="78" spans="2:18" ht="21" hidden="1" customHeight="1">
      <c r="B78" s="29"/>
      <c r="C78" s="31"/>
      <c r="D78" s="1419" t="s">
        <v>34</v>
      </c>
      <c r="E78" s="1419"/>
      <c r="F78" s="1419"/>
      <c r="G78" s="1419"/>
      <c r="H78" s="1419"/>
      <c r="I78" s="1419"/>
      <c r="J78" s="73">
        <f>SUM(J79)</f>
        <v>0</v>
      </c>
      <c r="K78" s="73">
        <f t="shared" ref="K78:Q78" si="40">SUM(K79)</f>
        <v>0</v>
      </c>
      <c r="L78" s="73">
        <f t="shared" si="40"/>
        <v>0</v>
      </c>
      <c r="M78" s="73">
        <f t="shared" si="40"/>
        <v>0</v>
      </c>
      <c r="N78" s="73">
        <f t="shared" si="40"/>
        <v>0</v>
      </c>
      <c r="O78" s="73">
        <f t="shared" si="40"/>
        <v>0</v>
      </c>
      <c r="P78" s="73">
        <f t="shared" si="40"/>
        <v>0</v>
      </c>
      <c r="Q78" s="73">
        <f t="shared" si="40"/>
        <v>0</v>
      </c>
      <c r="R78" s="73">
        <f>SUM(R79)</f>
        <v>0</v>
      </c>
    </row>
    <row r="79" spans="2:18" ht="21" hidden="1" customHeight="1">
      <c r="B79" s="29"/>
      <c r="C79" s="31"/>
      <c r="D79" s="31"/>
      <c r="E79" s="1418" t="s">
        <v>35</v>
      </c>
      <c r="F79" s="1418"/>
      <c r="G79" s="1418"/>
      <c r="H79" s="1418"/>
      <c r="I79" s="1418"/>
      <c r="J79" s="73">
        <f>SUM(J80:J85)</f>
        <v>0</v>
      </c>
      <c r="K79" s="73">
        <f t="shared" ref="K79:R79" si="41">SUM(K80:K85)</f>
        <v>0</v>
      </c>
      <c r="L79" s="73">
        <f t="shared" si="41"/>
        <v>0</v>
      </c>
      <c r="M79" s="73">
        <f t="shared" si="41"/>
        <v>0</v>
      </c>
      <c r="N79" s="73">
        <f t="shared" si="41"/>
        <v>0</v>
      </c>
      <c r="O79" s="73">
        <f t="shared" si="41"/>
        <v>0</v>
      </c>
      <c r="P79" s="73">
        <f t="shared" si="41"/>
        <v>0</v>
      </c>
      <c r="Q79" s="73">
        <f t="shared" si="41"/>
        <v>0</v>
      </c>
      <c r="R79" s="73">
        <f t="shared" si="41"/>
        <v>0</v>
      </c>
    </row>
    <row r="80" spans="2:18" ht="25.5" hidden="1" customHeight="1">
      <c r="B80" s="32"/>
      <c r="C80" s="33"/>
      <c r="D80" s="33"/>
      <c r="E80" s="34"/>
      <c r="F80" s="25">
        <v>42</v>
      </c>
      <c r="G80" s="14"/>
      <c r="H80" s="14"/>
      <c r="I80" s="52"/>
      <c r="J80" s="15"/>
      <c r="K80" s="15"/>
      <c r="L80" s="15"/>
      <c r="M80" s="15"/>
      <c r="N80" s="15"/>
      <c r="O80" s="15"/>
      <c r="P80" s="15"/>
      <c r="Q80" s="15"/>
      <c r="R80" s="71">
        <f>SUM(J80:Q80)</f>
        <v>0</v>
      </c>
    </row>
    <row r="81" spans="2:18" ht="25.5" hidden="1" customHeight="1">
      <c r="B81" s="48"/>
      <c r="C81" s="49"/>
      <c r="D81" s="49"/>
      <c r="E81" s="50"/>
      <c r="F81" s="25">
        <v>43</v>
      </c>
      <c r="G81" s="14"/>
      <c r="H81" s="14"/>
      <c r="I81" s="52"/>
      <c r="J81" s="15"/>
      <c r="K81" s="15"/>
      <c r="L81" s="15"/>
      <c r="M81" s="15"/>
      <c r="N81" s="15"/>
      <c r="O81" s="15"/>
      <c r="P81" s="15"/>
      <c r="Q81" s="15"/>
      <c r="R81" s="71">
        <f t="shared" ref="R81:R85" si="42">SUM(J81:Q81)</f>
        <v>0</v>
      </c>
    </row>
    <row r="82" spans="2:18" ht="25.5" hidden="1" customHeight="1">
      <c r="B82" s="48"/>
      <c r="C82" s="49"/>
      <c r="D82" s="49"/>
      <c r="E82" s="50"/>
      <c r="F82" s="25">
        <v>44</v>
      </c>
      <c r="G82" s="14"/>
      <c r="H82" s="14"/>
      <c r="I82" s="52"/>
      <c r="J82" s="15"/>
      <c r="K82" s="15"/>
      <c r="L82" s="15"/>
      <c r="M82" s="15"/>
      <c r="N82" s="15"/>
      <c r="O82" s="15"/>
      <c r="P82" s="15"/>
      <c r="Q82" s="15"/>
      <c r="R82" s="71">
        <f t="shared" si="42"/>
        <v>0</v>
      </c>
    </row>
    <row r="83" spans="2:18" ht="25.5" hidden="1" customHeight="1">
      <c r="B83" s="48"/>
      <c r="C83" s="49"/>
      <c r="D83" s="49"/>
      <c r="E83" s="50"/>
      <c r="F83" s="25">
        <v>45</v>
      </c>
      <c r="G83" s="14"/>
      <c r="H83" s="14"/>
      <c r="I83" s="52"/>
      <c r="J83" s="15"/>
      <c r="K83" s="15"/>
      <c r="L83" s="15"/>
      <c r="M83" s="15"/>
      <c r="N83" s="15"/>
      <c r="O83" s="15"/>
      <c r="P83" s="15"/>
      <c r="Q83" s="15"/>
      <c r="R83" s="71">
        <f t="shared" si="42"/>
        <v>0</v>
      </c>
    </row>
    <row r="84" spans="2:18" ht="25.5" hidden="1" customHeight="1">
      <c r="B84" s="48"/>
      <c r="C84" s="49"/>
      <c r="D84" s="49"/>
      <c r="E84" s="50"/>
      <c r="F84" s="25">
        <v>46</v>
      </c>
      <c r="G84" s="14"/>
      <c r="H84" s="14"/>
      <c r="I84" s="52"/>
      <c r="J84" s="15"/>
      <c r="K84" s="15"/>
      <c r="L84" s="15"/>
      <c r="M84" s="15"/>
      <c r="N84" s="15"/>
      <c r="O84" s="15"/>
      <c r="P84" s="15"/>
      <c r="Q84" s="15"/>
      <c r="R84" s="71">
        <f t="shared" si="42"/>
        <v>0</v>
      </c>
    </row>
    <row r="85" spans="2:18" ht="25.5" hidden="1" customHeight="1">
      <c r="B85" s="17"/>
      <c r="C85" s="18"/>
      <c r="D85" s="18"/>
      <c r="E85" s="66"/>
      <c r="F85" s="25">
        <v>47</v>
      </c>
      <c r="G85" s="14"/>
      <c r="H85" s="14"/>
      <c r="I85" s="52"/>
      <c r="J85" s="15"/>
      <c r="K85" s="15"/>
      <c r="L85" s="15"/>
      <c r="M85" s="15"/>
      <c r="N85" s="15"/>
      <c r="O85" s="15"/>
      <c r="P85" s="15"/>
      <c r="Q85" s="15"/>
      <c r="R85" s="71">
        <f t="shared" si="42"/>
        <v>0</v>
      </c>
    </row>
    <row r="86" spans="2:18" s="12" customFormat="1" ht="34.5" hidden="1" customHeight="1">
      <c r="B86" s="1404" t="s">
        <v>85</v>
      </c>
      <c r="C86" s="1405"/>
      <c r="D86" s="1405"/>
      <c r="E86" s="1405"/>
      <c r="F86" s="1405"/>
      <c r="G86" s="1405"/>
      <c r="H86" s="1405"/>
      <c r="I86" s="1405"/>
      <c r="J86" s="35">
        <f>SUM(J87)</f>
        <v>0</v>
      </c>
      <c r="K86" s="35">
        <f t="shared" ref="K86:R87" si="43">SUM(K87)</f>
        <v>0</v>
      </c>
      <c r="L86" s="35">
        <f t="shared" si="43"/>
        <v>0</v>
      </c>
      <c r="M86" s="35">
        <f t="shared" si="43"/>
        <v>0</v>
      </c>
      <c r="N86" s="35">
        <f t="shared" si="43"/>
        <v>0</v>
      </c>
      <c r="O86" s="35">
        <f t="shared" si="43"/>
        <v>0</v>
      </c>
      <c r="P86" s="35">
        <f t="shared" si="43"/>
        <v>0</v>
      </c>
      <c r="Q86" s="35">
        <f t="shared" si="43"/>
        <v>0</v>
      </c>
      <c r="R86" s="35">
        <f t="shared" si="43"/>
        <v>0</v>
      </c>
    </row>
    <row r="87" spans="2:18" s="12" customFormat="1" ht="49.5" hidden="1" customHeight="1">
      <c r="B87" s="1516" t="s">
        <v>113</v>
      </c>
      <c r="C87" s="1517"/>
      <c r="D87" s="1517"/>
      <c r="E87" s="1517"/>
      <c r="F87" s="1517"/>
      <c r="G87" s="1517"/>
      <c r="H87" s="1517"/>
      <c r="I87" s="1517"/>
      <c r="J87" s="22">
        <f>SUM(J88)</f>
        <v>0</v>
      </c>
      <c r="K87" s="22">
        <f t="shared" si="43"/>
        <v>0</v>
      </c>
      <c r="L87" s="22">
        <f t="shared" si="43"/>
        <v>0</v>
      </c>
      <c r="M87" s="22">
        <f t="shared" si="43"/>
        <v>0</v>
      </c>
      <c r="N87" s="22">
        <f t="shared" si="43"/>
        <v>0</v>
      </c>
      <c r="O87" s="22">
        <f t="shared" si="43"/>
        <v>0</v>
      </c>
      <c r="P87" s="22">
        <f t="shared" si="43"/>
        <v>0</v>
      </c>
      <c r="Q87" s="22">
        <f t="shared" si="43"/>
        <v>0</v>
      </c>
      <c r="R87" s="22">
        <f t="shared" si="43"/>
        <v>0</v>
      </c>
    </row>
    <row r="88" spans="2:18" ht="36.75" hidden="1" customHeight="1">
      <c r="B88" s="29"/>
      <c r="C88" s="1401" t="s">
        <v>36</v>
      </c>
      <c r="D88" s="1401"/>
      <c r="E88" s="1401"/>
      <c r="F88" s="1401"/>
      <c r="G88" s="1401"/>
      <c r="H88" s="1401"/>
      <c r="I88" s="1401"/>
      <c r="J88" s="73">
        <f>SUM(J89+J94+J99)</f>
        <v>0</v>
      </c>
      <c r="K88" s="73">
        <f t="shared" ref="K88:R88" si="44">SUM(K89+K94+K99)</f>
        <v>0</v>
      </c>
      <c r="L88" s="73">
        <f t="shared" si="44"/>
        <v>0</v>
      </c>
      <c r="M88" s="73">
        <f t="shared" si="44"/>
        <v>0</v>
      </c>
      <c r="N88" s="73">
        <f t="shared" si="44"/>
        <v>0</v>
      </c>
      <c r="O88" s="73">
        <f t="shared" si="44"/>
        <v>0</v>
      </c>
      <c r="P88" s="73">
        <f t="shared" si="44"/>
        <v>0</v>
      </c>
      <c r="Q88" s="73">
        <f t="shared" si="44"/>
        <v>0</v>
      </c>
      <c r="R88" s="73">
        <f t="shared" si="44"/>
        <v>0</v>
      </c>
    </row>
    <row r="89" spans="2:18" ht="47.25" hidden="1" customHeight="1">
      <c r="B89" s="29"/>
      <c r="C89" s="31"/>
      <c r="D89" s="1401" t="s">
        <v>37</v>
      </c>
      <c r="E89" s="1401"/>
      <c r="F89" s="1401"/>
      <c r="G89" s="1401"/>
      <c r="H89" s="1401"/>
      <c r="I89" s="1401"/>
      <c r="J89" s="73">
        <f>SUM(J90)</f>
        <v>0</v>
      </c>
      <c r="K89" s="73">
        <f t="shared" ref="K89:R89" si="45">SUM(K90)</f>
        <v>0</v>
      </c>
      <c r="L89" s="73">
        <f t="shared" si="45"/>
        <v>0</v>
      </c>
      <c r="M89" s="73">
        <f t="shared" si="45"/>
        <v>0</v>
      </c>
      <c r="N89" s="73">
        <f t="shared" si="45"/>
        <v>0</v>
      </c>
      <c r="O89" s="73">
        <f t="shared" si="45"/>
        <v>0</v>
      </c>
      <c r="P89" s="73">
        <f t="shared" si="45"/>
        <v>0</v>
      </c>
      <c r="Q89" s="73">
        <f t="shared" si="45"/>
        <v>0</v>
      </c>
      <c r="R89" s="73">
        <f t="shared" si="45"/>
        <v>0</v>
      </c>
    </row>
    <row r="90" spans="2:18" ht="32.25" hidden="1" customHeight="1">
      <c r="B90" s="29"/>
      <c r="C90" s="31"/>
      <c r="D90" s="31"/>
      <c r="E90" s="1401" t="s">
        <v>38</v>
      </c>
      <c r="F90" s="1401"/>
      <c r="G90" s="1401"/>
      <c r="H90" s="1401"/>
      <c r="I90" s="1401"/>
      <c r="J90" s="73">
        <f>SUM(J91:J93)</f>
        <v>0</v>
      </c>
      <c r="K90" s="73">
        <f t="shared" ref="K90:R90" si="46">SUM(K91:K93)</f>
        <v>0</v>
      </c>
      <c r="L90" s="73">
        <f t="shared" si="46"/>
        <v>0</v>
      </c>
      <c r="M90" s="73">
        <f t="shared" si="46"/>
        <v>0</v>
      </c>
      <c r="N90" s="73">
        <f t="shared" si="46"/>
        <v>0</v>
      </c>
      <c r="O90" s="73">
        <f t="shared" si="46"/>
        <v>0</v>
      </c>
      <c r="P90" s="73">
        <f t="shared" si="46"/>
        <v>0</v>
      </c>
      <c r="Q90" s="73">
        <f t="shared" si="46"/>
        <v>0</v>
      </c>
      <c r="R90" s="73">
        <f t="shared" si="46"/>
        <v>0</v>
      </c>
    </row>
    <row r="91" spans="2:18" ht="22.5" hidden="1" customHeight="1">
      <c r="B91" s="32"/>
      <c r="C91" s="33"/>
      <c r="D91" s="33"/>
      <c r="E91" s="34"/>
      <c r="F91" s="25">
        <v>48</v>
      </c>
      <c r="G91" s="14"/>
      <c r="H91" s="14"/>
      <c r="I91" s="52"/>
      <c r="J91" s="15"/>
      <c r="K91" s="15"/>
      <c r="L91" s="15"/>
      <c r="M91" s="15"/>
      <c r="N91" s="15"/>
      <c r="O91" s="15"/>
      <c r="P91" s="15"/>
      <c r="Q91" s="15"/>
      <c r="R91" s="71">
        <f t="shared" ref="R91" si="47">SUM(J91:Q91)</f>
        <v>0</v>
      </c>
    </row>
    <row r="92" spans="2:18" ht="22.5" hidden="1" customHeight="1">
      <c r="B92" s="24"/>
      <c r="D92" s="21"/>
      <c r="E92" s="26"/>
      <c r="F92" s="25">
        <v>49</v>
      </c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1">
        <f>SUM(J92:Q92)</f>
        <v>0</v>
      </c>
    </row>
    <row r="93" spans="2:18" ht="22.5" hidden="1" customHeight="1">
      <c r="B93" s="24"/>
      <c r="D93" s="21"/>
      <c r="E93" s="26"/>
      <c r="F93" s="25">
        <v>50</v>
      </c>
      <c r="G93" s="14"/>
      <c r="H93" s="15"/>
      <c r="I93" s="16"/>
      <c r="J93" s="23"/>
      <c r="K93" s="23"/>
      <c r="L93" s="23"/>
      <c r="M93" s="23"/>
      <c r="N93" s="23"/>
      <c r="O93" s="23"/>
      <c r="P93" s="23"/>
      <c r="Q93" s="23"/>
      <c r="R93" s="71">
        <f>SUM(J93:Q93)</f>
        <v>0</v>
      </c>
    </row>
    <row r="94" spans="2:18" ht="47.25" hidden="1" customHeight="1">
      <c r="B94" s="29"/>
      <c r="C94" s="31"/>
      <c r="D94" s="1401" t="s">
        <v>39</v>
      </c>
      <c r="E94" s="1401"/>
      <c r="F94" s="1401"/>
      <c r="G94" s="1401"/>
      <c r="H94" s="1401"/>
      <c r="I94" s="1401"/>
      <c r="J94" s="73">
        <f>SUM(J95)</f>
        <v>0</v>
      </c>
      <c r="K94" s="73">
        <f t="shared" ref="K94:R94" si="48">SUM(K95)</f>
        <v>0</v>
      </c>
      <c r="L94" s="73">
        <f t="shared" si="48"/>
        <v>0</v>
      </c>
      <c r="M94" s="73">
        <f t="shared" si="48"/>
        <v>0</v>
      </c>
      <c r="N94" s="73">
        <f t="shared" si="48"/>
        <v>0</v>
      </c>
      <c r="O94" s="73">
        <f t="shared" si="48"/>
        <v>0</v>
      </c>
      <c r="P94" s="73">
        <f t="shared" si="48"/>
        <v>0</v>
      </c>
      <c r="Q94" s="73">
        <f t="shared" si="48"/>
        <v>0</v>
      </c>
      <c r="R94" s="73">
        <f t="shared" si="48"/>
        <v>0</v>
      </c>
    </row>
    <row r="95" spans="2:18" ht="34.5" hidden="1" customHeight="1">
      <c r="B95" s="29"/>
      <c r="C95" s="31"/>
      <c r="D95" s="31"/>
      <c r="E95" s="1401" t="s">
        <v>40</v>
      </c>
      <c r="F95" s="1401"/>
      <c r="G95" s="1401"/>
      <c r="H95" s="1401"/>
      <c r="I95" s="1401"/>
      <c r="J95" s="73">
        <f>SUM(J96:J98)</f>
        <v>0</v>
      </c>
      <c r="K95" s="73">
        <f t="shared" ref="K95:R95" si="49">SUM(K96:K98)</f>
        <v>0</v>
      </c>
      <c r="L95" s="73">
        <f t="shared" si="49"/>
        <v>0</v>
      </c>
      <c r="M95" s="73">
        <f t="shared" si="49"/>
        <v>0</v>
      </c>
      <c r="N95" s="73">
        <f t="shared" si="49"/>
        <v>0</v>
      </c>
      <c r="O95" s="73">
        <f t="shared" si="49"/>
        <v>0</v>
      </c>
      <c r="P95" s="73">
        <f t="shared" si="49"/>
        <v>0</v>
      </c>
      <c r="Q95" s="73">
        <f t="shared" si="49"/>
        <v>0</v>
      </c>
      <c r="R95" s="73">
        <f t="shared" si="49"/>
        <v>0</v>
      </c>
    </row>
    <row r="96" spans="2:18" ht="24.75" hidden="1" customHeight="1">
      <c r="B96" s="32"/>
      <c r="C96" s="33"/>
      <c r="D96" s="33"/>
      <c r="E96" s="34"/>
      <c r="F96" s="25">
        <v>51</v>
      </c>
      <c r="G96" s="14"/>
      <c r="H96" s="14"/>
      <c r="I96" s="52"/>
      <c r="J96" s="15"/>
      <c r="K96" s="15"/>
      <c r="L96" s="15"/>
      <c r="M96" s="15"/>
      <c r="N96" s="15"/>
      <c r="O96" s="15"/>
      <c r="P96" s="15"/>
      <c r="Q96" s="15"/>
      <c r="R96" s="71">
        <f t="shared" ref="R96:R97" si="50">SUM(J96:Q96)</f>
        <v>0</v>
      </c>
    </row>
    <row r="97" spans="2:18" ht="24.75" hidden="1" customHeight="1">
      <c r="B97" s="24"/>
      <c r="D97" s="21"/>
      <c r="E97" s="26"/>
      <c r="F97" s="25">
        <v>52</v>
      </c>
      <c r="G97" s="14"/>
      <c r="H97" s="15"/>
      <c r="I97" s="16"/>
      <c r="J97" s="23"/>
      <c r="K97" s="23"/>
      <c r="L97" s="23"/>
      <c r="M97" s="23"/>
      <c r="N97" s="23"/>
      <c r="O97" s="23"/>
      <c r="P97" s="23"/>
      <c r="Q97" s="23"/>
      <c r="R97" s="71">
        <f t="shared" si="50"/>
        <v>0</v>
      </c>
    </row>
    <row r="98" spans="2:18" ht="34.5" hidden="1" customHeight="1">
      <c r="B98" s="58"/>
      <c r="C98" s="59"/>
      <c r="D98" s="53"/>
      <c r="E98" s="19"/>
      <c r="F98" s="25">
        <v>53</v>
      </c>
      <c r="G98" s="14"/>
      <c r="H98" s="15"/>
      <c r="I98" s="16"/>
      <c r="J98" s="23"/>
      <c r="K98" s="23"/>
      <c r="L98" s="23"/>
      <c r="M98" s="23"/>
      <c r="N98" s="23"/>
      <c r="O98" s="23"/>
      <c r="P98" s="23"/>
      <c r="Q98" s="23"/>
      <c r="R98" s="71">
        <f>SUM(J98:Q98)</f>
        <v>0</v>
      </c>
    </row>
    <row r="99" spans="2:18" ht="31.5" hidden="1" customHeight="1">
      <c r="B99" s="29"/>
      <c r="C99" s="31"/>
      <c r="D99" s="1401" t="s">
        <v>41</v>
      </c>
      <c r="E99" s="1401"/>
      <c r="F99" s="1401"/>
      <c r="G99" s="1401"/>
      <c r="H99" s="1401"/>
      <c r="I99" s="1401"/>
      <c r="J99" s="73">
        <f>SUM(J100)</f>
        <v>0</v>
      </c>
      <c r="K99" s="73">
        <f t="shared" ref="K99:R99" si="51">SUM(K100)</f>
        <v>0</v>
      </c>
      <c r="L99" s="73">
        <f t="shared" si="51"/>
        <v>0</v>
      </c>
      <c r="M99" s="73">
        <f t="shared" si="51"/>
        <v>0</v>
      </c>
      <c r="N99" s="73">
        <f t="shared" si="51"/>
        <v>0</v>
      </c>
      <c r="O99" s="73">
        <f t="shared" si="51"/>
        <v>0</v>
      </c>
      <c r="P99" s="73">
        <f t="shared" si="51"/>
        <v>0</v>
      </c>
      <c r="Q99" s="73">
        <f t="shared" si="51"/>
        <v>0</v>
      </c>
      <c r="R99" s="73">
        <f t="shared" si="51"/>
        <v>0</v>
      </c>
    </row>
    <row r="100" spans="2:18" ht="34.5" hidden="1" customHeight="1">
      <c r="B100" s="29"/>
      <c r="C100" s="31"/>
      <c r="D100" s="31"/>
      <c r="E100" s="1401" t="s">
        <v>42</v>
      </c>
      <c r="F100" s="1401"/>
      <c r="G100" s="1401"/>
      <c r="H100" s="1401"/>
      <c r="I100" s="1401"/>
      <c r="J100" s="73">
        <f>SUM(J101:J103)</f>
        <v>0</v>
      </c>
      <c r="K100" s="73">
        <f t="shared" ref="K100:R100" si="52">SUM(K101:K103)</f>
        <v>0</v>
      </c>
      <c r="L100" s="73">
        <f t="shared" si="52"/>
        <v>0</v>
      </c>
      <c r="M100" s="73">
        <f t="shared" si="52"/>
        <v>0</v>
      </c>
      <c r="N100" s="73">
        <f t="shared" si="52"/>
        <v>0</v>
      </c>
      <c r="O100" s="73">
        <f t="shared" si="52"/>
        <v>0</v>
      </c>
      <c r="P100" s="73">
        <f t="shared" si="52"/>
        <v>0</v>
      </c>
      <c r="Q100" s="73">
        <f t="shared" si="52"/>
        <v>0</v>
      </c>
      <c r="R100" s="73">
        <f t="shared" si="52"/>
        <v>0</v>
      </c>
    </row>
    <row r="101" spans="2:18" ht="20.25" hidden="1" customHeight="1">
      <c r="B101" s="32"/>
      <c r="C101" s="33"/>
      <c r="D101" s="33"/>
      <c r="E101" s="34"/>
      <c r="F101" s="25">
        <v>54</v>
      </c>
      <c r="G101" s="14"/>
      <c r="H101" s="14"/>
      <c r="I101" s="52"/>
      <c r="J101" s="15"/>
      <c r="K101" s="15"/>
      <c r="L101" s="15"/>
      <c r="M101" s="15"/>
      <c r="N101" s="15"/>
      <c r="O101" s="15"/>
      <c r="P101" s="15"/>
      <c r="Q101" s="15"/>
      <c r="R101" s="71">
        <f t="shared" ref="R101:R102" si="53">SUM(J101:Q101)</f>
        <v>0</v>
      </c>
    </row>
    <row r="102" spans="2:18" ht="20.25" hidden="1" customHeight="1">
      <c r="B102" s="24"/>
      <c r="D102" s="21"/>
      <c r="E102" s="26"/>
      <c r="F102" s="25">
        <v>55</v>
      </c>
      <c r="G102" s="14"/>
      <c r="H102" s="15"/>
      <c r="I102" s="16"/>
      <c r="J102" s="23"/>
      <c r="K102" s="23"/>
      <c r="L102" s="23"/>
      <c r="M102" s="23"/>
      <c r="N102" s="23"/>
      <c r="O102" s="23"/>
      <c r="P102" s="23"/>
      <c r="Q102" s="23"/>
      <c r="R102" s="71">
        <f t="shared" si="53"/>
        <v>0</v>
      </c>
    </row>
    <row r="103" spans="2:18" ht="20.25" hidden="1" customHeight="1">
      <c r="B103" s="24"/>
      <c r="D103" s="21"/>
      <c r="E103" s="26"/>
      <c r="F103" s="25">
        <v>56</v>
      </c>
      <c r="G103" s="14"/>
      <c r="H103" s="15"/>
      <c r="I103" s="16"/>
      <c r="J103" s="23"/>
      <c r="K103" s="23"/>
      <c r="L103" s="23"/>
      <c r="M103" s="23"/>
      <c r="N103" s="23"/>
      <c r="O103" s="23"/>
      <c r="P103" s="23"/>
      <c r="Q103" s="23"/>
      <c r="R103" s="71">
        <f>SUM(J103:Q103)</f>
        <v>0</v>
      </c>
    </row>
    <row r="104" spans="2:18" s="12" customFormat="1" ht="33" hidden="1" customHeight="1">
      <c r="B104" s="1404" t="s">
        <v>87</v>
      </c>
      <c r="C104" s="1405"/>
      <c r="D104" s="1405"/>
      <c r="E104" s="1405"/>
      <c r="F104" s="1405"/>
      <c r="G104" s="1405"/>
      <c r="H104" s="1405"/>
      <c r="I104" s="1405"/>
      <c r="J104" s="35">
        <f>SUM(J105)</f>
        <v>0</v>
      </c>
      <c r="K104" s="35">
        <f t="shared" ref="K104:Q105" si="54">SUM(K105)</f>
        <v>0</v>
      </c>
      <c r="L104" s="35">
        <f t="shared" si="54"/>
        <v>0</v>
      </c>
      <c r="M104" s="35">
        <f t="shared" si="54"/>
        <v>0</v>
      </c>
      <c r="N104" s="35">
        <f t="shared" si="54"/>
        <v>0</v>
      </c>
      <c r="O104" s="35">
        <f t="shared" si="54"/>
        <v>0</v>
      </c>
      <c r="P104" s="35">
        <f t="shared" si="54"/>
        <v>0</v>
      </c>
      <c r="Q104" s="35">
        <f t="shared" si="54"/>
        <v>0</v>
      </c>
      <c r="R104" s="35">
        <f>SUM(R105)</f>
        <v>0</v>
      </c>
    </row>
    <row r="105" spans="2:18" s="12" customFormat="1" ht="32.25" hidden="1" customHeight="1">
      <c r="B105" s="1518" t="s">
        <v>114</v>
      </c>
      <c r="C105" s="1519"/>
      <c r="D105" s="1519"/>
      <c r="E105" s="1519"/>
      <c r="F105" s="1519"/>
      <c r="G105" s="1519"/>
      <c r="H105" s="1519"/>
      <c r="I105" s="1519"/>
      <c r="J105" s="22">
        <f>SUM(J106)</f>
        <v>0</v>
      </c>
      <c r="K105" s="22">
        <f>SUM(K106)</f>
        <v>0</v>
      </c>
      <c r="L105" s="22">
        <f t="shared" si="54"/>
        <v>0</v>
      </c>
      <c r="M105" s="22">
        <f t="shared" si="54"/>
        <v>0</v>
      </c>
      <c r="N105" s="22">
        <f t="shared" si="54"/>
        <v>0</v>
      </c>
      <c r="O105" s="22">
        <f t="shared" si="54"/>
        <v>0</v>
      </c>
      <c r="P105" s="22">
        <f t="shared" si="54"/>
        <v>0</v>
      </c>
      <c r="Q105" s="22">
        <f t="shared" si="54"/>
        <v>0</v>
      </c>
      <c r="R105" s="22">
        <f>SUM(R106)</f>
        <v>0</v>
      </c>
    </row>
    <row r="106" spans="2:18" ht="48.75" hidden="1" customHeight="1">
      <c r="B106" s="29"/>
      <c r="C106" s="1401" t="s">
        <v>43</v>
      </c>
      <c r="D106" s="1401"/>
      <c r="E106" s="1401"/>
      <c r="F106" s="1401"/>
      <c r="G106" s="1401"/>
      <c r="H106" s="1401"/>
      <c r="I106" s="1401"/>
      <c r="J106" s="73">
        <f>SUM(J107+J116)</f>
        <v>0</v>
      </c>
      <c r="K106" s="73">
        <f t="shared" ref="K106:O106" si="55">SUM(K107+K116)</f>
        <v>0</v>
      </c>
      <c r="L106" s="73">
        <f>SUM(L107+L116)</f>
        <v>0</v>
      </c>
      <c r="M106" s="73">
        <f t="shared" si="55"/>
        <v>0</v>
      </c>
      <c r="N106" s="73">
        <f>SUM(N107+N116)</f>
        <v>0</v>
      </c>
      <c r="O106" s="73">
        <f t="shared" si="55"/>
        <v>0</v>
      </c>
      <c r="P106" s="73">
        <f>SUM(P107+P116)</f>
        <v>0</v>
      </c>
      <c r="Q106" s="73">
        <f>SUM(Q107+Q116)</f>
        <v>0</v>
      </c>
      <c r="R106" s="73">
        <f>SUM(R107+R116)</f>
        <v>0</v>
      </c>
    </row>
    <row r="107" spans="2:18" ht="32.25" hidden="1" customHeight="1">
      <c r="B107" s="29"/>
      <c r="C107" s="31"/>
      <c r="D107" s="1401" t="s">
        <v>44</v>
      </c>
      <c r="E107" s="1401"/>
      <c r="F107" s="1401"/>
      <c r="G107" s="1401"/>
      <c r="H107" s="1401"/>
      <c r="I107" s="1401"/>
      <c r="J107" s="73">
        <f>SUM(J108+J112)</f>
        <v>0</v>
      </c>
      <c r="K107" s="73">
        <f t="shared" ref="K107:Q107" si="56">SUM(K108+K112)</f>
        <v>0</v>
      </c>
      <c r="L107" s="73">
        <f t="shared" si="56"/>
        <v>0</v>
      </c>
      <c r="M107" s="73">
        <f t="shared" si="56"/>
        <v>0</v>
      </c>
      <c r="N107" s="73">
        <f t="shared" si="56"/>
        <v>0</v>
      </c>
      <c r="O107" s="73">
        <f t="shared" si="56"/>
        <v>0</v>
      </c>
      <c r="P107" s="73">
        <f t="shared" si="56"/>
        <v>0</v>
      </c>
      <c r="Q107" s="73">
        <f t="shared" si="56"/>
        <v>0</v>
      </c>
      <c r="R107" s="73">
        <f>SUM(R108+R112)</f>
        <v>0</v>
      </c>
    </row>
    <row r="108" spans="2:18" ht="35.25" hidden="1" customHeight="1">
      <c r="B108" s="29"/>
      <c r="C108" s="31"/>
      <c r="D108" s="31"/>
      <c r="E108" s="1401" t="s">
        <v>45</v>
      </c>
      <c r="F108" s="1401"/>
      <c r="G108" s="1401"/>
      <c r="H108" s="1401"/>
      <c r="I108" s="1401"/>
      <c r="J108" s="73">
        <f>SUM(J109:J111)</f>
        <v>0</v>
      </c>
      <c r="K108" s="73">
        <f t="shared" ref="K108:Q108" si="57">SUM(K109:K111)</f>
        <v>0</v>
      </c>
      <c r="L108" s="73">
        <f t="shared" si="57"/>
        <v>0</v>
      </c>
      <c r="M108" s="73">
        <f t="shared" si="57"/>
        <v>0</v>
      </c>
      <c r="N108" s="73">
        <f t="shared" si="57"/>
        <v>0</v>
      </c>
      <c r="O108" s="73">
        <f t="shared" si="57"/>
        <v>0</v>
      </c>
      <c r="P108" s="73">
        <f t="shared" si="57"/>
        <v>0</v>
      </c>
      <c r="Q108" s="73">
        <f t="shared" si="57"/>
        <v>0</v>
      </c>
      <c r="R108" s="73">
        <f>SUM(R109:R111)</f>
        <v>0</v>
      </c>
    </row>
    <row r="109" spans="2:18" ht="19.5" hidden="1" customHeight="1">
      <c r="B109" s="32"/>
      <c r="C109" s="33"/>
      <c r="D109" s="33"/>
      <c r="E109" s="34"/>
      <c r="F109" s="25">
        <v>57</v>
      </c>
      <c r="G109" s="14"/>
      <c r="H109" s="14"/>
      <c r="I109" s="52"/>
      <c r="J109" s="15"/>
      <c r="K109" s="15"/>
      <c r="L109" s="15"/>
      <c r="M109" s="15"/>
      <c r="N109" s="15"/>
      <c r="O109" s="15"/>
      <c r="P109" s="15"/>
      <c r="Q109" s="15"/>
      <c r="R109" s="71">
        <f t="shared" ref="R109:R110" si="58">SUM(J109:Q109)</f>
        <v>0</v>
      </c>
    </row>
    <row r="110" spans="2:18" ht="19.5" hidden="1" customHeight="1">
      <c r="B110" s="24"/>
      <c r="D110" s="21"/>
      <c r="E110" s="26"/>
      <c r="F110" s="25">
        <v>58</v>
      </c>
      <c r="G110" s="14"/>
      <c r="H110" s="15"/>
      <c r="I110" s="16"/>
      <c r="J110" s="23"/>
      <c r="K110" s="23"/>
      <c r="L110" s="23"/>
      <c r="M110" s="23"/>
      <c r="N110" s="23"/>
      <c r="O110" s="23"/>
      <c r="P110" s="23"/>
      <c r="Q110" s="23"/>
      <c r="R110" s="71">
        <f t="shared" si="58"/>
        <v>0</v>
      </c>
    </row>
    <row r="111" spans="2:18" ht="19.5" hidden="1" customHeight="1">
      <c r="B111" s="58"/>
      <c r="C111" s="59"/>
      <c r="D111" s="53"/>
      <c r="E111" s="19"/>
      <c r="F111" s="25">
        <v>59</v>
      </c>
      <c r="G111" s="14"/>
      <c r="H111" s="15"/>
      <c r="I111" s="16"/>
      <c r="J111" s="23"/>
      <c r="K111" s="23"/>
      <c r="L111" s="23"/>
      <c r="M111" s="23"/>
      <c r="N111" s="23"/>
      <c r="O111" s="23"/>
      <c r="P111" s="23"/>
      <c r="Q111" s="23"/>
      <c r="R111" s="71">
        <f>SUM(J111:Q111)</f>
        <v>0</v>
      </c>
    </row>
    <row r="112" spans="2:18" ht="34.5" hidden="1" customHeight="1">
      <c r="B112" s="29"/>
      <c r="C112" s="31"/>
      <c r="D112" s="31"/>
      <c r="E112" s="1401" t="s">
        <v>46</v>
      </c>
      <c r="F112" s="1401"/>
      <c r="G112" s="1401"/>
      <c r="H112" s="1401"/>
      <c r="I112" s="1401"/>
      <c r="J112" s="73">
        <f>SUM(J113:J115)</f>
        <v>0</v>
      </c>
      <c r="K112" s="73">
        <f t="shared" ref="K112:R112" si="59">SUM(K113:K115)</f>
        <v>0</v>
      </c>
      <c r="L112" s="73">
        <f t="shared" si="59"/>
        <v>0</v>
      </c>
      <c r="M112" s="73">
        <f t="shared" si="59"/>
        <v>0</v>
      </c>
      <c r="N112" s="73">
        <f t="shared" si="59"/>
        <v>0</v>
      </c>
      <c r="O112" s="73">
        <f t="shared" si="59"/>
        <v>0</v>
      </c>
      <c r="P112" s="73">
        <f t="shared" si="59"/>
        <v>0</v>
      </c>
      <c r="Q112" s="73">
        <f t="shared" si="59"/>
        <v>0</v>
      </c>
      <c r="R112" s="73">
        <f t="shared" si="59"/>
        <v>0</v>
      </c>
    </row>
    <row r="113" spans="2:18" ht="19.5" hidden="1" customHeight="1">
      <c r="B113" s="32"/>
      <c r="C113" s="33"/>
      <c r="D113" s="33"/>
      <c r="E113" s="34"/>
      <c r="F113" s="25">
        <v>60</v>
      </c>
      <c r="G113" s="14"/>
      <c r="H113" s="14"/>
      <c r="I113" s="52"/>
      <c r="J113" s="15"/>
      <c r="K113" s="15"/>
      <c r="L113" s="15"/>
      <c r="M113" s="15"/>
      <c r="N113" s="15"/>
      <c r="O113" s="15"/>
      <c r="P113" s="15"/>
      <c r="Q113" s="15"/>
      <c r="R113" s="71">
        <f t="shared" ref="R113:R114" si="60">SUM(J113:Q113)</f>
        <v>0</v>
      </c>
    </row>
    <row r="114" spans="2:18" ht="19.5" hidden="1" customHeight="1">
      <c r="B114" s="24"/>
      <c r="D114" s="21"/>
      <c r="E114" s="26"/>
      <c r="F114" s="25">
        <v>61</v>
      </c>
      <c r="G114" s="14"/>
      <c r="H114" s="15"/>
      <c r="I114" s="16"/>
      <c r="J114" s="23"/>
      <c r="K114" s="23"/>
      <c r="L114" s="23"/>
      <c r="M114" s="23"/>
      <c r="N114" s="23"/>
      <c r="O114" s="23"/>
      <c r="P114" s="23"/>
      <c r="Q114" s="23"/>
      <c r="R114" s="71">
        <f t="shared" si="60"/>
        <v>0</v>
      </c>
    </row>
    <row r="115" spans="2:18" ht="19.5" hidden="1" customHeight="1">
      <c r="B115" s="58"/>
      <c r="C115" s="59"/>
      <c r="D115" s="53"/>
      <c r="E115" s="19"/>
      <c r="F115" s="25">
        <v>62</v>
      </c>
      <c r="G115" s="14"/>
      <c r="H115" s="15"/>
      <c r="I115" s="16"/>
      <c r="J115" s="23"/>
      <c r="K115" s="23"/>
      <c r="L115" s="23"/>
      <c r="M115" s="23"/>
      <c r="N115" s="23"/>
      <c r="O115" s="23"/>
      <c r="P115" s="23"/>
      <c r="Q115" s="23"/>
      <c r="R115" s="71">
        <f>SUM(J115:Q115)</f>
        <v>0</v>
      </c>
    </row>
    <row r="116" spans="2:18" ht="34.5" hidden="1" customHeight="1">
      <c r="B116" s="29"/>
      <c r="C116" s="31"/>
      <c r="D116" s="1418" t="s">
        <v>47</v>
      </c>
      <c r="E116" s="1418"/>
      <c r="F116" s="1418"/>
      <c r="G116" s="1418"/>
      <c r="H116" s="1418"/>
      <c r="I116" s="1418"/>
      <c r="J116" s="73">
        <f>SUM(J117)</f>
        <v>0</v>
      </c>
      <c r="K116" s="73">
        <f t="shared" ref="K116:R116" si="61">SUM(K117)</f>
        <v>0</v>
      </c>
      <c r="L116" s="73">
        <f t="shared" si="61"/>
        <v>0</v>
      </c>
      <c r="M116" s="73">
        <f t="shared" si="61"/>
        <v>0</v>
      </c>
      <c r="N116" s="73">
        <f t="shared" si="61"/>
        <v>0</v>
      </c>
      <c r="O116" s="73">
        <f t="shared" si="61"/>
        <v>0</v>
      </c>
      <c r="P116" s="73">
        <f t="shared" si="61"/>
        <v>0</v>
      </c>
      <c r="Q116" s="73">
        <f t="shared" si="61"/>
        <v>0</v>
      </c>
      <c r="R116" s="73">
        <f t="shared" si="61"/>
        <v>0</v>
      </c>
    </row>
    <row r="117" spans="2:18" ht="49.5" hidden="1" customHeight="1">
      <c r="B117" s="29"/>
      <c r="C117" s="31"/>
      <c r="D117" s="31"/>
      <c r="E117" s="1401" t="s">
        <v>48</v>
      </c>
      <c r="F117" s="1401"/>
      <c r="G117" s="1401"/>
      <c r="H117" s="1401"/>
      <c r="I117" s="1401"/>
      <c r="J117" s="73">
        <f>SUM(J118:J120)</f>
        <v>0</v>
      </c>
      <c r="K117" s="73">
        <f t="shared" ref="K117:P117" si="62">SUM(K118:K120)</f>
        <v>0</v>
      </c>
      <c r="L117" s="73">
        <f t="shared" si="62"/>
        <v>0</v>
      </c>
      <c r="M117" s="73">
        <f t="shared" si="62"/>
        <v>0</v>
      </c>
      <c r="N117" s="73">
        <f t="shared" si="62"/>
        <v>0</v>
      </c>
      <c r="O117" s="73">
        <f t="shared" si="62"/>
        <v>0</v>
      </c>
      <c r="P117" s="73">
        <f t="shared" si="62"/>
        <v>0</v>
      </c>
      <c r="Q117" s="73">
        <f>SUM(Q118:Q120)</f>
        <v>0</v>
      </c>
      <c r="R117" s="73">
        <f>SUM(R118:R120)</f>
        <v>0</v>
      </c>
    </row>
    <row r="118" spans="2:18" ht="21.75" hidden="1" customHeight="1">
      <c r="B118" s="32"/>
      <c r="C118" s="33"/>
      <c r="D118" s="33"/>
      <c r="E118" s="34"/>
      <c r="F118" s="25">
        <v>63</v>
      </c>
      <c r="G118" s="14"/>
      <c r="H118" s="14"/>
      <c r="I118" s="52"/>
      <c r="J118" s="15"/>
      <c r="K118" s="15"/>
      <c r="L118" s="15"/>
      <c r="M118" s="15"/>
      <c r="N118" s="15"/>
      <c r="O118" s="15"/>
      <c r="P118" s="15"/>
      <c r="Q118" s="15"/>
      <c r="R118" s="71">
        <f t="shared" ref="R118:R119" si="63">SUM(J118:Q118)</f>
        <v>0</v>
      </c>
    </row>
    <row r="119" spans="2:18" ht="21.75" hidden="1" customHeight="1">
      <c r="B119" s="24"/>
      <c r="D119" s="21"/>
      <c r="E119" s="26"/>
      <c r="F119" s="25">
        <v>64</v>
      </c>
      <c r="G119" s="14"/>
      <c r="H119" s="15"/>
      <c r="I119" s="16"/>
      <c r="J119" s="23"/>
      <c r="K119" s="23"/>
      <c r="L119" s="23"/>
      <c r="M119" s="23"/>
      <c r="N119" s="23"/>
      <c r="O119" s="23"/>
      <c r="P119" s="23"/>
      <c r="Q119" s="23"/>
      <c r="R119" s="71">
        <f t="shared" si="63"/>
        <v>0</v>
      </c>
    </row>
    <row r="120" spans="2:18" ht="21.75" hidden="1" customHeight="1">
      <c r="B120" s="24"/>
      <c r="D120" s="21"/>
      <c r="E120" s="26"/>
      <c r="F120" s="25">
        <v>65</v>
      </c>
      <c r="G120" s="14"/>
      <c r="H120" s="15"/>
      <c r="I120" s="16"/>
      <c r="J120" s="23"/>
      <c r="K120" s="23"/>
      <c r="L120" s="23"/>
      <c r="M120" s="23"/>
      <c r="N120" s="23"/>
      <c r="O120" s="23"/>
      <c r="P120" s="23"/>
      <c r="Q120" s="23"/>
      <c r="R120" s="71">
        <f>SUM(J120:Q120)</f>
        <v>0</v>
      </c>
    </row>
    <row r="121" spans="2:18" s="12" customFormat="1" ht="34.5" hidden="1" customHeight="1">
      <c r="B121" s="1404" t="s">
        <v>90</v>
      </c>
      <c r="C121" s="1405"/>
      <c r="D121" s="1405"/>
      <c r="E121" s="1405"/>
      <c r="F121" s="1405"/>
      <c r="G121" s="1405"/>
      <c r="H121" s="1405"/>
      <c r="I121" s="1405"/>
      <c r="J121" s="35">
        <f>SUM(J122)</f>
        <v>0</v>
      </c>
      <c r="K121" s="35">
        <f t="shared" ref="K121:R122" si="64">SUM(K122)</f>
        <v>0</v>
      </c>
      <c r="L121" s="35">
        <f t="shared" si="64"/>
        <v>0</v>
      </c>
      <c r="M121" s="35">
        <f t="shared" si="64"/>
        <v>0</v>
      </c>
      <c r="N121" s="35">
        <f t="shared" si="64"/>
        <v>0</v>
      </c>
      <c r="O121" s="35">
        <f t="shared" si="64"/>
        <v>0</v>
      </c>
      <c r="P121" s="35">
        <f t="shared" si="64"/>
        <v>0</v>
      </c>
      <c r="Q121" s="35">
        <f t="shared" si="64"/>
        <v>0</v>
      </c>
      <c r="R121" s="35">
        <f t="shared" si="64"/>
        <v>0</v>
      </c>
    </row>
    <row r="122" spans="2:18" s="12" customFormat="1" ht="48" hidden="1" customHeight="1">
      <c r="B122" s="1520" t="s">
        <v>115</v>
      </c>
      <c r="C122" s="1521"/>
      <c r="D122" s="1521"/>
      <c r="E122" s="1521"/>
      <c r="F122" s="1521"/>
      <c r="G122" s="1521"/>
      <c r="H122" s="1521"/>
      <c r="I122" s="1521"/>
      <c r="J122" s="22">
        <f>SUM(J123)</f>
        <v>0</v>
      </c>
      <c r="K122" s="22">
        <f t="shared" si="64"/>
        <v>0</v>
      </c>
      <c r="L122" s="22">
        <f t="shared" si="64"/>
        <v>0</v>
      </c>
      <c r="M122" s="22">
        <f t="shared" si="64"/>
        <v>0</v>
      </c>
      <c r="N122" s="22">
        <f t="shared" si="64"/>
        <v>0</v>
      </c>
      <c r="O122" s="22">
        <f t="shared" si="64"/>
        <v>0</v>
      </c>
      <c r="P122" s="22">
        <f t="shared" si="64"/>
        <v>0</v>
      </c>
      <c r="Q122" s="22">
        <f t="shared" si="64"/>
        <v>0</v>
      </c>
      <c r="R122" s="22">
        <f>SUM(R123)</f>
        <v>0</v>
      </c>
    </row>
    <row r="123" spans="2:18" ht="49.5" hidden="1" customHeight="1">
      <c r="B123" s="29"/>
      <c r="C123" s="1401" t="s">
        <v>49</v>
      </c>
      <c r="D123" s="1401"/>
      <c r="E123" s="1401"/>
      <c r="F123" s="1401"/>
      <c r="G123" s="1401"/>
      <c r="H123" s="1401"/>
      <c r="I123" s="1401"/>
      <c r="J123" s="73">
        <f>SUM(J124+J129)</f>
        <v>0</v>
      </c>
      <c r="K123" s="73">
        <f t="shared" ref="K123:R123" si="65">SUM(K124+K129)</f>
        <v>0</v>
      </c>
      <c r="L123" s="73">
        <f t="shared" si="65"/>
        <v>0</v>
      </c>
      <c r="M123" s="73">
        <f t="shared" si="65"/>
        <v>0</v>
      </c>
      <c r="N123" s="73">
        <f t="shared" si="65"/>
        <v>0</v>
      </c>
      <c r="O123" s="73">
        <f t="shared" si="65"/>
        <v>0</v>
      </c>
      <c r="P123" s="73">
        <f t="shared" si="65"/>
        <v>0</v>
      </c>
      <c r="Q123" s="73">
        <f t="shared" si="65"/>
        <v>0</v>
      </c>
      <c r="R123" s="73">
        <f t="shared" si="65"/>
        <v>0</v>
      </c>
    </row>
    <row r="124" spans="2:18" ht="36" hidden="1" customHeight="1">
      <c r="B124" s="29"/>
      <c r="C124" s="31"/>
      <c r="D124" s="1418" t="s">
        <v>50</v>
      </c>
      <c r="E124" s="1418"/>
      <c r="F124" s="1418"/>
      <c r="G124" s="1418"/>
      <c r="H124" s="1418"/>
      <c r="I124" s="1418"/>
      <c r="J124" s="73">
        <f>SUM(J125)</f>
        <v>0</v>
      </c>
      <c r="K124" s="73">
        <f t="shared" ref="K124:R124" si="66">SUM(K125)</f>
        <v>0</v>
      </c>
      <c r="L124" s="73">
        <f t="shared" si="66"/>
        <v>0</v>
      </c>
      <c r="M124" s="73">
        <f t="shared" si="66"/>
        <v>0</v>
      </c>
      <c r="N124" s="73">
        <f t="shared" si="66"/>
        <v>0</v>
      </c>
      <c r="O124" s="73">
        <f t="shared" si="66"/>
        <v>0</v>
      </c>
      <c r="P124" s="73">
        <f t="shared" si="66"/>
        <v>0</v>
      </c>
      <c r="Q124" s="73">
        <f t="shared" si="66"/>
        <v>0</v>
      </c>
      <c r="R124" s="73">
        <f t="shared" si="66"/>
        <v>0</v>
      </c>
    </row>
    <row r="125" spans="2:18" ht="32.25" hidden="1" customHeight="1">
      <c r="B125" s="29"/>
      <c r="C125" s="31"/>
      <c r="D125" s="31"/>
      <c r="E125" s="1418" t="s">
        <v>51</v>
      </c>
      <c r="F125" s="1418"/>
      <c r="G125" s="1418"/>
      <c r="H125" s="1418"/>
      <c r="I125" s="1418"/>
      <c r="J125" s="73">
        <f>SUM(J126:J128)</f>
        <v>0</v>
      </c>
      <c r="K125" s="73">
        <f t="shared" ref="K125:R125" si="67">SUM(K126:K128)</f>
        <v>0</v>
      </c>
      <c r="L125" s="73">
        <f t="shared" si="67"/>
        <v>0</v>
      </c>
      <c r="M125" s="73">
        <f t="shared" si="67"/>
        <v>0</v>
      </c>
      <c r="N125" s="73">
        <f t="shared" si="67"/>
        <v>0</v>
      </c>
      <c r="O125" s="73">
        <f t="shared" si="67"/>
        <v>0</v>
      </c>
      <c r="P125" s="73">
        <f t="shared" si="67"/>
        <v>0</v>
      </c>
      <c r="Q125" s="73">
        <f t="shared" si="67"/>
        <v>0</v>
      </c>
      <c r="R125" s="73">
        <f t="shared" si="67"/>
        <v>0</v>
      </c>
    </row>
    <row r="126" spans="2:18" ht="22.5" hidden="1" customHeight="1">
      <c r="B126" s="32"/>
      <c r="C126" s="33"/>
      <c r="D126" s="33"/>
      <c r="E126" s="34"/>
      <c r="F126" s="25">
        <v>66</v>
      </c>
      <c r="G126" s="14"/>
      <c r="H126" s="14"/>
      <c r="I126" s="52"/>
      <c r="J126" s="15"/>
      <c r="K126" s="15"/>
      <c r="L126" s="15"/>
      <c r="M126" s="15"/>
      <c r="N126" s="15"/>
      <c r="O126" s="15"/>
      <c r="P126" s="15"/>
      <c r="Q126" s="15"/>
      <c r="R126" s="71">
        <f t="shared" ref="R126:R127" si="68">SUM(J126:Q126)</f>
        <v>0</v>
      </c>
    </row>
    <row r="127" spans="2:18" ht="22.5" hidden="1" customHeight="1">
      <c r="B127" s="24"/>
      <c r="D127" s="21"/>
      <c r="E127" s="26"/>
      <c r="F127" s="25">
        <v>67</v>
      </c>
      <c r="G127" s="14"/>
      <c r="H127" s="15"/>
      <c r="I127" s="16"/>
      <c r="J127" s="23"/>
      <c r="K127" s="23"/>
      <c r="L127" s="23"/>
      <c r="M127" s="23"/>
      <c r="N127" s="23"/>
      <c r="O127" s="23"/>
      <c r="P127" s="23"/>
      <c r="Q127" s="23"/>
      <c r="R127" s="71">
        <f t="shared" si="68"/>
        <v>0</v>
      </c>
    </row>
    <row r="128" spans="2:18" ht="33.75" hidden="1" customHeight="1">
      <c r="B128" s="58"/>
      <c r="C128" s="59"/>
      <c r="D128" s="53"/>
      <c r="E128" s="19"/>
      <c r="F128" s="25">
        <v>68</v>
      </c>
      <c r="G128" s="14"/>
      <c r="H128" s="15"/>
      <c r="I128" s="16"/>
      <c r="J128" s="23"/>
      <c r="K128" s="23"/>
      <c r="L128" s="23"/>
      <c r="M128" s="23"/>
      <c r="N128" s="23"/>
      <c r="O128" s="23"/>
      <c r="P128" s="23"/>
      <c r="Q128" s="23"/>
      <c r="R128" s="71">
        <f>SUM(J128:Q128)</f>
        <v>0</v>
      </c>
    </row>
    <row r="129" spans="2:18" ht="46.5" hidden="1" customHeight="1">
      <c r="B129" s="29"/>
      <c r="C129" s="31"/>
      <c r="D129" s="1418" t="s">
        <v>52</v>
      </c>
      <c r="E129" s="1418"/>
      <c r="F129" s="1418"/>
      <c r="G129" s="1418"/>
      <c r="H129" s="1418"/>
      <c r="I129" s="1418"/>
      <c r="J129" s="73">
        <f t="shared" ref="J129:R129" si="69">SUM(J130+J136+J142)</f>
        <v>0</v>
      </c>
      <c r="K129" s="73">
        <f t="shared" si="69"/>
        <v>0</v>
      </c>
      <c r="L129" s="73">
        <f t="shared" si="69"/>
        <v>0</v>
      </c>
      <c r="M129" s="73">
        <f t="shared" si="69"/>
        <v>0</v>
      </c>
      <c r="N129" s="73">
        <f t="shared" si="69"/>
        <v>0</v>
      </c>
      <c r="O129" s="73">
        <f t="shared" si="69"/>
        <v>0</v>
      </c>
      <c r="P129" s="73">
        <f t="shared" si="69"/>
        <v>0</v>
      </c>
      <c r="Q129" s="73">
        <f t="shared" si="69"/>
        <v>0</v>
      </c>
      <c r="R129" s="73">
        <f t="shared" si="69"/>
        <v>0</v>
      </c>
    </row>
    <row r="130" spans="2:18" hidden="1">
      <c r="B130" s="29"/>
      <c r="C130" s="31"/>
      <c r="D130" s="31"/>
      <c r="E130" s="30" t="s">
        <v>53</v>
      </c>
      <c r="F130" s="27"/>
      <c r="G130" s="27"/>
      <c r="H130" s="13"/>
      <c r="I130" s="47"/>
      <c r="J130" s="73">
        <f>SUM(J131:J135)</f>
        <v>0</v>
      </c>
      <c r="K130" s="73">
        <f>SUM(K131:K135)</f>
        <v>0</v>
      </c>
      <c r="L130" s="73">
        <f t="shared" ref="L130:Q130" si="70">SUM(L131:L135)</f>
        <v>0</v>
      </c>
      <c r="M130" s="73">
        <f t="shared" si="70"/>
        <v>0</v>
      </c>
      <c r="N130" s="73">
        <f t="shared" si="70"/>
        <v>0</v>
      </c>
      <c r="O130" s="73">
        <f t="shared" si="70"/>
        <v>0</v>
      </c>
      <c r="P130" s="73">
        <f t="shared" si="70"/>
        <v>0</v>
      </c>
      <c r="Q130" s="73">
        <f t="shared" si="70"/>
        <v>0</v>
      </c>
      <c r="R130" s="73">
        <f>SUM(R131:R135)</f>
        <v>0</v>
      </c>
    </row>
    <row r="131" spans="2:18" ht="19.5" hidden="1" customHeight="1">
      <c r="B131" s="32"/>
      <c r="C131" s="33"/>
      <c r="D131" s="33"/>
      <c r="E131" s="34"/>
      <c r="F131" s="25">
        <v>69</v>
      </c>
      <c r="G131" s="14"/>
      <c r="H131" s="14"/>
      <c r="I131" s="52"/>
      <c r="J131" s="15"/>
      <c r="K131" s="15"/>
      <c r="L131" s="15"/>
      <c r="M131" s="15"/>
      <c r="N131" s="15"/>
      <c r="O131" s="15"/>
      <c r="P131" s="15"/>
      <c r="Q131" s="15"/>
      <c r="R131" s="71">
        <f t="shared" ref="R131:R134" si="71">SUM(J131:Q131)</f>
        <v>0</v>
      </c>
    </row>
    <row r="132" spans="2:18" ht="19.5" hidden="1" customHeight="1">
      <c r="B132" s="24"/>
      <c r="D132" s="21"/>
      <c r="E132" s="26"/>
      <c r="F132" s="25">
        <v>70</v>
      </c>
      <c r="G132" s="14"/>
      <c r="H132" s="15"/>
      <c r="I132" s="16"/>
      <c r="J132" s="23"/>
      <c r="K132" s="23"/>
      <c r="L132" s="23"/>
      <c r="M132" s="23"/>
      <c r="N132" s="23"/>
      <c r="O132" s="23"/>
      <c r="P132" s="23"/>
      <c r="Q132" s="23"/>
      <c r="R132" s="71">
        <f t="shared" si="71"/>
        <v>0</v>
      </c>
    </row>
    <row r="133" spans="2:18" ht="19.5" hidden="1" customHeight="1">
      <c r="B133" s="24"/>
      <c r="D133" s="21"/>
      <c r="E133" s="26"/>
      <c r="F133" s="25">
        <v>71</v>
      </c>
      <c r="G133" s="14"/>
      <c r="H133" s="15"/>
      <c r="I133" s="16"/>
      <c r="J133" s="23"/>
      <c r="K133" s="23"/>
      <c r="L133" s="23"/>
      <c r="M133" s="23"/>
      <c r="N133" s="23"/>
      <c r="O133" s="23"/>
      <c r="P133" s="23"/>
      <c r="Q133" s="23"/>
      <c r="R133" s="71">
        <f t="shared" si="71"/>
        <v>0</v>
      </c>
    </row>
    <row r="134" spans="2:18" ht="22.5" hidden="1" customHeight="1">
      <c r="B134" s="48"/>
      <c r="C134" s="49"/>
      <c r="D134" s="49"/>
      <c r="E134" s="50"/>
      <c r="F134" s="25">
        <v>72</v>
      </c>
      <c r="G134" s="14"/>
      <c r="H134" s="14"/>
      <c r="I134" s="52"/>
      <c r="J134" s="15"/>
      <c r="K134" s="15"/>
      <c r="L134" s="15"/>
      <c r="M134" s="15"/>
      <c r="N134" s="15"/>
      <c r="O134" s="15"/>
      <c r="P134" s="15"/>
      <c r="Q134" s="15"/>
      <c r="R134" s="71">
        <f t="shared" si="71"/>
        <v>0</v>
      </c>
    </row>
    <row r="135" spans="2:18" ht="22.5" hidden="1" customHeight="1">
      <c r="B135" s="24"/>
      <c r="D135" s="21"/>
      <c r="E135" s="26"/>
      <c r="F135" s="25">
        <v>73</v>
      </c>
      <c r="G135" s="14"/>
      <c r="H135" s="15"/>
      <c r="I135" s="16"/>
      <c r="J135" s="23"/>
      <c r="K135" s="23"/>
      <c r="L135" s="23"/>
      <c r="M135" s="23"/>
      <c r="N135" s="23"/>
      <c r="O135" s="23"/>
      <c r="P135" s="23"/>
      <c r="Q135" s="23"/>
      <c r="R135" s="71">
        <f>SUM(J135:Q135)</f>
        <v>0</v>
      </c>
    </row>
    <row r="136" spans="2:18" hidden="1">
      <c r="B136" s="29"/>
      <c r="C136" s="31"/>
      <c r="D136" s="31"/>
      <c r="E136" s="30" t="s">
        <v>54</v>
      </c>
      <c r="F136" s="27"/>
      <c r="G136" s="27"/>
      <c r="H136" s="13"/>
      <c r="I136" s="47"/>
      <c r="J136" s="73">
        <f>SUM(J137:J141)</f>
        <v>0</v>
      </c>
      <c r="K136" s="73">
        <f t="shared" ref="K136:R136" si="72">SUM(K137:K141)</f>
        <v>0</v>
      </c>
      <c r="L136" s="73">
        <f t="shared" si="72"/>
        <v>0</v>
      </c>
      <c r="M136" s="73">
        <f t="shared" si="72"/>
        <v>0</v>
      </c>
      <c r="N136" s="73">
        <f t="shared" si="72"/>
        <v>0</v>
      </c>
      <c r="O136" s="73">
        <f t="shared" si="72"/>
        <v>0</v>
      </c>
      <c r="P136" s="73">
        <f t="shared" si="72"/>
        <v>0</v>
      </c>
      <c r="Q136" s="73">
        <f t="shared" si="72"/>
        <v>0</v>
      </c>
      <c r="R136" s="73">
        <f t="shared" si="72"/>
        <v>0</v>
      </c>
    </row>
    <row r="137" spans="2:18" ht="22.5" hidden="1" customHeight="1">
      <c r="B137" s="32"/>
      <c r="C137" s="33"/>
      <c r="D137" s="33"/>
      <c r="E137" s="34"/>
      <c r="F137" s="25">
        <v>74</v>
      </c>
      <c r="G137" s="14"/>
      <c r="H137" s="14"/>
      <c r="I137" s="52"/>
      <c r="J137" s="15"/>
      <c r="K137" s="15"/>
      <c r="L137" s="15"/>
      <c r="M137" s="15"/>
      <c r="N137" s="15"/>
      <c r="O137" s="15"/>
      <c r="P137" s="15"/>
      <c r="Q137" s="15"/>
      <c r="R137" s="71">
        <f t="shared" ref="R137:R140" si="73">SUM(J137:Q137)</f>
        <v>0</v>
      </c>
    </row>
    <row r="138" spans="2:18" ht="22.5" hidden="1" customHeight="1">
      <c r="B138" s="24"/>
      <c r="D138" s="21"/>
      <c r="E138" s="26"/>
      <c r="F138" s="25">
        <v>75</v>
      </c>
      <c r="G138" s="14"/>
      <c r="H138" s="15"/>
      <c r="I138" s="16"/>
      <c r="J138" s="23"/>
      <c r="K138" s="23"/>
      <c r="L138" s="23"/>
      <c r="M138" s="23"/>
      <c r="N138" s="23"/>
      <c r="O138" s="23"/>
      <c r="P138" s="23"/>
      <c r="Q138" s="23"/>
      <c r="R138" s="71">
        <f t="shared" si="73"/>
        <v>0</v>
      </c>
    </row>
    <row r="139" spans="2:18" ht="22.5" hidden="1" customHeight="1">
      <c r="B139" s="24"/>
      <c r="D139" s="21"/>
      <c r="E139" s="26"/>
      <c r="F139" s="25">
        <v>76</v>
      </c>
      <c r="G139" s="14"/>
      <c r="H139" s="15"/>
      <c r="I139" s="16"/>
      <c r="J139" s="23"/>
      <c r="K139" s="23"/>
      <c r="L139" s="23"/>
      <c r="M139" s="23"/>
      <c r="N139" s="23"/>
      <c r="O139" s="23"/>
      <c r="P139" s="23"/>
      <c r="Q139" s="23"/>
      <c r="R139" s="71">
        <f t="shared" si="73"/>
        <v>0</v>
      </c>
    </row>
    <row r="140" spans="2:18" ht="22.5" hidden="1" customHeight="1">
      <c r="B140" s="48"/>
      <c r="C140" s="49"/>
      <c r="D140" s="49"/>
      <c r="E140" s="50"/>
      <c r="F140" s="25">
        <v>77</v>
      </c>
      <c r="G140" s="14"/>
      <c r="H140" s="14"/>
      <c r="I140" s="52"/>
      <c r="J140" s="15"/>
      <c r="K140" s="15"/>
      <c r="L140" s="15"/>
      <c r="M140" s="15"/>
      <c r="N140" s="15"/>
      <c r="O140" s="15"/>
      <c r="P140" s="15"/>
      <c r="Q140" s="15"/>
      <c r="R140" s="71">
        <f t="shared" si="73"/>
        <v>0</v>
      </c>
    </row>
    <row r="141" spans="2:18" ht="22.5" hidden="1" customHeight="1">
      <c r="B141" s="24"/>
      <c r="D141" s="21"/>
      <c r="E141" s="26"/>
      <c r="F141" s="25">
        <v>78</v>
      </c>
      <c r="G141" s="14"/>
      <c r="H141" s="15"/>
      <c r="I141" s="16"/>
      <c r="J141" s="23"/>
      <c r="K141" s="23"/>
      <c r="L141" s="23"/>
      <c r="M141" s="23"/>
      <c r="N141" s="23"/>
      <c r="O141" s="23"/>
      <c r="P141" s="23"/>
      <c r="Q141" s="23"/>
      <c r="R141" s="71">
        <f>SUM(J141:Q141)</f>
        <v>0</v>
      </c>
    </row>
    <row r="142" spans="2:18" ht="30.75" hidden="1" customHeight="1">
      <c r="B142" s="29"/>
      <c r="C142" s="31"/>
      <c r="D142" s="31"/>
      <c r="E142" s="1401" t="s">
        <v>89</v>
      </c>
      <c r="F142" s="1401"/>
      <c r="G142" s="1401"/>
      <c r="H142" s="1401"/>
      <c r="I142" s="1401"/>
      <c r="J142" s="73">
        <f t="shared" ref="J142:R142" si="74">SUM(J143:J147)</f>
        <v>0</v>
      </c>
      <c r="K142" s="73">
        <f t="shared" si="74"/>
        <v>0</v>
      </c>
      <c r="L142" s="73">
        <f t="shared" si="74"/>
        <v>0</v>
      </c>
      <c r="M142" s="73">
        <f t="shared" si="74"/>
        <v>0</v>
      </c>
      <c r="N142" s="73">
        <f t="shared" si="74"/>
        <v>0</v>
      </c>
      <c r="O142" s="73">
        <f t="shared" si="74"/>
        <v>0</v>
      </c>
      <c r="P142" s="73">
        <f t="shared" si="74"/>
        <v>0</v>
      </c>
      <c r="Q142" s="73">
        <f t="shared" si="74"/>
        <v>0</v>
      </c>
      <c r="R142" s="73">
        <f t="shared" si="74"/>
        <v>0</v>
      </c>
    </row>
    <row r="143" spans="2:18" ht="22.5" hidden="1" customHeight="1">
      <c r="B143" s="32"/>
      <c r="C143" s="33"/>
      <c r="D143" s="33"/>
      <c r="E143" s="34"/>
      <c r="F143" s="25">
        <v>79</v>
      </c>
      <c r="G143" s="14"/>
      <c r="H143" s="14"/>
      <c r="I143" s="52"/>
      <c r="J143" s="15"/>
      <c r="K143" s="15"/>
      <c r="L143" s="15"/>
      <c r="M143" s="15"/>
      <c r="N143" s="15"/>
      <c r="O143" s="15"/>
      <c r="P143" s="15"/>
      <c r="Q143" s="15"/>
      <c r="R143" s="71">
        <f t="shared" ref="R143:R146" si="75">SUM(J143:Q143)</f>
        <v>0</v>
      </c>
    </row>
    <row r="144" spans="2:18" ht="22.5" hidden="1" customHeight="1">
      <c r="B144" s="24"/>
      <c r="D144" s="21"/>
      <c r="E144" s="26"/>
      <c r="F144" s="25">
        <v>80</v>
      </c>
      <c r="G144" s="14"/>
      <c r="H144" s="15"/>
      <c r="I144" s="16"/>
      <c r="J144" s="23"/>
      <c r="K144" s="23"/>
      <c r="L144" s="23"/>
      <c r="M144" s="23"/>
      <c r="N144" s="23"/>
      <c r="O144" s="23"/>
      <c r="P144" s="23"/>
      <c r="Q144" s="23"/>
      <c r="R144" s="71">
        <f t="shared" si="75"/>
        <v>0</v>
      </c>
    </row>
    <row r="145" spans="2:18" ht="22.5" hidden="1" customHeight="1">
      <c r="B145" s="24"/>
      <c r="D145" s="21"/>
      <c r="E145" s="26"/>
      <c r="F145" s="25">
        <v>81</v>
      </c>
      <c r="G145" s="14"/>
      <c r="H145" s="15"/>
      <c r="I145" s="16"/>
      <c r="J145" s="23"/>
      <c r="K145" s="23"/>
      <c r="L145" s="23"/>
      <c r="M145" s="23"/>
      <c r="N145" s="23"/>
      <c r="O145" s="23"/>
      <c r="P145" s="23"/>
      <c r="Q145" s="23"/>
      <c r="R145" s="71">
        <f t="shared" si="75"/>
        <v>0</v>
      </c>
    </row>
    <row r="146" spans="2:18" ht="22.5" hidden="1" customHeight="1">
      <c r="B146" s="48"/>
      <c r="C146" s="49"/>
      <c r="D146" s="49"/>
      <c r="E146" s="50"/>
      <c r="F146" s="25">
        <v>82</v>
      </c>
      <c r="G146" s="14"/>
      <c r="H146" s="14"/>
      <c r="I146" s="52"/>
      <c r="J146" s="15"/>
      <c r="K146" s="15"/>
      <c r="L146" s="15"/>
      <c r="M146" s="15"/>
      <c r="N146" s="15"/>
      <c r="O146" s="15"/>
      <c r="P146" s="15"/>
      <c r="Q146" s="15"/>
      <c r="R146" s="71">
        <f t="shared" si="75"/>
        <v>0</v>
      </c>
    </row>
    <row r="147" spans="2:18" ht="22.5" hidden="1" customHeight="1">
      <c r="B147" s="58"/>
      <c r="C147" s="59"/>
      <c r="D147" s="53"/>
      <c r="E147" s="19"/>
      <c r="F147" s="25">
        <v>83</v>
      </c>
      <c r="G147" s="14"/>
      <c r="H147" s="15"/>
      <c r="I147" s="16"/>
      <c r="J147" s="23"/>
      <c r="K147" s="23"/>
      <c r="L147" s="23"/>
      <c r="M147" s="23"/>
      <c r="N147" s="23"/>
      <c r="O147" s="23"/>
      <c r="P147" s="23"/>
      <c r="Q147" s="23"/>
      <c r="R147" s="71">
        <f>SUM(J147:Q147)</f>
        <v>0</v>
      </c>
    </row>
    <row r="148" spans="2:18" s="12" customFormat="1" ht="33.75" customHeight="1">
      <c r="B148" s="1404" t="s">
        <v>92</v>
      </c>
      <c r="C148" s="1405"/>
      <c r="D148" s="1405"/>
      <c r="E148" s="1405"/>
      <c r="F148" s="1405"/>
      <c r="G148" s="1405"/>
      <c r="H148" s="1405"/>
      <c r="I148" s="1405"/>
      <c r="J148" s="35">
        <f>SUM(J149)</f>
        <v>0</v>
      </c>
      <c r="K148" s="35">
        <f t="shared" ref="K148:R149" si="76">SUM(K149)</f>
        <v>0</v>
      </c>
      <c r="L148" s="35">
        <f t="shared" si="76"/>
        <v>20000</v>
      </c>
      <c r="M148" s="35">
        <f t="shared" si="76"/>
        <v>0</v>
      </c>
      <c r="N148" s="35">
        <f t="shared" si="76"/>
        <v>0</v>
      </c>
      <c r="O148" s="35">
        <f t="shared" si="76"/>
        <v>0</v>
      </c>
      <c r="P148" s="35">
        <f t="shared" si="76"/>
        <v>0</v>
      </c>
      <c r="Q148" s="35">
        <f t="shared" si="76"/>
        <v>0</v>
      </c>
      <c r="R148" s="35">
        <f t="shared" si="76"/>
        <v>20000</v>
      </c>
    </row>
    <row r="149" spans="2:18" s="12" customFormat="1" ht="48.75" customHeight="1">
      <c r="B149" s="1520" t="s">
        <v>116</v>
      </c>
      <c r="C149" s="1521"/>
      <c r="D149" s="1521"/>
      <c r="E149" s="1521"/>
      <c r="F149" s="1521"/>
      <c r="G149" s="1521"/>
      <c r="H149" s="1521"/>
      <c r="I149" s="1521"/>
      <c r="J149" s="22">
        <f>SUM(J150)</f>
        <v>0</v>
      </c>
      <c r="K149" s="22">
        <f t="shared" si="76"/>
        <v>0</v>
      </c>
      <c r="L149" s="22">
        <f t="shared" si="76"/>
        <v>20000</v>
      </c>
      <c r="M149" s="22">
        <f t="shared" si="76"/>
        <v>0</v>
      </c>
      <c r="N149" s="22">
        <f t="shared" si="76"/>
        <v>0</v>
      </c>
      <c r="O149" s="22">
        <f t="shared" si="76"/>
        <v>0</v>
      </c>
      <c r="P149" s="22">
        <f t="shared" si="76"/>
        <v>0</v>
      </c>
      <c r="Q149" s="22">
        <f t="shared" si="76"/>
        <v>0</v>
      </c>
      <c r="R149" s="22">
        <f>SUM(R150)</f>
        <v>20000</v>
      </c>
    </row>
    <row r="150" spans="2:18" ht="32.25" customHeight="1">
      <c r="B150" s="29"/>
      <c r="C150" s="1401" t="s">
        <v>55</v>
      </c>
      <c r="D150" s="1401"/>
      <c r="E150" s="1401"/>
      <c r="F150" s="1401"/>
      <c r="G150" s="1401"/>
      <c r="H150" s="1401"/>
      <c r="I150" s="1401"/>
      <c r="J150" s="73">
        <f>SUM(J151+J168)</f>
        <v>0</v>
      </c>
      <c r="K150" s="73">
        <f t="shared" ref="K150:Q150" si="77">SUM(K151+K168)</f>
        <v>0</v>
      </c>
      <c r="L150" s="73">
        <f t="shared" si="77"/>
        <v>20000</v>
      </c>
      <c r="M150" s="73">
        <f t="shared" si="77"/>
        <v>0</v>
      </c>
      <c r="N150" s="73">
        <f t="shared" si="77"/>
        <v>0</v>
      </c>
      <c r="O150" s="73">
        <f t="shared" si="77"/>
        <v>0</v>
      </c>
      <c r="P150" s="73">
        <f t="shared" si="77"/>
        <v>0</v>
      </c>
      <c r="Q150" s="73">
        <f t="shared" si="77"/>
        <v>0</v>
      </c>
      <c r="R150" s="73">
        <f>SUM(R151+R168)</f>
        <v>20000</v>
      </c>
    </row>
    <row r="151" spans="2:18" ht="50.25" customHeight="1">
      <c r="B151" s="29"/>
      <c r="C151" s="31"/>
      <c r="D151" s="1401" t="s">
        <v>77</v>
      </c>
      <c r="E151" s="1401"/>
      <c r="F151" s="1401"/>
      <c r="G151" s="1401"/>
      <c r="H151" s="1401"/>
      <c r="I151" s="1401"/>
      <c r="J151" s="73">
        <f>SUM(J152+J156+J160+J164)</f>
        <v>0</v>
      </c>
      <c r="K151" s="73">
        <f t="shared" ref="K151:R151" si="78">SUM(K152+K156+K160+K164)</f>
        <v>0</v>
      </c>
      <c r="L151" s="73">
        <f t="shared" si="78"/>
        <v>20000</v>
      </c>
      <c r="M151" s="73">
        <f t="shared" si="78"/>
        <v>0</v>
      </c>
      <c r="N151" s="73">
        <f t="shared" si="78"/>
        <v>0</v>
      </c>
      <c r="O151" s="73">
        <f t="shared" si="78"/>
        <v>0</v>
      </c>
      <c r="P151" s="73">
        <f t="shared" si="78"/>
        <v>0</v>
      </c>
      <c r="Q151" s="73">
        <f t="shared" si="78"/>
        <v>0</v>
      </c>
      <c r="R151" s="73">
        <f t="shared" si="78"/>
        <v>20000</v>
      </c>
    </row>
    <row r="152" spans="2:18" ht="32.25" customHeight="1">
      <c r="B152" s="29"/>
      <c r="C152" s="31"/>
      <c r="D152" s="31"/>
      <c r="E152" s="1401" t="s">
        <v>56</v>
      </c>
      <c r="F152" s="1401"/>
      <c r="G152" s="1401"/>
      <c r="H152" s="1401"/>
      <c r="I152" s="1401"/>
      <c r="J152" s="73">
        <f>SUM(J153:J155)</f>
        <v>0</v>
      </c>
      <c r="K152" s="73">
        <f t="shared" ref="K152:R152" si="79">SUM(K153:K155)</f>
        <v>0</v>
      </c>
      <c r="L152" s="73">
        <f t="shared" si="79"/>
        <v>20000</v>
      </c>
      <c r="M152" s="73">
        <f t="shared" si="79"/>
        <v>0</v>
      </c>
      <c r="N152" s="73">
        <f t="shared" si="79"/>
        <v>0</v>
      </c>
      <c r="O152" s="73">
        <f t="shared" si="79"/>
        <v>0</v>
      </c>
      <c r="P152" s="73">
        <f t="shared" si="79"/>
        <v>0</v>
      </c>
      <c r="Q152" s="73">
        <f t="shared" si="79"/>
        <v>0</v>
      </c>
      <c r="R152" s="73">
        <f t="shared" si="79"/>
        <v>20000</v>
      </c>
    </row>
    <row r="153" spans="2:18" ht="35.25" customHeight="1">
      <c r="B153" s="32"/>
      <c r="C153" s="33"/>
      <c r="D153" s="33"/>
      <c r="E153" s="33"/>
      <c r="F153" s="51">
        <v>1</v>
      </c>
      <c r="G153" s="14" t="s">
        <v>1625</v>
      </c>
      <c r="H153" s="15" t="s">
        <v>1624</v>
      </c>
      <c r="I153" s="15" t="s">
        <v>109</v>
      </c>
      <c r="J153" s="15"/>
      <c r="K153" s="15"/>
      <c r="L153" s="15">
        <v>20000</v>
      </c>
      <c r="M153" s="15"/>
      <c r="N153" s="15"/>
      <c r="O153" s="15"/>
      <c r="P153" s="15"/>
      <c r="Q153" s="15"/>
      <c r="R153" s="71">
        <f t="shared" ref="R153:R154" si="80">SUM(J153:Q153)</f>
        <v>20000</v>
      </c>
    </row>
    <row r="154" spans="2:18" ht="20.25" hidden="1" customHeight="1">
      <c r="B154" s="24"/>
      <c r="D154" s="21"/>
      <c r="E154" s="26"/>
      <c r="F154" s="25">
        <v>85</v>
      </c>
      <c r="G154" s="14"/>
      <c r="H154" s="15"/>
      <c r="I154" s="16"/>
      <c r="J154" s="23"/>
      <c r="K154" s="23"/>
      <c r="L154" s="23"/>
      <c r="M154" s="23"/>
      <c r="N154" s="23"/>
      <c r="O154" s="23"/>
      <c r="P154" s="23"/>
      <c r="Q154" s="23"/>
      <c r="R154" s="71">
        <f t="shared" si="80"/>
        <v>0</v>
      </c>
    </row>
    <row r="155" spans="2:18" ht="20.25" hidden="1" customHeight="1">
      <c r="B155" s="24"/>
      <c r="D155" s="21"/>
      <c r="E155" s="26"/>
      <c r="F155" s="25">
        <v>86</v>
      </c>
      <c r="G155" s="14"/>
      <c r="H155" s="15"/>
      <c r="I155" s="16"/>
      <c r="J155" s="23"/>
      <c r="K155" s="23"/>
      <c r="L155" s="23"/>
      <c r="M155" s="23"/>
      <c r="N155" s="23"/>
      <c r="O155" s="23"/>
      <c r="P155" s="23"/>
      <c r="Q155" s="23"/>
      <c r="R155" s="71">
        <f>SUM(J155:Q155)</f>
        <v>0</v>
      </c>
    </row>
    <row r="156" spans="2:18" ht="33.75" hidden="1" customHeight="1">
      <c r="B156" s="29"/>
      <c r="C156" s="31"/>
      <c r="D156" s="31"/>
      <c r="E156" s="1401" t="s">
        <v>57</v>
      </c>
      <c r="F156" s="1401"/>
      <c r="G156" s="1401"/>
      <c r="H156" s="1401"/>
      <c r="I156" s="1401"/>
      <c r="J156" s="73">
        <f>SUM(J157:J159)</f>
        <v>0</v>
      </c>
      <c r="K156" s="73">
        <f t="shared" ref="K156:R156" si="81">SUM(K157:K159)</f>
        <v>0</v>
      </c>
      <c r="L156" s="73">
        <f t="shared" si="81"/>
        <v>0</v>
      </c>
      <c r="M156" s="73">
        <f t="shared" si="81"/>
        <v>0</v>
      </c>
      <c r="N156" s="73">
        <f t="shared" si="81"/>
        <v>0</v>
      </c>
      <c r="O156" s="73">
        <f t="shared" si="81"/>
        <v>0</v>
      </c>
      <c r="P156" s="73">
        <f t="shared" si="81"/>
        <v>0</v>
      </c>
      <c r="Q156" s="73">
        <f t="shared" si="81"/>
        <v>0</v>
      </c>
      <c r="R156" s="73">
        <f t="shared" si="81"/>
        <v>0</v>
      </c>
    </row>
    <row r="157" spans="2:18" ht="21" hidden="1" customHeight="1">
      <c r="B157" s="32"/>
      <c r="C157" s="33"/>
      <c r="D157" s="33"/>
      <c r="E157" s="34"/>
      <c r="F157" s="25">
        <v>87</v>
      </c>
      <c r="G157" s="14"/>
      <c r="H157" s="14"/>
      <c r="I157" s="52"/>
      <c r="J157" s="15"/>
      <c r="K157" s="15"/>
      <c r="L157" s="15"/>
      <c r="M157" s="15"/>
      <c r="N157" s="15"/>
      <c r="O157" s="15"/>
      <c r="P157" s="15"/>
      <c r="Q157" s="15"/>
      <c r="R157" s="71">
        <f t="shared" ref="R157:R158" si="82">SUM(J157:Q157)</f>
        <v>0</v>
      </c>
    </row>
    <row r="158" spans="2:18" ht="21" hidden="1" customHeight="1">
      <c r="B158" s="24"/>
      <c r="D158" s="21"/>
      <c r="E158" s="26"/>
      <c r="F158" s="25">
        <v>88</v>
      </c>
      <c r="G158" s="14"/>
      <c r="H158" s="15"/>
      <c r="I158" s="16"/>
      <c r="J158" s="23"/>
      <c r="K158" s="23"/>
      <c r="L158" s="23"/>
      <c r="M158" s="23"/>
      <c r="N158" s="23"/>
      <c r="O158" s="23"/>
      <c r="P158" s="23"/>
      <c r="Q158" s="23"/>
      <c r="R158" s="71">
        <f t="shared" si="82"/>
        <v>0</v>
      </c>
    </row>
    <row r="159" spans="2:18" ht="21" hidden="1" customHeight="1">
      <c r="B159" s="24"/>
      <c r="D159" s="21"/>
      <c r="E159" s="26"/>
      <c r="F159" s="25">
        <v>89</v>
      </c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1">
        <f>SUM(J159:Q159)</f>
        <v>0</v>
      </c>
    </row>
    <row r="160" spans="2:18" hidden="1">
      <c r="B160" s="29"/>
      <c r="C160" s="31"/>
      <c r="D160" s="31"/>
      <c r="E160" s="30" t="s">
        <v>58</v>
      </c>
      <c r="F160" s="27"/>
      <c r="G160" s="27"/>
      <c r="H160" s="13"/>
      <c r="I160" s="47"/>
      <c r="J160" s="73">
        <f>SUM(J161:J163)</f>
        <v>0</v>
      </c>
      <c r="K160" s="73">
        <f t="shared" ref="K160:R160" si="83">SUM(K161:K163)</f>
        <v>0</v>
      </c>
      <c r="L160" s="73">
        <f t="shared" si="83"/>
        <v>0</v>
      </c>
      <c r="M160" s="73">
        <f t="shared" si="83"/>
        <v>0</v>
      </c>
      <c r="N160" s="73">
        <f t="shared" si="83"/>
        <v>0</v>
      </c>
      <c r="O160" s="73">
        <f t="shared" si="83"/>
        <v>0</v>
      </c>
      <c r="P160" s="73">
        <f t="shared" si="83"/>
        <v>0</v>
      </c>
      <c r="Q160" s="73">
        <f t="shared" si="83"/>
        <v>0</v>
      </c>
      <c r="R160" s="73">
        <f t="shared" si="83"/>
        <v>0</v>
      </c>
    </row>
    <row r="161" spans="2:18" ht="24.75" hidden="1" customHeight="1">
      <c r="B161" s="32"/>
      <c r="C161" s="33"/>
      <c r="D161" s="33"/>
      <c r="E161" s="34"/>
      <c r="F161" s="25">
        <v>90</v>
      </c>
      <c r="G161" s="14"/>
      <c r="H161" s="14"/>
      <c r="I161" s="52"/>
      <c r="J161" s="15"/>
      <c r="K161" s="15"/>
      <c r="L161" s="15"/>
      <c r="M161" s="15"/>
      <c r="N161" s="15"/>
      <c r="O161" s="15"/>
      <c r="P161" s="15"/>
      <c r="Q161" s="15"/>
      <c r="R161" s="71">
        <f t="shared" ref="R161:R162" si="84">SUM(J161:Q161)</f>
        <v>0</v>
      </c>
    </row>
    <row r="162" spans="2:18" ht="24.75" hidden="1" customHeight="1">
      <c r="B162" s="24"/>
      <c r="D162" s="21"/>
      <c r="E162" s="26"/>
      <c r="F162" s="25">
        <v>91</v>
      </c>
      <c r="G162" s="14"/>
      <c r="H162" s="15"/>
      <c r="I162" s="16"/>
      <c r="J162" s="23"/>
      <c r="K162" s="23"/>
      <c r="L162" s="23"/>
      <c r="M162" s="23"/>
      <c r="N162" s="23"/>
      <c r="O162" s="23"/>
      <c r="P162" s="23"/>
      <c r="Q162" s="23"/>
      <c r="R162" s="71">
        <f t="shared" si="84"/>
        <v>0</v>
      </c>
    </row>
    <row r="163" spans="2:18" ht="24.75" hidden="1" customHeight="1">
      <c r="B163" s="58"/>
      <c r="C163" s="59"/>
      <c r="D163" s="53"/>
      <c r="E163" s="19"/>
      <c r="F163" s="25">
        <v>92</v>
      </c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1">
        <f>SUM(J163:Q163)</f>
        <v>0</v>
      </c>
    </row>
    <row r="164" spans="2:18" ht="30.75" hidden="1" customHeight="1">
      <c r="B164" s="29"/>
      <c r="C164" s="31"/>
      <c r="D164" s="31"/>
      <c r="E164" s="1418" t="s">
        <v>59</v>
      </c>
      <c r="F164" s="1418"/>
      <c r="G164" s="1418"/>
      <c r="H164" s="1418"/>
      <c r="I164" s="1418"/>
      <c r="J164" s="73">
        <f>SUM(J165:J167)</f>
        <v>0</v>
      </c>
      <c r="K164" s="73">
        <f t="shared" ref="K164:R164" si="85">SUM(K165:K167)</f>
        <v>0</v>
      </c>
      <c r="L164" s="73">
        <f t="shared" si="85"/>
        <v>0</v>
      </c>
      <c r="M164" s="73">
        <f t="shared" si="85"/>
        <v>0</v>
      </c>
      <c r="N164" s="73">
        <f t="shared" si="85"/>
        <v>0</v>
      </c>
      <c r="O164" s="73">
        <f t="shared" si="85"/>
        <v>0</v>
      </c>
      <c r="P164" s="73">
        <f t="shared" si="85"/>
        <v>0</v>
      </c>
      <c r="Q164" s="73">
        <f t="shared" si="85"/>
        <v>0</v>
      </c>
      <c r="R164" s="73">
        <f t="shared" si="85"/>
        <v>0</v>
      </c>
    </row>
    <row r="165" spans="2:18" ht="22.5" hidden="1" customHeight="1">
      <c r="B165" s="32"/>
      <c r="C165" s="33"/>
      <c r="D165" s="33"/>
      <c r="E165" s="34"/>
      <c r="F165" s="25">
        <v>93</v>
      </c>
      <c r="G165" s="14"/>
      <c r="H165" s="14"/>
      <c r="I165" s="52"/>
      <c r="J165" s="15"/>
      <c r="K165" s="15"/>
      <c r="L165" s="15"/>
      <c r="M165" s="15"/>
      <c r="N165" s="15"/>
      <c r="O165" s="15"/>
      <c r="P165" s="15"/>
      <c r="Q165" s="15"/>
      <c r="R165" s="71">
        <f t="shared" ref="R165:R166" si="86">SUM(J165:Q165)</f>
        <v>0</v>
      </c>
    </row>
    <row r="166" spans="2:18" ht="22.5" hidden="1" customHeight="1">
      <c r="B166" s="24"/>
      <c r="D166" s="21"/>
      <c r="E166" s="26"/>
      <c r="F166" s="25">
        <v>94</v>
      </c>
      <c r="G166" s="14"/>
      <c r="H166" s="15"/>
      <c r="I166" s="16"/>
      <c r="J166" s="23"/>
      <c r="K166" s="23"/>
      <c r="L166" s="23"/>
      <c r="M166" s="23"/>
      <c r="N166" s="23"/>
      <c r="O166" s="23"/>
      <c r="P166" s="23"/>
      <c r="Q166" s="23"/>
      <c r="R166" s="71">
        <f t="shared" si="86"/>
        <v>0</v>
      </c>
    </row>
    <row r="167" spans="2:18" ht="22.5" hidden="1" customHeight="1">
      <c r="B167" s="24"/>
      <c r="D167" s="21"/>
      <c r="E167" s="26"/>
      <c r="F167" s="25">
        <v>95</v>
      </c>
      <c r="G167" s="14"/>
      <c r="H167" s="15"/>
      <c r="I167" s="16"/>
      <c r="J167" s="23"/>
      <c r="K167" s="23"/>
      <c r="L167" s="23"/>
      <c r="M167" s="23"/>
      <c r="N167" s="23"/>
      <c r="O167" s="23"/>
      <c r="P167" s="23"/>
      <c r="Q167" s="23"/>
      <c r="R167" s="71">
        <f>SUM(J167:Q167)</f>
        <v>0</v>
      </c>
    </row>
    <row r="168" spans="2:18" ht="33.75" hidden="1" customHeight="1">
      <c r="B168" s="29"/>
      <c r="C168" s="31"/>
      <c r="D168" s="1401" t="s">
        <v>60</v>
      </c>
      <c r="E168" s="1401"/>
      <c r="F168" s="1401"/>
      <c r="G168" s="1401"/>
      <c r="H168" s="1401"/>
      <c r="I168" s="1401"/>
      <c r="J168" s="73">
        <f>SUM(J169)</f>
        <v>0</v>
      </c>
      <c r="K168" s="73">
        <f t="shared" ref="K168:R168" si="87">SUM(K169)</f>
        <v>0</v>
      </c>
      <c r="L168" s="73">
        <f t="shared" si="87"/>
        <v>0</v>
      </c>
      <c r="M168" s="73">
        <f t="shared" si="87"/>
        <v>0</v>
      </c>
      <c r="N168" s="73">
        <f t="shared" si="87"/>
        <v>0</v>
      </c>
      <c r="O168" s="73">
        <f t="shared" si="87"/>
        <v>0</v>
      </c>
      <c r="P168" s="73">
        <f t="shared" si="87"/>
        <v>0</v>
      </c>
      <c r="Q168" s="73">
        <f t="shared" si="87"/>
        <v>0</v>
      </c>
      <c r="R168" s="73">
        <f t="shared" si="87"/>
        <v>0</v>
      </c>
    </row>
    <row r="169" spans="2:18" hidden="1">
      <c r="B169" s="29"/>
      <c r="C169" s="31"/>
      <c r="D169" s="31"/>
      <c r="E169" s="30" t="s">
        <v>61</v>
      </c>
      <c r="F169" s="27"/>
      <c r="G169" s="27"/>
      <c r="H169" s="13"/>
      <c r="I169" s="47"/>
      <c r="J169" s="73">
        <f>SUM(J170:J172)</f>
        <v>0</v>
      </c>
      <c r="K169" s="73">
        <f t="shared" ref="K169:Q169" si="88">SUM(K170:K172)</f>
        <v>0</v>
      </c>
      <c r="L169" s="73">
        <f t="shared" si="88"/>
        <v>0</v>
      </c>
      <c r="M169" s="73">
        <f t="shared" si="88"/>
        <v>0</v>
      </c>
      <c r="N169" s="73">
        <f t="shared" si="88"/>
        <v>0</v>
      </c>
      <c r="O169" s="73">
        <f t="shared" si="88"/>
        <v>0</v>
      </c>
      <c r="P169" s="73">
        <f t="shared" si="88"/>
        <v>0</v>
      </c>
      <c r="Q169" s="73">
        <f t="shared" si="88"/>
        <v>0</v>
      </c>
      <c r="R169" s="73">
        <f>SUM(R170:R172)</f>
        <v>0</v>
      </c>
    </row>
    <row r="170" spans="2:18" ht="22.5" hidden="1" customHeight="1">
      <c r="B170" s="32"/>
      <c r="C170" s="33"/>
      <c r="D170" s="33"/>
      <c r="E170" s="34"/>
      <c r="F170" s="25">
        <v>96</v>
      </c>
      <c r="G170" s="14"/>
      <c r="H170" s="14"/>
      <c r="I170" s="52"/>
      <c r="J170" s="15"/>
      <c r="K170" s="15"/>
      <c r="L170" s="15"/>
      <c r="M170" s="15"/>
      <c r="N170" s="15"/>
      <c r="O170" s="15"/>
      <c r="P170" s="15"/>
      <c r="Q170" s="15"/>
      <c r="R170" s="71">
        <f>SUM(J170:Q170)</f>
        <v>0</v>
      </c>
    </row>
    <row r="171" spans="2:18" ht="22.5" hidden="1" customHeight="1">
      <c r="B171" s="24"/>
      <c r="D171" s="21"/>
      <c r="E171" s="26"/>
      <c r="F171" s="25">
        <v>97</v>
      </c>
      <c r="G171" s="14"/>
      <c r="H171" s="15"/>
      <c r="I171" s="16"/>
      <c r="J171" s="23"/>
      <c r="K171" s="23"/>
      <c r="L171" s="23"/>
      <c r="M171" s="23"/>
      <c r="N171" s="23"/>
      <c r="O171" s="23"/>
      <c r="P171" s="23"/>
      <c r="Q171" s="23"/>
      <c r="R171" s="71">
        <f>SUM(J171:Q171)</f>
        <v>0</v>
      </c>
    </row>
    <row r="172" spans="2:18" ht="2.25" hidden="1" customHeight="1">
      <c r="B172" s="24"/>
      <c r="D172" s="21"/>
      <c r="E172" s="26"/>
      <c r="F172" s="25">
        <v>98</v>
      </c>
      <c r="G172" s="14"/>
      <c r="H172" s="15"/>
      <c r="I172" s="16"/>
      <c r="J172" s="23"/>
      <c r="K172" s="23"/>
      <c r="L172" s="23"/>
      <c r="M172" s="23"/>
      <c r="N172" s="23"/>
      <c r="O172" s="23"/>
      <c r="P172" s="23"/>
      <c r="Q172" s="23"/>
      <c r="R172" s="71">
        <f>SUM(J172:Q172)</f>
        <v>0</v>
      </c>
    </row>
    <row r="173" spans="2:18" s="12" customFormat="1" ht="18.75" hidden="1" customHeight="1">
      <c r="B173" s="116" t="s">
        <v>94</v>
      </c>
      <c r="C173" s="38"/>
      <c r="D173" s="115"/>
      <c r="E173" s="115"/>
      <c r="F173" s="115"/>
      <c r="G173" s="115"/>
      <c r="H173" s="115"/>
      <c r="I173" s="115"/>
      <c r="J173" s="35">
        <f>SUM(J174)</f>
        <v>0</v>
      </c>
      <c r="K173" s="35">
        <f t="shared" ref="K173:R174" si="89">SUM(K174)</f>
        <v>0</v>
      </c>
      <c r="L173" s="35">
        <f t="shared" si="89"/>
        <v>0</v>
      </c>
      <c r="M173" s="35">
        <f t="shared" si="89"/>
        <v>0</v>
      </c>
      <c r="N173" s="35">
        <f t="shared" si="89"/>
        <v>0</v>
      </c>
      <c r="O173" s="35">
        <f t="shared" si="89"/>
        <v>0</v>
      </c>
      <c r="P173" s="35">
        <f t="shared" si="89"/>
        <v>0</v>
      </c>
      <c r="Q173" s="35">
        <f t="shared" si="89"/>
        <v>0</v>
      </c>
      <c r="R173" s="35">
        <f t="shared" si="89"/>
        <v>0</v>
      </c>
    </row>
    <row r="174" spans="2:18" s="12" customFormat="1" ht="46.5" hidden="1" customHeight="1">
      <c r="B174" s="1520" t="s">
        <v>117</v>
      </c>
      <c r="C174" s="1521"/>
      <c r="D174" s="1521"/>
      <c r="E174" s="1521"/>
      <c r="F174" s="1521"/>
      <c r="G174" s="1521"/>
      <c r="H174" s="1521"/>
      <c r="I174" s="1521"/>
      <c r="J174" s="22">
        <f>SUM(J175)</f>
        <v>0</v>
      </c>
      <c r="K174" s="22">
        <f t="shared" si="89"/>
        <v>0</v>
      </c>
      <c r="L174" s="22">
        <f t="shared" si="89"/>
        <v>0</v>
      </c>
      <c r="M174" s="22">
        <f t="shared" si="89"/>
        <v>0</v>
      </c>
      <c r="N174" s="22">
        <f t="shared" si="89"/>
        <v>0</v>
      </c>
      <c r="O174" s="22">
        <f t="shared" si="89"/>
        <v>0</v>
      </c>
      <c r="P174" s="22">
        <f t="shared" si="89"/>
        <v>0</v>
      </c>
      <c r="Q174" s="22">
        <f t="shared" si="89"/>
        <v>0</v>
      </c>
      <c r="R174" s="22">
        <f t="shared" si="89"/>
        <v>0</v>
      </c>
    </row>
    <row r="175" spans="2:18" ht="31.5" hidden="1" customHeight="1">
      <c r="B175" s="29"/>
      <c r="C175" s="1401" t="s">
        <v>62</v>
      </c>
      <c r="D175" s="1401"/>
      <c r="E175" s="1401"/>
      <c r="F175" s="1401"/>
      <c r="G175" s="1401"/>
      <c r="H175" s="1401"/>
      <c r="I175" s="1401"/>
      <c r="J175" s="73">
        <f>SUM(J176+J181)</f>
        <v>0</v>
      </c>
      <c r="K175" s="73">
        <f t="shared" ref="K175:R175" si="90">SUM(K176+K181)</f>
        <v>0</v>
      </c>
      <c r="L175" s="73">
        <f t="shared" si="90"/>
        <v>0</v>
      </c>
      <c r="M175" s="73">
        <f t="shared" si="90"/>
        <v>0</v>
      </c>
      <c r="N175" s="73">
        <f t="shared" si="90"/>
        <v>0</v>
      </c>
      <c r="O175" s="73">
        <f t="shared" si="90"/>
        <v>0</v>
      </c>
      <c r="P175" s="73">
        <f t="shared" si="90"/>
        <v>0</v>
      </c>
      <c r="Q175" s="73">
        <f t="shared" si="90"/>
        <v>0</v>
      </c>
      <c r="R175" s="73">
        <f t="shared" si="90"/>
        <v>0</v>
      </c>
    </row>
    <row r="176" spans="2:18" hidden="1">
      <c r="B176" s="29"/>
      <c r="C176" s="31"/>
      <c r="D176" s="30" t="s">
        <v>63</v>
      </c>
      <c r="E176" s="28"/>
      <c r="F176" s="27"/>
      <c r="G176" s="27"/>
      <c r="H176" s="13"/>
      <c r="I176" s="47"/>
      <c r="J176" s="73">
        <f>SUM(J177)</f>
        <v>0</v>
      </c>
      <c r="K176" s="73">
        <f t="shared" ref="K176:R176" si="91">SUM(K177)</f>
        <v>0</v>
      </c>
      <c r="L176" s="73">
        <f t="shared" si="91"/>
        <v>0</v>
      </c>
      <c r="M176" s="73">
        <f t="shared" si="91"/>
        <v>0</v>
      </c>
      <c r="N176" s="73">
        <f t="shared" si="91"/>
        <v>0</v>
      </c>
      <c r="O176" s="73">
        <f t="shared" si="91"/>
        <v>0</v>
      </c>
      <c r="P176" s="73">
        <f t="shared" si="91"/>
        <v>0</v>
      </c>
      <c r="Q176" s="73">
        <f t="shared" si="91"/>
        <v>0</v>
      </c>
      <c r="R176" s="73">
        <f t="shared" si="91"/>
        <v>0</v>
      </c>
    </row>
    <row r="177" spans="2:18" ht="31.5" hidden="1" customHeight="1">
      <c r="B177" s="29"/>
      <c r="C177" s="31"/>
      <c r="D177" s="31"/>
      <c r="E177" s="1418" t="s">
        <v>64</v>
      </c>
      <c r="F177" s="1418"/>
      <c r="G177" s="1418"/>
      <c r="H177" s="1418"/>
      <c r="I177" s="1418"/>
      <c r="J177" s="73">
        <f>SUM(J178:J180)</f>
        <v>0</v>
      </c>
      <c r="K177" s="73">
        <f>SUM(K178:K180)</f>
        <v>0</v>
      </c>
      <c r="L177" s="73">
        <f t="shared" ref="L177:R177" si="92">SUM(L178:L180)</f>
        <v>0</v>
      </c>
      <c r="M177" s="73">
        <f t="shared" si="92"/>
        <v>0</v>
      </c>
      <c r="N177" s="73">
        <f t="shared" si="92"/>
        <v>0</v>
      </c>
      <c r="O177" s="73">
        <f t="shared" si="92"/>
        <v>0</v>
      </c>
      <c r="P177" s="73">
        <f t="shared" si="92"/>
        <v>0</v>
      </c>
      <c r="Q177" s="73">
        <f t="shared" si="92"/>
        <v>0</v>
      </c>
      <c r="R177" s="73">
        <f t="shared" si="92"/>
        <v>0</v>
      </c>
    </row>
    <row r="178" spans="2:18" ht="33" hidden="1" customHeight="1">
      <c r="B178" s="32"/>
      <c r="C178" s="33"/>
      <c r="D178" s="33"/>
      <c r="E178" s="33"/>
      <c r="F178" s="51">
        <v>1</v>
      </c>
      <c r="G178" s="52"/>
      <c r="H178" s="15"/>
      <c r="I178" s="123"/>
      <c r="J178" s="15"/>
      <c r="K178" s="79"/>
      <c r="L178" s="79"/>
      <c r="M178" s="79"/>
      <c r="N178" s="15"/>
      <c r="O178" s="15"/>
      <c r="P178" s="15"/>
      <c r="Q178" s="15"/>
      <c r="R178" s="71">
        <f>SUM(J178:Q178)</f>
        <v>0</v>
      </c>
    </row>
    <row r="179" spans="2:18" ht="23.25" hidden="1" customHeight="1">
      <c r="B179" s="24"/>
      <c r="D179" s="21"/>
      <c r="E179" s="26"/>
      <c r="F179" s="25">
        <v>100</v>
      </c>
      <c r="G179" s="14"/>
      <c r="H179" s="15"/>
      <c r="I179" s="16"/>
      <c r="J179" s="23"/>
      <c r="K179" s="23"/>
      <c r="L179" s="23"/>
      <c r="M179" s="23"/>
      <c r="N179" s="23"/>
      <c r="O179" s="23"/>
      <c r="P179" s="23"/>
      <c r="Q179" s="23"/>
      <c r="R179" s="71">
        <f t="shared" ref="R179" si="93">SUM(J179:Q179)</f>
        <v>0</v>
      </c>
    </row>
    <row r="180" spans="2:18" ht="23.25" hidden="1" customHeight="1">
      <c r="B180" s="58"/>
      <c r="C180" s="59"/>
      <c r="D180" s="53"/>
      <c r="E180" s="19"/>
      <c r="F180" s="25">
        <v>101</v>
      </c>
      <c r="G180" s="14"/>
      <c r="H180" s="15"/>
      <c r="I180" s="16"/>
      <c r="J180" s="23"/>
      <c r="K180" s="23"/>
      <c r="L180" s="23"/>
      <c r="M180" s="23"/>
      <c r="N180" s="23"/>
      <c r="O180" s="23"/>
      <c r="P180" s="23"/>
      <c r="Q180" s="23"/>
      <c r="R180" s="71">
        <f>SUM(J180:Q180)</f>
        <v>0</v>
      </c>
    </row>
    <row r="181" spans="2:18" ht="36" hidden="1" customHeight="1">
      <c r="B181" s="29"/>
      <c r="C181" s="31"/>
      <c r="D181" s="1401" t="s">
        <v>65</v>
      </c>
      <c r="E181" s="1401"/>
      <c r="F181" s="1401"/>
      <c r="G181" s="1401"/>
      <c r="H181" s="1401"/>
      <c r="I181" s="1401"/>
      <c r="J181" s="73">
        <f>SUM(J182+J186)</f>
        <v>0</v>
      </c>
      <c r="K181" s="73">
        <f t="shared" ref="K181:R181" si="94">SUM(K182+K186)</f>
        <v>0</v>
      </c>
      <c r="L181" s="73">
        <f t="shared" si="94"/>
        <v>0</v>
      </c>
      <c r="M181" s="73">
        <f t="shared" si="94"/>
        <v>0</v>
      </c>
      <c r="N181" s="73">
        <f t="shared" si="94"/>
        <v>0</v>
      </c>
      <c r="O181" s="73">
        <f>SUM(O182+O186)</f>
        <v>0</v>
      </c>
      <c r="P181" s="73">
        <f t="shared" si="94"/>
        <v>0</v>
      </c>
      <c r="Q181" s="73">
        <f t="shared" si="94"/>
        <v>0</v>
      </c>
      <c r="R181" s="73">
        <f t="shared" si="94"/>
        <v>0</v>
      </c>
    </row>
    <row r="182" spans="2:18" hidden="1">
      <c r="B182" s="29"/>
      <c r="C182" s="31"/>
      <c r="D182" s="31"/>
      <c r="E182" s="30" t="s">
        <v>66</v>
      </c>
      <c r="F182" s="27"/>
      <c r="G182" s="27"/>
      <c r="H182" s="13"/>
      <c r="I182" s="47"/>
      <c r="J182" s="73">
        <f>SUM(J183:J185)</f>
        <v>0</v>
      </c>
      <c r="K182" s="73">
        <f t="shared" ref="K182:R182" si="95">SUM(K183:K185)</f>
        <v>0</v>
      </c>
      <c r="L182" s="73">
        <f t="shared" si="95"/>
        <v>0</v>
      </c>
      <c r="M182" s="73">
        <f t="shared" si="95"/>
        <v>0</v>
      </c>
      <c r="N182" s="73">
        <f t="shared" si="95"/>
        <v>0</v>
      </c>
      <c r="O182" s="73">
        <f t="shared" si="95"/>
        <v>0</v>
      </c>
      <c r="P182" s="73">
        <f t="shared" si="95"/>
        <v>0</v>
      </c>
      <c r="Q182" s="73">
        <f t="shared" si="95"/>
        <v>0</v>
      </c>
      <c r="R182" s="73">
        <f t="shared" si="95"/>
        <v>0</v>
      </c>
    </row>
    <row r="183" spans="2:18" ht="21" hidden="1" customHeight="1">
      <c r="B183" s="32"/>
      <c r="C183" s="33"/>
      <c r="D183" s="33"/>
      <c r="E183" s="34"/>
      <c r="F183" s="25">
        <v>102</v>
      </c>
      <c r="G183" s="14"/>
      <c r="H183" s="14"/>
      <c r="I183" s="52"/>
      <c r="J183" s="15"/>
      <c r="K183" s="15"/>
      <c r="L183" s="15"/>
      <c r="M183" s="15"/>
      <c r="N183" s="15"/>
      <c r="O183" s="15"/>
      <c r="P183" s="15"/>
      <c r="Q183" s="15"/>
      <c r="R183" s="71">
        <f t="shared" ref="R183:R184" si="96">SUM(J183:Q183)</f>
        <v>0</v>
      </c>
    </row>
    <row r="184" spans="2:18" ht="21" hidden="1" customHeight="1">
      <c r="B184" s="24"/>
      <c r="D184" s="21"/>
      <c r="E184" s="26"/>
      <c r="F184" s="25">
        <v>103</v>
      </c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1">
        <f t="shared" si="96"/>
        <v>0</v>
      </c>
    </row>
    <row r="185" spans="2:18" ht="21" hidden="1" customHeight="1">
      <c r="B185" s="24"/>
      <c r="D185" s="21"/>
      <c r="E185" s="26"/>
      <c r="F185" s="25">
        <v>104</v>
      </c>
      <c r="G185" s="14"/>
      <c r="H185" s="15"/>
      <c r="I185" s="16"/>
      <c r="J185" s="23"/>
      <c r="K185" s="23"/>
      <c r="L185" s="23"/>
      <c r="M185" s="23"/>
      <c r="N185" s="23"/>
      <c r="O185" s="23"/>
      <c r="P185" s="23"/>
      <c r="Q185" s="23"/>
      <c r="R185" s="71">
        <f>SUM(J185:Q185)</f>
        <v>0</v>
      </c>
    </row>
    <row r="186" spans="2:18" hidden="1">
      <c r="B186" s="29"/>
      <c r="C186" s="31"/>
      <c r="D186" s="31"/>
      <c r="E186" s="30" t="s">
        <v>67</v>
      </c>
      <c r="F186" s="27"/>
      <c r="G186" s="27"/>
      <c r="H186" s="13"/>
      <c r="I186" s="47"/>
      <c r="J186" s="73">
        <f>SUM(J187:J189)</f>
        <v>0</v>
      </c>
      <c r="K186" s="73">
        <f t="shared" ref="K186:Q186" si="97">SUM(K187:K189)</f>
        <v>0</v>
      </c>
      <c r="L186" s="73">
        <f t="shared" si="97"/>
        <v>0</v>
      </c>
      <c r="M186" s="73">
        <f t="shared" si="97"/>
        <v>0</v>
      </c>
      <c r="N186" s="73">
        <f t="shared" si="97"/>
        <v>0</v>
      </c>
      <c r="O186" s="73">
        <f t="shared" si="97"/>
        <v>0</v>
      </c>
      <c r="P186" s="73">
        <f t="shared" si="97"/>
        <v>0</v>
      </c>
      <c r="Q186" s="73">
        <f t="shared" si="97"/>
        <v>0</v>
      </c>
      <c r="R186" s="73">
        <f>SUM(R187:R189)</f>
        <v>0</v>
      </c>
    </row>
    <row r="187" spans="2:18" ht="21" hidden="1" customHeight="1">
      <c r="B187" s="32"/>
      <c r="C187" s="33"/>
      <c r="D187" s="33"/>
      <c r="E187" s="34"/>
      <c r="F187" s="25">
        <v>105</v>
      </c>
      <c r="G187" s="14"/>
      <c r="H187" s="14"/>
      <c r="I187" s="52"/>
      <c r="J187" s="15"/>
      <c r="K187" s="15"/>
      <c r="L187" s="15"/>
      <c r="M187" s="15"/>
      <c r="N187" s="15"/>
      <c r="O187" s="15"/>
      <c r="P187" s="15"/>
      <c r="Q187" s="15"/>
      <c r="R187" s="71">
        <f t="shared" ref="R187:R188" si="98">SUM(J187:Q187)</f>
        <v>0</v>
      </c>
    </row>
    <row r="188" spans="2:18" ht="21" hidden="1" customHeight="1">
      <c r="B188" s="24"/>
      <c r="D188" s="21"/>
      <c r="E188" s="26"/>
      <c r="F188" s="25">
        <v>106</v>
      </c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1">
        <f t="shared" si="98"/>
        <v>0</v>
      </c>
    </row>
    <row r="189" spans="2:18" ht="21" hidden="1" customHeight="1">
      <c r="B189" s="24"/>
      <c r="D189" s="21"/>
      <c r="E189" s="26"/>
      <c r="F189" s="25">
        <v>107</v>
      </c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1">
        <f>SUM(J189:Q189)</f>
        <v>0</v>
      </c>
    </row>
    <row r="190" spans="2:18" s="12" customFormat="1" ht="18.75" customHeight="1">
      <c r="B190" s="116" t="s">
        <v>96</v>
      </c>
      <c r="C190" s="38"/>
      <c r="D190" s="115"/>
      <c r="E190" s="115"/>
      <c r="F190" s="115"/>
      <c r="G190" s="115"/>
      <c r="H190" s="115"/>
      <c r="I190" s="115"/>
      <c r="J190" s="82">
        <f>SUM(J191)</f>
        <v>0</v>
      </c>
      <c r="K190" s="82">
        <f>SUM(K191)</f>
        <v>80000</v>
      </c>
      <c r="L190" s="82">
        <f t="shared" ref="L190:R191" si="99">SUM(L191)</f>
        <v>10000</v>
      </c>
      <c r="M190" s="82">
        <f t="shared" si="99"/>
        <v>20000</v>
      </c>
      <c r="N190" s="82">
        <f t="shared" si="99"/>
        <v>0</v>
      </c>
      <c r="O190" s="82">
        <f t="shared" si="99"/>
        <v>0</v>
      </c>
      <c r="P190" s="82">
        <f t="shared" si="99"/>
        <v>0</v>
      </c>
      <c r="Q190" s="82">
        <f t="shared" si="99"/>
        <v>0</v>
      </c>
      <c r="R190" s="82">
        <f t="shared" si="99"/>
        <v>110000</v>
      </c>
    </row>
    <row r="191" spans="2:18" s="12" customFormat="1" ht="48.75" customHeight="1">
      <c r="B191" s="1520" t="s">
        <v>125</v>
      </c>
      <c r="C191" s="1521"/>
      <c r="D191" s="1521"/>
      <c r="E191" s="1521"/>
      <c r="F191" s="1521"/>
      <c r="G191" s="1521"/>
      <c r="H191" s="1521"/>
      <c r="I191" s="1521"/>
      <c r="J191" s="111">
        <f>SUM(J192)</f>
        <v>0</v>
      </c>
      <c r="K191" s="111">
        <f>SUM(K192)</f>
        <v>80000</v>
      </c>
      <c r="L191" s="111">
        <f t="shared" si="99"/>
        <v>10000</v>
      </c>
      <c r="M191" s="111">
        <f t="shared" si="99"/>
        <v>20000</v>
      </c>
      <c r="N191" s="111">
        <f t="shared" si="99"/>
        <v>0</v>
      </c>
      <c r="O191" s="111">
        <f t="shared" si="99"/>
        <v>0</v>
      </c>
      <c r="P191" s="111">
        <f t="shared" si="99"/>
        <v>0</v>
      </c>
      <c r="Q191" s="111">
        <f t="shared" si="99"/>
        <v>0</v>
      </c>
      <c r="R191" s="111">
        <f>SUM(R192)</f>
        <v>110000</v>
      </c>
    </row>
    <row r="192" spans="2:18" ht="33" customHeight="1">
      <c r="B192" s="29"/>
      <c r="C192" s="1401" t="s">
        <v>68</v>
      </c>
      <c r="D192" s="1401"/>
      <c r="E192" s="1401"/>
      <c r="F192" s="1401"/>
      <c r="G192" s="1401"/>
      <c r="H192" s="1401"/>
      <c r="I192" s="1401"/>
      <c r="J192" s="73">
        <f>SUM(J193+J200+J217)</f>
        <v>0</v>
      </c>
      <c r="K192" s="73">
        <f>SUM(K193+K200+K217)</f>
        <v>80000</v>
      </c>
      <c r="L192" s="73">
        <f t="shared" ref="L192:Q192" si="100">SUM(L193+L200+L217)</f>
        <v>10000</v>
      </c>
      <c r="M192" s="73">
        <f t="shared" si="100"/>
        <v>20000</v>
      </c>
      <c r="N192" s="73">
        <f t="shared" si="100"/>
        <v>0</v>
      </c>
      <c r="O192" s="73">
        <f t="shared" si="100"/>
        <v>0</v>
      </c>
      <c r="P192" s="73">
        <f t="shared" si="100"/>
        <v>0</v>
      </c>
      <c r="Q192" s="73">
        <f t="shared" si="100"/>
        <v>0</v>
      </c>
      <c r="R192" s="73">
        <f>SUM(R193+R200+R217)</f>
        <v>110000</v>
      </c>
    </row>
    <row r="193" spans="2:18" hidden="1">
      <c r="B193" s="29"/>
      <c r="C193" s="31"/>
      <c r="D193" s="30" t="s">
        <v>69</v>
      </c>
      <c r="E193" s="28"/>
      <c r="F193" s="27"/>
      <c r="G193" s="27"/>
      <c r="H193" s="13"/>
      <c r="I193" s="47"/>
      <c r="J193" s="73">
        <f>SUM(J194)</f>
        <v>0</v>
      </c>
      <c r="K193" s="73">
        <f t="shared" ref="K193:R193" si="101">SUM(K194)</f>
        <v>0</v>
      </c>
      <c r="L193" s="73">
        <f t="shared" si="101"/>
        <v>0</v>
      </c>
      <c r="M193" s="73">
        <f t="shared" si="101"/>
        <v>0</v>
      </c>
      <c r="N193" s="73">
        <f t="shared" si="101"/>
        <v>0</v>
      </c>
      <c r="O193" s="73">
        <f t="shared" si="101"/>
        <v>0</v>
      </c>
      <c r="P193" s="73">
        <f t="shared" si="101"/>
        <v>0</v>
      </c>
      <c r="Q193" s="73">
        <f t="shared" si="101"/>
        <v>0</v>
      </c>
      <c r="R193" s="73">
        <f t="shared" si="101"/>
        <v>0</v>
      </c>
    </row>
    <row r="194" spans="2:18" hidden="1">
      <c r="B194" s="29"/>
      <c r="C194" s="31"/>
      <c r="D194" s="31"/>
      <c r="E194" s="30" t="s">
        <v>70</v>
      </c>
      <c r="F194" s="60"/>
      <c r="G194" s="55"/>
      <c r="H194" s="55"/>
      <c r="I194" s="55"/>
      <c r="J194" s="73">
        <f>SUM(J195:J199)</f>
        <v>0</v>
      </c>
      <c r="K194" s="73">
        <f>SUM(K195:K199)</f>
        <v>0</v>
      </c>
      <c r="L194" s="73">
        <f t="shared" ref="L194:R194" si="102">SUM(L195:L199)</f>
        <v>0</v>
      </c>
      <c r="M194" s="73">
        <f t="shared" si="102"/>
        <v>0</v>
      </c>
      <c r="N194" s="73">
        <f t="shared" si="102"/>
        <v>0</v>
      </c>
      <c r="O194" s="73">
        <f>SUM(O195:O199)</f>
        <v>0</v>
      </c>
      <c r="P194" s="73">
        <f>SUM(P195:P199)</f>
        <v>0</v>
      </c>
      <c r="Q194" s="73">
        <f>SUM(Q195:Q199)</f>
        <v>0</v>
      </c>
      <c r="R194" s="73">
        <f t="shared" si="102"/>
        <v>0</v>
      </c>
    </row>
    <row r="195" spans="2:18" ht="24.75" hidden="1" customHeight="1">
      <c r="B195" s="32"/>
      <c r="C195" s="33"/>
      <c r="D195" s="33"/>
      <c r="E195" s="34"/>
      <c r="F195" s="25">
        <v>108</v>
      </c>
      <c r="G195" s="14"/>
      <c r="H195" s="14"/>
      <c r="I195" s="52"/>
      <c r="J195" s="15"/>
      <c r="K195" s="15"/>
      <c r="L195" s="15"/>
      <c r="M195" s="15"/>
      <c r="N195" s="15"/>
      <c r="O195" s="15"/>
      <c r="P195" s="15"/>
      <c r="Q195" s="15"/>
      <c r="R195" s="71">
        <f t="shared" ref="R195:R198" si="103">SUM(J195:Q195)</f>
        <v>0</v>
      </c>
    </row>
    <row r="196" spans="2:18" ht="24.75" hidden="1" customHeight="1">
      <c r="B196" s="24"/>
      <c r="D196" s="21"/>
      <c r="E196" s="26"/>
      <c r="F196" s="25">
        <v>109</v>
      </c>
      <c r="G196" s="14"/>
      <c r="H196" s="15"/>
      <c r="I196" s="16"/>
      <c r="J196" s="23"/>
      <c r="K196" s="23"/>
      <c r="L196" s="23"/>
      <c r="M196" s="23"/>
      <c r="N196" s="23"/>
      <c r="O196" s="23"/>
      <c r="P196" s="23"/>
      <c r="Q196" s="23"/>
      <c r="R196" s="71">
        <f t="shared" si="103"/>
        <v>0</v>
      </c>
    </row>
    <row r="197" spans="2:18" ht="25.5" hidden="1" customHeight="1">
      <c r="B197" s="24"/>
      <c r="D197" s="21"/>
      <c r="E197" s="26"/>
      <c r="F197" s="25">
        <v>110</v>
      </c>
      <c r="G197" s="14"/>
      <c r="H197" s="15"/>
      <c r="I197" s="16"/>
      <c r="J197" s="23"/>
      <c r="K197" s="23"/>
      <c r="L197" s="23"/>
      <c r="M197" s="23"/>
      <c r="N197" s="23"/>
      <c r="O197" s="23"/>
      <c r="P197" s="23"/>
      <c r="Q197" s="23"/>
      <c r="R197" s="71">
        <f t="shared" si="103"/>
        <v>0</v>
      </c>
    </row>
    <row r="198" spans="2:18" ht="24.75" hidden="1" customHeight="1">
      <c r="B198" s="24"/>
      <c r="D198" s="21"/>
      <c r="E198" s="26"/>
      <c r="F198" s="25">
        <v>111</v>
      </c>
      <c r="G198" s="14"/>
      <c r="H198" s="15"/>
      <c r="I198" s="16"/>
      <c r="J198" s="23"/>
      <c r="K198" s="23"/>
      <c r="L198" s="23"/>
      <c r="M198" s="23"/>
      <c r="N198" s="23"/>
      <c r="O198" s="23"/>
      <c r="P198" s="23"/>
      <c r="Q198" s="23"/>
      <c r="R198" s="71">
        <f t="shared" si="103"/>
        <v>0</v>
      </c>
    </row>
    <row r="199" spans="2:18" ht="25.5" hidden="1" customHeight="1">
      <c r="B199" s="58"/>
      <c r="C199" s="59"/>
      <c r="D199" s="53"/>
      <c r="E199" s="19"/>
      <c r="F199" s="25">
        <v>112</v>
      </c>
      <c r="G199" s="14"/>
      <c r="H199" s="15"/>
      <c r="I199" s="16"/>
      <c r="J199" s="23"/>
      <c r="K199" s="23"/>
      <c r="L199" s="23"/>
      <c r="M199" s="23"/>
      <c r="N199" s="23"/>
      <c r="O199" s="23"/>
      <c r="P199" s="23"/>
      <c r="Q199" s="23"/>
      <c r="R199" s="71">
        <f>SUM(J199:Q199)</f>
        <v>0</v>
      </c>
    </row>
    <row r="200" spans="2:18" ht="33" hidden="1" customHeight="1">
      <c r="B200" s="29"/>
      <c r="C200" s="31"/>
      <c r="D200" s="1401" t="s">
        <v>71</v>
      </c>
      <c r="E200" s="1401"/>
      <c r="F200" s="1401"/>
      <c r="G200" s="1401"/>
      <c r="H200" s="1401"/>
      <c r="I200" s="1401"/>
      <c r="J200" s="73">
        <f>SUM(J201+J205+J209+J213)</f>
        <v>0</v>
      </c>
      <c r="K200" s="73">
        <f t="shared" ref="K200:R200" si="104">SUM(K201+K205+K209+K213)</f>
        <v>0</v>
      </c>
      <c r="L200" s="73">
        <f t="shared" si="104"/>
        <v>0</v>
      </c>
      <c r="M200" s="73">
        <f t="shared" si="104"/>
        <v>0</v>
      </c>
      <c r="N200" s="73">
        <f t="shared" si="104"/>
        <v>0</v>
      </c>
      <c r="O200" s="73">
        <f t="shared" si="104"/>
        <v>0</v>
      </c>
      <c r="P200" s="73">
        <f t="shared" si="104"/>
        <v>0</v>
      </c>
      <c r="Q200" s="73">
        <f t="shared" si="104"/>
        <v>0</v>
      </c>
      <c r="R200" s="73">
        <f t="shared" si="104"/>
        <v>0</v>
      </c>
    </row>
    <row r="201" spans="2:18" ht="30.75" hidden="1" customHeight="1">
      <c r="B201" s="29"/>
      <c r="C201" s="31"/>
      <c r="D201" s="31"/>
      <c r="E201" s="1418" t="s">
        <v>72</v>
      </c>
      <c r="F201" s="1418"/>
      <c r="G201" s="1418"/>
      <c r="H201" s="1418"/>
      <c r="I201" s="1418"/>
      <c r="J201" s="73">
        <f>SUM(J202:J204)</f>
        <v>0</v>
      </c>
      <c r="K201" s="73">
        <f t="shared" ref="K201:R201" si="105">SUM(K202:K204)</f>
        <v>0</v>
      </c>
      <c r="L201" s="73">
        <f t="shared" si="105"/>
        <v>0</v>
      </c>
      <c r="M201" s="73">
        <f t="shared" si="105"/>
        <v>0</v>
      </c>
      <c r="N201" s="73">
        <f t="shared" si="105"/>
        <v>0</v>
      </c>
      <c r="O201" s="73">
        <f t="shared" si="105"/>
        <v>0</v>
      </c>
      <c r="P201" s="73">
        <f t="shared" si="105"/>
        <v>0</v>
      </c>
      <c r="Q201" s="73">
        <f t="shared" si="105"/>
        <v>0</v>
      </c>
      <c r="R201" s="73">
        <f t="shared" si="105"/>
        <v>0</v>
      </c>
    </row>
    <row r="202" spans="2:18" ht="24.75" hidden="1" customHeight="1">
      <c r="B202" s="32"/>
      <c r="C202" s="33"/>
      <c r="D202" s="33"/>
      <c r="E202" s="34"/>
      <c r="F202" s="25">
        <v>113</v>
      </c>
      <c r="G202" s="14"/>
      <c r="H202" s="14"/>
      <c r="I202" s="52"/>
      <c r="J202" s="15"/>
      <c r="K202" s="15"/>
      <c r="L202" s="15"/>
      <c r="M202" s="15"/>
      <c r="N202" s="15"/>
      <c r="O202" s="15"/>
      <c r="P202" s="15"/>
      <c r="Q202" s="15"/>
      <c r="R202" s="71">
        <f t="shared" ref="R202:R203" si="106">SUM(J202:Q202)</f>
        <v>0</v>
      </c>
    </row>
    <row r="203" spans="2:18" ht="24.75" hidden="1" customHeight="1">
      <c r="B203" s="24"/>
      <c r="D203" s="21"/>
      <c r="E203" s="26"/>
      <c r="F203" s="25">
        <v>114</v>
      </c>
      <c r="G203" s="14"/>
      <c r="H203" s="15"/>
      <c r="I203" s="16"/>
      <c r="J203" s="23"/>
      <c r="K203" s="23"/>
      <c r="L203" s="23"/>
      <c r="M203" s="23"/>
      <c r="N203" s="23"/>
      <c r="O203" s="23"/>
      <c r="P203" s="23"/>
      <c r="Q203" s="23"/>
      <c r="R203" s="71">
        <f t="shared" si="106"/>
        <v>0</v>
      </c>
    </row>
    <row r="204" spans="2:18" ht="24.75" hidden="1" customHeight="1">
      <c r="B204" s="24"/>
      <c r="D204" s="21"/>
      <c r="E204" s="26"/>
      <c r="F204" s="25">
        <v>115</v>
      </c>
      <c r="G204" s="14"/>
      <c r="H204" s="15"/>
      <c r="I204" s="16"/>
      <c r="J204" s="23"/>
      <c r="K204" s="23"/>
      <c r="L204" s="23"/>
      <c r="M204" s="23"/>
      <c r="N204" s="23"/>
      <c r="O204" s="23"/>
      <c r="P204" s="23"/>
      <c r="Q204" s="23"/>
      <c r="R204" s="71">
        <f>SUM(J204:Q204)</f>
        <v>0</v>
      </c>
    </row>
    <row r="205" spans="2:18" hidden="1">
      <c r="B205" s="29"/>
      <c r="C205" s="31"/>
      <c r="D205" s="31"/>
      <c r="E205" s="1419" t="s">
        <v>73</v>
      </c>
      <c r="F205" s="1419"/>
      <c r="G205" s="1419"/>
      <c r="H205" s="1419"/>
      <c r="I205" s="1419"/>
      <c r="J205" s="73">
        <f>SUM(J206:J208)</f>
        <v>0</v>
      </c>
      <c r="K205" s="73">
        <f t="shared" ref="K205:R205" si="107">SUM(K206:K208)</f>
        <v>0</v>
      </c>
      <c r="L205" s="73">
        <f t="shared" si="107"/>
        <v>0</v>
      </c>
      <c r="M205" s="73">
        <f t="shared" si="107"/>
        <v>0</v>
      </c>
      <c r="N205" s="73">
        <f t="shared" si="107"/>
        <v>0</v>
      </c>
      <c r="O205" s="73">
        <f t="shared" si="107"/>
        <v>0</v>
      </c>
      <c r="P205" s="73">
        <f t="shared" si="107"/>
        <v>0</v>
      </c>
      <c r="Q205" s="73">
        <f t="shared" si="107"/>
        <v>0</v>
      </c>
      <c r="R205" s="73">
        <f t="shared" si="107"/>
        <v>0</v>
      </c>
    </row>
    <row r="206" spans="2:18" ht="23.25" hidden="1" customHeight="1">
      <c r="B206" s="32"/>
      <c r="C206" s="33"/>
      <c r="D206" s="33"/>
      <c r="E206" s="34"/>
      <c r="F206" s="25">
        <v>116</v>
      </c>
      <c r="G206" s="14"/>
      <c r="H206" s="14"/>
      <c r="I206" s="52"/>
      <c r="J206" s="15"/>
      <c r="K206" s="15"/>
      <c r="L206" s="15"/>
      <c r="M206" s="15"/>
      <c r="N206" s="15"/>
      <c r="O206" s="15"/>
      <c r="P206" s="15"/>
      <c r="Q206" s="15"/>
      <c r="R206" s="71">
        <f t="shared" ref="R206:R207" si="108">SUM(J206:Q206)</f>
        <v>0</v>
      </c>
    </row>
    <row r="207" spans="2:18" ht="23.25" hidden="1" customHeight="1">
      <c r="B207" s="24"/>
      <c r="D207" s="21"/>
      <c r="E207" s="26"/>
      <c r="F207" s="25">
        <v>117</v>
      </c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1">
        <f t="shared" si="108"/>
        <v>0</v>
      </c>
    </row>
    <row r="208" spans="2:18" ht="23.25" hidden="1" customHeight="1">
      <c r="B208" s="24"/>
      <c r="D208" s="21"/>
      <c r="E208" s="26"/>
      <c r="F208" s="25">
        <v>118</v>
      </c>
      <c r="G208" s="14"/>
      <c r="H208" s="15"/>
      <c r="I208" s="16"/>
      <c r="J208" s="23"/>
      <c r="K208" s="23"/>
      <c r="L208" s="23"/>
      <c r="M208" s="23"/>
      <c r="N208" s="23"/>
      <c r="O208" s="23"/>
      <c r="P208" s="23"/>
      <c r="Q208" s="23"/>
      <c r="R208" s="71">
        <f>SUM(J208:Q208)</f>
        <v>0</v>
      </c>
    </row>
    <row r="209" spans="2:18" hidden="1">
      <c r="B209" s="29"/>
      <c r="C209" s="31"/>
      <c r="D209" s="31"/>
      <c r="E209" s="30" t="s">
        <v>74</v>
      </c>
      <c r="F209" s="27"/>
      <c r="G209" s="27"/>
      <c r="H209" s="13"/>
      <c r="I209" s="47"/>
      <c r="J209" s="73">
        <f>SUM(J210:J212)</f>
        <v>0</v>
      </c>
      <c r="K209" s="73">
        <f t="shared" ref="K209:Q209" si="109">SUM(K210:K212)</f>
        <v>0</v>
      </c>
      <c r="L209" s="73">
        <f t="shared" si="109"/>
        <v>0</v>
      </c>
      <c r="M209" s="73">
        <f t="shared" si="109"/>
        <v>0</v>
      </c>
      <c r="N209" s="73">
        <f t="shared" si="109"/>
        <v>0</v>
      </c>
      <c r="O209" s="73">
        <f t="shared" si="109"/>
        <v>0</v>
      </c>
      <c r="P209" s="73">
        <f t="shared" si="109"/>
        <v>0</v>
      </c>
      <c r="Q209" s="73">
        <f t="shared" si="109"/>
        <v>0</v>
      </c>
      <c r="R209" s="73"/>
    </row>
    <row r="210" spans="2:18" ht="23.25" hidden="1" customHeight="1">
      <c r="B210" s="32"/>
      <c r="C210" s="33"/>
      <c r="D210" s="33"/>
      <c r="E210" s="34"/>
      <c r="F210" s="25">
        <v>119</v>
      </c>
      <c r="G210" s="14"/>
      <c r="H210" s="14"/>
      <c r="I210" s="52"/>
      <c r="J210" s="15"/>
      <c r="K210" s="15"/>
      <c r="L210" s="15"/>
      <c r="M210" s="15"/>
      <c r="N210" s="15"/>
      <c r="O210" s="15"/>
      <c r="P210" s="15"/>
      <c r="Q210" s="15"/>
      <c r="R210" s="71">
        <f t="shared" ref="R210:R211" si="110">SUM(J210:Q210)</f>
        <v>0</v>
      </c>
    </row>
    <row r="211" spans="2:18" ht="23.25" hidden="1" customHeight="1">
      <c r="B211" s="24"/>
      <c r="D211" s="21"/>
      <c r="E211" s="26"/>
      <c r="F211" s="25">
        <v>120</v>
      </c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1">
        <f t="shared" si="110"/>
        <v>0</v>
      </c>
    </row>
    <row r="212" spans="2:18" ht="23.25" hidden="1" customHeight="1">
      <c r="B212" s="24"/>
      <c r="D212" s="21"/>
      <c r="E212" s="26"/>
      <c r="F212" s="25">
        <v>121</v>
      </c>
      <c r="G212" s="14"/>
      <c r="H212" s="15"/>
      <c r="I212" s="16"/>
      <c r="J212" s="23"/>
      <c r="K212" s="23"/>
      <c r="L212" s="23"/>
      <c r="M212" s="23"/>
      <c r="N212" s="23"/>
      <c r="O212" s="23"/>
      <c r="P212" s="23"/>
      <c r="Q212" s="23"/>
      <c r="R212" s="71">
        <f>SUM(J212:Q212)</f>
        <v>0</v>
      </c>
    </row>
    <row r="213" spans="2:18" hidden="1">
      <c r="B213" s="29"/>
      <c r="C213" s="31"/>
      <c r="D213" s="31"/>
      <c r="E213" s="30" t="s">
        <v>75</v>
      </c>
      <c r="F213" s="27"/>
      <c r="G213" s="27"/>
      <c r="H213" s="13"/>
      <c r="I213" s="47"/>
      <c r="J213" s="73">
        <f>SUM(J214:J216)</f>
        <v>0</v>
      </c>
      <c r="K213" s="73">
        <f t="shared" ref="K213:Q213" si="111">SUM(K214:K216)</f>
        <v>0</v>
      </c>
      <c r="L213" s="73">
        <f t="shared" si="111"/>
        <v>0</v>
      </c>
      <c r="M213" s="73">
        <f t="shared" si="111"/>
        <v>0</v>
      </c>
      <c r="N213" s="73">
        <f t="shared" si="111"/>
        <v>0</v>
      </c>
      <c r="O213" s="73">
        <f t="shared" si="111"/>
        <v>0</v>
      </c>
      <c r="P213" s="73">
        <f t="shared" si="111"/>
        <v>0</v>
      </c>
      <c r="Q213" s="73">
        <f t="shared" si="111"/>
        <v>0</v>
      </c>
      <c r="R213" s="73">
        <f>SUM(R214:R216)</f>
        <v>0</v>
      </c>
    </row>
    <row r="214" spans="2:18" ht="21.75" hidden="1" customHeight="1">
      <c r="B214" s="32"/>
      <c r="C214" s="33"/>
      <c r="D214" s="33"/>
      <c r="E214" s="34"/>
      <c r="F214" s="25">
        <v>122</v>
      </c>
      <c r="G214" s="14"/>
      <c r="H214" s="14"/>
      <c r="I214" s="52"/>
      <c r="J214" s="15"/>
      <c r="K214" s="15"/>
      <c r="L214" s="15"/>
      <c r="M214" s="15"/>
      <c r="N214" s="15"/>
      <c r="O214" s="15"/>
      <c r="P214" s="15"/>
      <c r="Q214" s="15"/>
      <c r="R214" s="71">
        <f t="shared" ref="R214:R215" si="112">SUM(J214:Q214)</f>
        <v>0</v>
      </c>
    </row>
    <row r="215" spans="2:18" ht="21.75" hidden="1" customHeight="1">
      <c r="B215" s="24"/>
      <c r="D215" s="21"/>
      <c r="E215" s="26"/>
      <c r="F215" s="25">
        <v>123</v>
      </c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1">
        <f t="shared" si="112"/>
        <v>0</v>
      </c>
    </row>
    <row r="216" spans="2:18" ht="21.75" hidden="1" customHeight="1">
      <c r="B216" s="58"/>
      <c r="C216" s="59"/>
      <c r="D216" s="53"/>
      <c r="E216" s="19"/>
      <c r="F216" s="25">
        <v>124</v>
      </c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1">
        <f>SUM(J216:Q216)</f>
        <v>0</v>
      </c>
    </row>
    <row r="217" spans="2:18" ht="16.5" customHeight="1">
      <c r="B217" s="29"/>
      <c r="C217" s="31"/>
      <c r="D217" s="31"/>
      <c r="E217" s="40" t="s">
        <v>103</v>
      </c>
      <c r="F217" s="60"/>
      <c r="G217" s="55"/>
      <c r="H217" s="55"/>
      <c r="I217" s="55"/>
      <c r="J217" s="73">
        <f t="shared" ref="J217:R217" si="113">SUM(J218:J218)</f>
        <v>0</v>
      </c>
      <c r="K217" s="73">
        <f t="shared" si="113"/>
        <v>80000</v>
      </c>
      <c r="L217" s="73">
        <f t="shared" si="113"/>
        <v>10000</v>
      </c>
      <c r="M217" s="73">
        <f t="shared" si="113"/>
        <v>20000</v>
      </c>
      <c r="N217" s="73">
        <f t="shared" si="113"/>
        <v>0</v>
      </c>
      <c r="O217" s="73">
        <f t="shared" si="113"/>
        <v>0</v>
      </c>
      <c r="P217" s="73">
        <f t="shared" si="113"/>
        <v>0</v>
      </c>
      <c r="Q217" s="73">
        <f t="shared" si="113"/>
        <v>0</v>
      </c>
      <c r="R217" s="73">
        <f t="shared" si="113"/>
        <v>110000</v>
      </c>
    </row>
    <row r="218" spans="2:18" ht="36" customHeight="1">
      <c r="B218" s="76"/>
      <c r="C218" s="77"/>
      <c r="D218" s="77"/>
      <c r="E218" s="160"/>
      <c r="F218" s="51">
        <v>2</v>
      </c>
      <c r="G218" s="52" t="s">
        <v>1623</v>
      </c>
      <c r="H218" s="15" t="s">
        <v>1624</v>
      </c>
      <c r="I218" s="15" t="s">
        <v>109</v>
      </c>
      <c r="J218" s="15"/>
      <c r="K218" s="79">
        <v>80000</v>
      </c>
      <c r="L218" s="79">
        <v>10000</v>
      </c>
      <c r="M218" s="79">
        <v>20000</v>
      </c>
      <c r="N218" s="15"/>
      <c r="O218" s="15"/>
      <c r="P218" s="15"/>
      <c r="Q218" s="15"/>
      <c r="R218" s="71">
        <f>SUM(J218:Q218)</f>
        <v>110000</v>
      </c>
    </row>
  </sheetData>
  <mergeCells count="71">
    <mergeCell ref="B191:I191"/>
    <mergeCell ref="C192:I192"/>
    <mergeCell ref="D200:I200"/>
    <mergeCell ref="E201:I201"/>
    <mergeCell ref="E205:I205"/>
    <mergeCell ref="D181:I181"/>
    <mergeCell ref="B148:I148"/>
    <mergeCell ref="B149:I149"/>
    <mergeCell ref="C150:I150"/>
    <mergeCell ref="D151:I151"/>
    <mergeCell ref="E152:I152"/>
    <mergeCell ref="E156:I156"/>
    <mergeCell ref="E164:I164"/>
    <mergeCell ref="D168:I168"/>
    <mergeCell ref="B174:I174"/>
    <mergeCell ref="C175:I175"/>
    <mergeCell ref="E177:I177"/>
    <mergeCell ref="E142:I142"/>
    <mergeCell ref="D107:I107"/>
    <mergeCell ref="E108:I108"/>
    <mergeCell ref="E112:I112"/>
    <mergeCell ref="D116:I116"/>
    <mergeCell ref="E117:I117"/>
    <mergeCell ref="B121:I121"/>
    <mergeCell ref="B122:I122"/>
    <mergeCell ref="C123:I123"/>
    <mergeCell ref="D124:I124"/>
    <mergeCell ref="E125:I125"/>
    <mergeCell ref="D129:I129"/>
    <mergeCell ref="C106:I106"/>
    <mergeCell ref="B86:I86"/>
    <mergeCell ref="B87:I87"/>
    <mergeCell ref="C88:I88"/>
    <mergeCell ref="D89:I89"/>
    <mergeCell ref="E90:I90"/>
    <mergeCell ref="D94:I94"/>
    <mergeCell ref="E95:I95"/>
    <mergeCell ref="D99:I99"/>
    <mergeCell ref="E100:I100"/>
    <mergeCell ref="B104:I104"/>
    <mergeCell ref="B105:I105"/>
    <mergeCell ref="E79:I79"/>
    <mergeCell ref="D49:I49"/>
    <mergeCell ref="E50:I50"/>
    <mergeCell ref="D54:I54"/>
    <mergeCell ref="E55:I55"/>
    <mergeCell ref="D59:I59"/>
    <mergeCell ref="E60:I60"/>
    <mergeCell ref="E64:I64"/>
    <mergeCell ref="B69:I69"/>
    <mergeCell ref="C70:I70"/>
    <mergeCell ref="D71:I71"/>
    <mergeCell ref="D78:I78"/>
    <mergeCell ref="C48:I48"/>
    <mergeCell ref="D8:I8"/>
    <mergeCell ref="E9:I9"/>
    <mergeCell ref="D13:I13"/>
    <mergeCell ref="E14:I14"/>
    <mergeCell ref="B27:I27"/>
    <mergeCell ref="B28:I28"/>
    <mergeCell ref="C29:I29"/>
    <mergeCell ref="D30:I30"/>
    <mergeCell ref="E31:I31"/>
    <mergeCell ref="D43:I43"/>
    <mergeCell ref="E44:I44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C20"/>
  <sheetViews>
    <sheetView workbookViewId="0">
      <selection activeCell="M32" sqref="M32"/>
    </sheetView>
  </sheetViews>
  <sheetFormatPr defaultRowHeight="15"/>
  <sheetData>
    <row r="20" spans="3:3" ht="41.25">
      <c r="C20" s="393" t="s">
        <v>1634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499984740745262"/>
  </sheetPr>
  <dimension ref="A1:R308"/>
  <sheetViews>
    <sheetView zoomScaleNormal="100" workbookViewId="0">
      <pane ySplit="4" topLeftCell="A96" activePane="bottomLeft" state="frozen"/>
      <selection activeCell="M25" sqref="M25"/>
      <selection pane="bottomLeft" activeCell="P102" sqref="P102"/>
    </sheetView>
  </sheetViews>
  <sheetFormatPr defaultColWidth="9" defaultRowHeight="21.75"/>
  <cols>
    <col min="1" max="1" width="0.85546875" style="7" customWidth="1"/>
    <col min="2" max="2" width="2" style="20" customWidth="1"/>
    <col min="3" max="3" width="1.7109375" style="20" customWidth="1"/>
    <col min="4" max="4" width="2.42578125" style="20" customWidth="1"/>
    <col min="5" max="5" width="2.140625" style="20" customWidth="1"/>
    <col min="6" max="6" width="3.85546875" style="49" customWidth="1"/>
    <col min="7" max="7" width="25.140625" style="21" customWidth="1"/>
    <col min="8" max="8" width="10.140625" style="6" customWidth="1"/>
    <col min="9" max="9" width="9.42578125" style="6" customWidth="1"/>
    <col min="10" max="10" width="7.7109375" style="74" customWidth="1"/>
    <col min="11" max="13" width="8.42578125" style="74" customWidth="1"/>
    <col min="14" max="15" width="7.7109375" style="74" customWidth="1"/>
    <col min="16" max="16" width="8.28515625" style="74" customWidth="1"/>
    <col min="17" max="17" width="7.7109375" style="74" customWidth="1"/>
    <col min="18" max="18" width="9.28515625" style="74" customWidth="1"/>
    <col min="19" max="16384" width="9" style="7"/>
  </cols>
  <sheetData>
    <row r="1" spans="1:18" s="1" customFormat="1" ht="24">
      <c r="B1" s="1407" t="s">
        <v>941</v>
      </c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  <c r="N1" s="1407"/>
      <c r="O1" s="1407"/>
      <c r="P1" s="1407"/>
      <c r="Q1" s="1407"/>
      <c r="R1" s="1407"/>
    </row>
    <row r="2" spans="1:18" ht="6" customHeight="1">
      <c r="B2" s="2"/>
      <c r="C2" s="2"/>
      <c r="D2" s="2"/>
      <c r="E2" s="2"/>
      <c r="F2" s="3"/>
      <c r="G2" s="4"/>
      <c r="H2" s="5"/>
      <c r="J2" s="291"/>
      <c r="K2" s="291"/>
      <c r="L2" s="291"/>
      <c r="M2" s="291"/>
      <c r="N2" s="291"/>
      <c r="O2" s="291"/>
      <c r="P2" s="291"/>
      <c r="Q2" s="291"/>
      <c r="R2" s="291"/>
    </row>
    <row r="3" spans="1:18" s="12" customFormat="1" ht="33" customHeight="1">
      <c r="B3" s="1411" t="s">
        <v>1</v>
      </c>
      <c r="C3" s="1430"/>
      <c r="D3" s="1430"/>
      <c r="E3" s="1430"/>
      <c r="F3" s="1430"/>
      <c r="G3" s="1412"/>
      <c r="H3" s="8" t="s">
        <v>84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10</v>
      </c>
      <c r="O3" s="75" t="s">
        <v>102</v>
      </c>
      <c r="P3" s="11" t="s">
        <v>7</v>
      </c>
      <c r="Q3" s="11" t="s">
        <v>8</v>
      </c>
      <c r="R3" s="198" t="s">
        <v>9</v>
      </c>
    </row>
    <row r="4" spans="1:18" s="12" customFormat="1" ht="20.25" customHeight="1">
      <c r="B4" s="1416" t="s">
        <v>1131</v>
      </c>
      <c r="C4" s="1437"/>
      <c r="D4" s="1437"/>
      <c r="E4" s="1437"/>
      <c r="F4" s="1437"/>
      <c r="G4" s="1417"/>
      <c r="H4" s="166"/>
      <c r="I4" s="167"/>
      <c r="J4" s="168">
        <f t="shared" ref="J4:R4" si="0">SUM(J5+J81+J122+J135+J152+J170+J194+J217+J246)</f>
        <v>111600</v>
      </c>
      <c r="K4" s="168">
        <f t="shared" si="0"/>
        <v>332500</v>
      </c>
      <c r="L4" s="168">
        <f t="shared" si="0"/>
        <v>1427190</v>
      </c>
      <c r="M4" s="168">
        <f t="shared" si="0"/>
        <v>2577518</v>
      </c>
      <c r="N4" s="168">
        <f t="shared" si="0"/>
        <v>517692</v>
      </c>
      <c r="O4" s="168">
        <f t="shared" si="0"/>
        <v>0</v>
      </c>
      <c r="P4" s="168">
        <f t="shared" si="0"/>
        <v>45000</v>
      </c>
      <c r="Q4" s="168">
        <f t="shared" si="0"/>
        <v>0</v>
      </c>
      <c r="R4" s="168">
        <f t="shared" si="0"/>
        <v>5011500</v>
      </c>
    </row>
    <row r="5" spans="1:18" s="12" customFormat="1" ht="31.5" customHeight="1">
      <c r="B5" s="1402" t="s">
        <v>78</v>
      </c>
      <c r="C5" s="1403"/>
      <c r="D5" s="1403"/>
      <c r="E5" s="1403"/>
      <c r="F5" s="1403"/>
      <c r="G5" s="1403"/>
      <c r="H5" s="1403"/>
      <c r="I5" s="1403"/>
      <c r="J5" s="169">
        <f>SUM(J6)</f>
        <v>0</v>
      </c>
      <c r="K5" s="169">
        <f t="shared" ref="K5:R6" si="1">SUM(K6)</f>
        <v>196500</v>
      </c>
      <c r="L5" s="169">
        <f t="shared" si="1"/>
        <v>589220</v>
      </c>
      <c r="M5" s="169">
        <f t="shared" si="1"/>
        <v>646637</v>
      </c>
      <c r="N5" s="169">
        <f t="shared" si="1"/>
        <v>0</v>
      </c>
      <c r="O5" s="169">
        <f t="shared" si="1"/>
        <v>0</v>
      </c>
      <c r="P5" s="169">
        <f t="shared" si="1"/>
        <v>0</v>
      </c>
      <c r="Q5" s="169">
        <f t="shared" si="1"/>
        <v>0</v>
      </c>
      <c r="R5" s="169">
        <f t="shared" si="1"/>
        <v>1432357</v>
      </c>
    </row>
    <row r="6" spans="1:18" s="12" customFormat="1" ht="48" customHeight="1">
      <c r="B6" s="1404" t="s">
        <v>79</v>
      </c>
      <c r="C6" s="1405"/>
      <c r="D6" s="1405"/>
      <c r="E6" s="1405"/>
      <c r="F6" s="1405"/>
      <c r="G6" s="1405"/>
      <c r="H6" s="1405"/>
      <c r="I6" s="1405"/>
      <c r="J6" s="82">
        <f>SUM(J7)</f>
        <v>0</v>
      </c>
      <c r="K6" s="82">
        <f t="shared" si="1"/>
        <v>196500</v>
      </c>
      <c r="L6" s="82">
        <f t="shared" si="1"/>
        <v>589220</v>
      </c>
      <c r="M6" s="82">
        <f t="shared" si="1"/>
        <v>646637</v>
      </c>
      <c r="N6" s="82">
        <f t="shared" si="1"/>
        <v>0</v>
      </c>
      <c r="O6" s="82">
        <f t="shared" si="1"/>
        <v>0</v>
      </c>
      <c r="P6" s="82">
        <f t="shared" si="1"/>
        <v>0</v>
      </c>
      <c r="Q6" s="82">
        <f t="shared" si="1"/>
        <v>0</v>
      </c>
      <c r="R6" s="82">
        <f t="shared" si="1"/>
        <v>1432357</v>
      </c>
    </row>
    <row r="7" spans="1:18" ht="47.25" customHeight="1">
      <c r="B7" s="54"/>
      <c r="C7" s="1406" t="s">
        <v>11</v>
      </c>
      <c r="D7" s="1406"/>
      <c r="E7" s="1406"/>
      <c r="F7" s="1406"/>
      <c r="G7" s="1406"/>
      <c r="H7" s="1406"/>
      <c r="I7" s="1406"/>
      <c r="J7" s="69">
        <f t="shared" ref="J7:R7" si="2">SUM(J8+J14)</f>
        <v>0</v>
      </c>
      <c r="K7" s="69">
        <f t="shared" si="2"/>
        <v>196500</v>
      </c>
      <c r="L7" s="69">
        <f t="shared" si="2"/>
        <v>589220</v>
      </c>
      <c r="M7" s="69">
        <f t="shared" si="2"/>
        <v>646637</v>
      </c>
      <c r="N7" s="69">
        <f t="shared" si="2"/>
        <v>0</v>
      </c>
      <c r="O7" s="69">
        <f t="shared" si="2"/>
        <v>0</v>
      </c>
      <c r="P7" s="69">
        <f t="shared" si="2"/>
        <v>0</v>
      </c>
      <c r="Q7" s="69">
        <f t="shared" si="2"/>
        <v>0</v>
      </c>
      <c r="R7" s="69">
        <f t="shared" si="2"/>
        <v>1432357</v>
      </c>
    </row>
    <row r="8" spans="1:18" ht="30.75" customHeight="1">
      <c r="B8" s="45"/>
      <c r="C8" s="46"/>
      <c r="D8" s="1400" t="s">
        <v>12</v>
      </c>
      <c r="E8" s="1400"/>
      <c r="F8" s="1400"/>
      <c r="G8" s="1400"/>
      <c r="H8" s="1400"/>
      <c r="I8" s="1400"/>
      <c r="J8" s="70">
        <f>SUM(J9)</f>
        <v>0</v>
      </c>
      <c r="K8" s="70">
        <f t="shared" ref="K8:R8" si="3">SUM(K9)</f>
        <v>11600</v>
      </c>
      <c r="L8" s="70">
        <f t="shared" si="3"/>
        <v>13730</v>
      </c>
      <c r="M8" s="70">
        <f t="shared" si="3"/>
        <v>64670</v>
      </c>
      <c r="N8" s="70">
        <f t="shared" si="3"/>
        <v>0</v>
      </c>
      <c r="O8" s="70">
        <f t="shared" si="3"/>
        <v>0</v>
      </c>
      <c r="P8" s="70">
        <f t="shared" si="3"/>
        <v>0</v>
      </c>
      <c r="Q8" s="70">
        <f t="shared" si="3"/>
        <v>0</v>
      </c>
      <c r="R8" s="70">
        <f t="shared" si="3"/>
        <v>90000</v>
      </c>
    </row>
    <row r="9" spans="1:18" ht="48.75" customHeight="1">
      <c r="B9" s="45"/>
      <c r="C9" s="46"/>
      <c r="D9" s="46"/>
      <c r="E9" s="1400" t="s">
        <v>13</v>
      </c>
      <c r="F9" s="1400"/>
      <c r="G9" s="1400"/>
      <c r="H9" s="1400"/>
      <c r="I9" s="1400"/>
      <c r="J9" s="70">
        <f>SUM(J10:J13)</f>
        <v>0</v>
      </c>
      <c r="K9" s="70">
        <f t="shared" ref="K9:R9" si="4">SUM(K10:K13)</f>
        <v>11600</v>
      </c>
      <c r="L9" s="70">
        <f t="shared" si="4"/>
        <v>13730</v>
      </c>
      <c r="M9" s="70">
        <f t="shared" si="4"/>
        <v>64670</v>
      </c>
      <c r="N9" s="70">
        <f t="shared" si="4"/>
        <v>0</v>
      </c>
      <c r="O9" s="70">
        <f t="shared" si="4"/>
        <v>0</v>
      </c>
      <c r="P9" s="70">
        <f t="shared" si="4"/>
        <v>0</v>
      </c>
      <c r="Q9" s="70">
        <f t="shared" si="4"/>
        <v>0</v>
      </c>
      <c r="R9" s="70">
        <f t="shared" si="4"/>
        <v>90000</v>
      </c>
    </row>
    <row r="10" spans="1:18" s="248" customFormat="1" ht="33.75" customHeight="1">
      <c r="A10" s="7"/>
      <c r="B10" s="252"/>
      <c r="C10" s="251"/>
      <c r="D10" s="251"/>
      <c r="E10" s="251"/>
      <c r="F10" s="323">
        <v>1</v>
      </c>
      <c r="G10" s="268" t="s">
        <v>942</v>
      </c>
      <c r="H10" s="256" t="s">
        <v>696</v>
      </c>
      <c r="I10" s="16" t="s">
        <v>109</v>
      </c>
      <c r="J10" s="292"/>
      <c r="K10" s="292"/>
      <c r="L10" s="292"/>
      <c r="M10" s="293">
        <v>40000</v>
      </c>
      <c r="N10" s="292"/>
      <c r="O10" s="292"/>
      <c r="P10" s="292"/>
      <c r="Q10" s="292"/>
      <c r="R10" s="293">
        <f>SUM(J10:Q10)</f>
        <v>40000</v>
      </c>
    </row>
    <row r="11" spans="1:18" s="248" customFormat="1" ht="33.75" customHeight="1">
      <c r="A11" s="7"/>
      <c r="B11" s="259"/>
      <c r="C11" s="258"/>
      <c r="D11" s="254"/>
      <c r="E11" s="254"/>
      <c r="F11" s="319">
        <v>2</v>
      </c>
      <c r="G11" s="268" t="s">
        <v>981</v>
      </c>
      <c r="H11" s="263" t="s">
        <v>949</v>
      </c>
      <c r="I11" s="266" t="s">
        <v>328</v>
      </c>
      <c r="J11" s="294"/>
      <c r="K11" s="293">
        <v>4200</v>
      </c>
      <c r="L11" s="293">
        <v>8330</v>
      </c>
      <c r="M11" s="293">
        <v>2470</v>
      </c>
      <c r="N11" s="294"/>
      <c r="O11" s="294"/>
      <c r="P11" s="294"/>
      <c r="Q11" s="294"/>
      <c r="R11" s="293">
        <f t="shared" ref="R11:R13" si="5">SUM(J11:Q11)</f>
        <v>15000</v>
      </c>
    </row>
    <row r="12" spans="1:18" s="248" customFormat="1" ht="33.75" customHeight="1">
      <c r="A12" s="7"/>
      <c r="B12" s="259"/>
      <c r="C12" s="258"/>
      <c r="D12" s="254"/>
      <c r="E12" s="254"/>
      <c r="F12" s="319">
        <v>3</v>
      </c>
      <c r="G12" s="268" t="s">
        <v>1002</v>
      </c>
      <c r="H12" s="256" t="s">
        <v>955</v>
      </c>
      <c r="I12" s="279" t="s">
        <v>1132</v>
      </c>
      <c r="J12" s="294"/>
      <c r="K12" s="293">
        <v>2400</v>
      </c>
      <c r="L12" s="293">
        <v>5400</v>
      </c>
      <c r="M12" s="293">
        <v>7200</v>
      </c>
      <c r="N12" s="294"/>
      <c r="O12" s="294"/>
      <c r="P12" s="294"/>
      <c r="Q12" s="294"/>
      <c r="R12" s="293">
        <f t="shared" si="5"/>
        <v>15000</v>
      </c>
    </row>
    <row r="13" spans="1:18" s="248" customFormat="1" ht="33.75" customHeight="1">
      <c r="A13" s="7"/>
      <c r="B13" s="259"/>
      <c r="C13" s="258"/>
      <c r="D13" s="254"/>
      <c r="E13" s="254"/>
      <c r="F13" s="321">
        <v>4</v>
      </c>
      <c r="G13" s="268" t="s">
        <v>1005</v>
      </c>
      <c r="H13" s="256" t="s">
        <v>1135</v>
      </c>
      <c r="I13" s="16" t="s">
        <v>109</v>
      </c>
      <c r="J13" s="294"/>
      <c r="K13" s="295">
        <v>5000</v>
      </c>
      <c r="L13" s="293"/>
      <c r="M13" s="293">
        <v>15000</v>
      </c>
      <c r="N13" s="294"/>
      <c r="O13" s="294"/>
      <c r="P13" s="294"/>
      <c r="Q13" s="294"/>
      <c r="R13" s="293">
        <f t="shared" si="5"/>
        <v>20000</v>
      </c>
    </row>
    <row r="14" spans="1:18" s="37" customFormat="1" ht="51" customHeight="1">
      <c r="B14" s="36"/>
      <c r="C14" s="39"/>
      <c r="D14" s="1401" t="s">
        <v>76</v>
      </c>
      <c r="E14" s="1401"/>
      <c r="F14" s="1401"/>
      <c r="G14" s="1401"/>
      <c r="H14" s="1401"/>
      <c r="I14" s="1401"/>
      <c r="J14" s="101">
        <f t="shared" ref="J14:R14" si="6">SUM(J15+J50)</f>
        <v>0</v>
      </c>
      <c r="K14" s="101">
        <f t="shared" si="6"/>
        <v>184900</v>
      </c>
      <c r="L14" s="101">
        <f t="shared" si="6"/>
        <v>575490</v>
      </c>
      <c r="M14" s="101">
        <f t="shared" si="6"/>
        <v>581967</v>
      </c>
      <c r="N14" s="101">
        <f t="shared" si="6"/>
        <v>0</v>
      </c>
      <c r="O14" s="101">
        <f t="shared" si="6"/>
        <v>0</v>
      </c>
      <c r="P14" s="101">
        <f t="shared" si="6"/>
        <v>0</v>
      </c>
      <c r="Q14" s="101">
        <f t="shared" si="6"/>
        <v>0</v>
      </c>
      <c r="R14" s="101">
        <f t="shared" si="6"/>
        <v>1342357</v>
      </c>
    </row>
    <row r="15" spans="1:18" ht="35.25" customHeight="1">
      <c r="B15" s="29"/>
      <c r="C15" s="31"/>
      <c r="D15" s="31"/>
      <c r="E15" s="1401" t="s">
        <v>14</v>
      </c>
      <c r="F15" s="1401"/>
      <c r="G15" s="1401"/>
      <c r="H15" s="1401"/>
      <c r="I15" s="1426"/>
      <c r="J15" s="73">
        <f t="shared" ref="J15:R15" si="7">SUM(J16:J49)</f>
        <v>0</v>
      </c>
      <c r="K15" s="73">
        <f t="shared" si="7"/>
        <v>89200</v>
      </c>
      <c r="L15" s="73">
        <f t="shared" si="7"/>
        <v>279740</v>
      </c>
      <c r="M15" s="73">
        <f t="shared" si="7"/>
        <v>387844</v>
      </c>
      <c r="N15" s="73">
        <f t="shared" si="7"/>
        <v>0</v>
      </c>
      <c r="O15" s="73">
        <f t="shared" si="7"/>
        <v>0</v>
      </c>
      <c r="P15" s="73">
        <f t="shared" si="7"/>
        <v>0</v>
      </c>
      <c r="Q15" s="73">
        <f t="shared" si="7"/>
        <v>0</v>
      </c>
      <c r="R15" s="73">
        <f t="shared" si="7"/>
        <v>756784</v>
      </c>
    </row>
    <row r="16" spans="1:18" s="248" customFormat="1" ht="48.75" customHeight="1">
      <c r="A16" s="7"/>
      <c r="B16" s="261"/>
      <c r="C16" s="253"/>
      <c r="D16" s="253"/>
      <c r="E16" s="260"/>
      <c r="F16" s="407">
        <v>5</v>
      </c>
      <c r="G16" s="272" t="s">
        <v>945</v>
      </c>
      <c r="H16" s="316" t="s">
        <v>696</v>
      </c>
      <c r="I16" s="316" t="s">
        <v>946</v>
      </c>
      <c r="J16" s="292"/>
      <c r="K16" s="293">
        <v>7200</v>
      </c>
      <c r="L16" s="292">
        <v>10000</v>
      </c>
      <c r="M16" s="293">
        <v>12800</v>
      </c>
      <c r="N16" s="292"/>
      <c r="O16" s="292"/>
      <c r="P16" s="292"/>
      <c r="Q16" s="292"/>
      <c r="R16" s="293">
        <f>SUM(J16:Q16)</f>
        <v>30000</v>
      </c>
    </row>
    <row r="17" spans="1:18" s="248" customFormat="1" ht="50.25" customHeight="1">
      <c r="A17" s="7"/>
      <c r="B17" s="261"/>
      <c r="C17" s="253"/>
      <c r="D17" s="253"/>
      <c r="E17" s="260"/>
      <c r="F17" s="319">
        <v>6</v>
      </c>
      <c r="G17" s="268" t="s">
        <v>947</v>
      </c>
      <c r="H17" s="256" t="s">
        <v>696</v>
      </c>
      <c r="I17" s="256" t="s">
        <v>948</v>
      </c>
      <c r="J17" s="292"/>
      <c r="K17" s="293">
        <v>7200</v>
      </c>
      <c r="L17" s="293">
        <v>18000</v>
      </c>
      <c r="M17" s="293">
        <v>55800</v>
      </c>
      <c r="N17" s="292"/>
      <c r="O17" s="292"/>
      <c r="P17" s="292"/>
      <c r="Q17" s="292"/>
      <c r="R17" s="293">
        <f t="shared" ref="R17:R49" si="8">SUM(J17:Q17)</f>
        <v>81000</v>
      </c>
    </row>
    <row r="18" spans="1:18" s="248" customFormat="1" ht="34.5" customHeight="1">
      <c r="A18" s="7"/>
      <c r="B18" s="261"/>
      <c r="C18" s="253"/>
      <c r="D18" s="253"/>
      <c r="E18" s="260"/>
      <c r="F18" s="319">
        <v>7</v>
      </c>
      <c r="G18" s="268" t="s">
        <v>954</v>
      </c>
      <c r="H18" s="256" t="s">
        <v>696</v>
      </c>
      <c r="I18" s="16" t="s">
        <v>109</v>
      </c>
      <c r="J18" s="292"/>
      <c r="K18" s="292"/>
      <c r="L18" s="292"/>
      <c r="M18" s="293">
        <v>18455</v>
      </c>
      <c r="N18" s="292"/>
      <c r="O18" s="292"/>
      <c r="P18" s="292"/>
      <c r="Q18" s="292"/>
      <c r="R18" s="293">
        <f t="shared" si="8"/>
        <v>18455</v>
      </c>
    </row>
    <row r="19" spans="1:18" s="248" customFormat="1" ht="33.75" customHeight="1">
      <c r="A19" s="7"/>
      <c r="B19" s="261"/>
      <c r="C19" s="253"/>
      <c r="D19" s="253"/>
      <c r="E19" s="260"/>
      <c r="F19" s="319">
        <v>8</v>
      </c>
      <c r="G19" s="268" t="s">
        <v>956</v>
      </c>
      <c r="H19" s="256" t="s">
        <v>696</v>
      </c>
      <c r="I19" s="16" t="s">
        <v>109</v>
      </c>
      <c r="J19" s="292"/>
      <c r="K19" s="292"/>
      <c r="L19" s="292"/>
      <c r="M19" s="293">
        <v>18455</v>
      </c>
      <c r="N19" s="292"/>
      <c r="O19" s="292"/>
      <c r="P19" s="292"/>
      <c r="Q19" s="292"/>
      <c r="R19" s="293">
        <f t="shared" si="8"/>
        <v>18455</v>
      </c>
    </row>
    <row r="20" spans="1:18" s="248" customFormat="1" ht="34.5" customHeight="1">
      <c r="A20" s="7"/>
      <c r="B20" s="261"/>
      <c r="C20" s="253"/>
      <c r="D20" s="253"/>
      <c r="E20" s="260"/>
      <c r="F20" s="319">
        <v>9</v>
      </c>
      <c r="G20" s="268" t="s">
        <v>957</v>
      </c>
      <c r="H20" s="256" t="s">
        <v>696</v>
      </c>
      <c r="I20" s="16" t="s">
        <v>109</v>
      </c>
      <c r="J20" s="292"/>
      <c r="K20" s="292"/>
      <c r="L20" s="292"/>
      <c r="M20" s="293">
        <v>14350</v>
      </c>
      <c r="N20" s="292"/>
      <c r="O20" s="292"/>
      <c r="P20" s="292"/>
      <c r="Q20" s="292"/>
      <c r="R20" s="293">
        <f t="shared" si="8"/>
        <v>14350</v>
      </c>
    </row>
    <row r="21" spans="1:18" s="248" customFormat="1" ht="50.25" customHeight="1">
      <c r="A21" s="7"/>
      <c r="B21" s="261"/>
      <c r="C21" s="253"/>
      <c r="D21" s="253"/>
      <c r="E21" s="260"/>
      <c r="F21" s="319">
        <v>10</v>
      </c>
      <c r="G21" s="268" t="s">
        <v>962</v>
      </c>
      <c r="H21" s="256" t="s">
        <v>960</v>
      </c>
      <c r="I21" s="256" t="s">
        <v>963</v>
      </c>
      <c r="J21" s="292"/>
      <c r="K21" s="293"/>
      <c r="L21" s="293"/>
      <c r="M21" s="293">
        <v>10000</v>
      </c>
      <c r="N21" s="292"/>
      <c r="O21" s="292"/>
      <c r="P21" s="292"/>
      <c r="Q21" s="292"/>
      <c r="R21" s="293">
        <f t="shared" si="8"/>
        <v>10000</v>
      </c>
    </row>
    <row r="22" spans="1:18" s="248" customFormat="1" ht="33.75" customHeight="1">
      <c r="A22" s="7"/>
      <c r="B22" s="261"/>
      <c r="C22" s="253"/>
      <c r="D22" s="253"/>
      <c r="E22" s="260"/>
      <c r="F22" s="319">
        <v>11</v>
      </c>
      <c r="G22" s="268" t="s">
        <v>968</v>
      </c>
      <c r="H22" s="256" t="s">
        <v>960</v>
      </c>
      <c r="I22" s="256" t="s">
        <v>969</v>
      </c>
      <c r="J22" s="292"/>
      <c r="K22" s="293"/>
      <c r="L22" s="293"/>
      <c r="M22" s="293">
        <v>10000</v>
      </c>
      <c r="N22" s="292"/>
      <c r="O22" s="292"/>
      <c r="P22" s="292"/>
      <c r="Q22" s="292"/>
      <c r="R22" s="293">
        <f t="shared" si="8"/>
        <v>10000</v>
      </c>
    </row>
    <row r="23" spans="1:18" s="248" customFormat="1" ht="52.5" customHeight="1">
      <c r="A23" s="7"/>
      <c r="B23" s="261"/>
      <c r="C23" s="253"/>
      <c r="D23" s="253"/>
      <c r="E23" s="260"/>
      <c r="F23" s="319">
        <v>12</v>
      </c>
      <c r="G23" s="268" t="s">
        <v>970</v>
      </c>
      <c r="H23" s="281" t="s">
        <v>960</v>
      </c>
      <c r="I23" s="263" t="s">
        <v>971</v>
      </c>
      <c r="J23" s="294"/>
      <c r="K23" s="294">
        <v>3600</v>
      </c>
      <c r="L23" s="294">
        <v>8800</v>
      </c>
      <c r="M23" s="294">
        <v>7600</v>
      </c>
      <c r="N23" s="292"/>
      <c r="O23" s="292"/>
      <c r="P23" s="292"/>
      <c r="Q23" s="292"/>
      <c r="R23" s="293">
        <f t="shared" si="8"/>
        <v>20000</v>
      </c>
    </row>
    <row r="24" spans="1:18" s="248" customFormat="1" ht="52.5" customHeight="1">
      <c r="A24" s="7"/>
      <c r="B24" s="261"/>
      <c r="C24" s="253"/>
      <c r="D24" s="253"/>
      <c r="E24" s="260"/>
      <c r="F24" s="319">
        <v>13</v>
      </c>
      <c r="G24" s="268" t="s">
        <v>972</v>
      </c>
      <c r="H24" s="256" t="s">
        <v>973</v>
      </c>
      <c r="I24" s="256" t="s">
        <v>974</v>
      </c>
      <c r="J24" s="293"/>
      <c r="K24" s="293"/>
      <c r="L24" s="293">
        <v>55000</v>
      </c>
      <c r="M24" s="293">
        <v>25000</v>
      </c>
      <c r="N24" s="293"/>
      <c r="O24" s="293"/>
      <c r="P24" s="293"/>
      <c r="Q24" s="293"/>
      <c r="R24" s="293">
        <f t="shared" si="8"/>
        <v>80000</v>
      </c>
    </row>
    <row r="25" spans="1:18" s="248" customFormat="1" ht="54" customHeight="1">
      <c r="A25" s="7"/>
      <c r="B25" s="326"/>
      <c r="C25" s="343"/>
      <c r="D25" s="343"/>
      <c r="E25" s="408"/>
      <c r="F25" s="321">
        <v>14</v>
      </c>
      <c r="G25" s="339" t="s">
        <v>975</v>
      </c>
      <c r="H25" s="256" t="s">
        <v>973</v>
      </c>
      <c r="I25" s="256" t="s">
        <v>976</v>
      </c>
      <c r="J25" s="293"/>
      <c r="K25" s="293"/>
      <c r="L25" s="293">
        <v>10000</v>
      </c>
      <c r="M25" s="293">
        <v>10000</v>
      </c>
      <c r="N25" s="293"/>
      <c r="O25" s="293"/>
      <c r="P25" s="293"/>
      <c r="Q25" s="293"/>
      <c r="R25" s="293">
        <f t="shared" si="8"/>
        <v>20000</v>
      </c>
    </row>
    <row r="26" spans="1:18" s="248" customFormat="1" ht="51" customHeight="1">
      <c r="A26" s="7"/>
      <c r="B26" s="259"/>
      <c r="C26" s="258"/>
      <c r="D26" s="254"/>
      <c r="E26" s="257"/>
      <c r="F26" s="407">
        <v>15</v>
      </c>
      <c r="G26" s="272" t="s">
        <v>977</v>
      </c>
      <c r="H26" s="256" t="s">
        <v>973</v>
      </c>
      <c r="I26" s="256" t="s">
        <v>978</v>
      </c>
      <c r="J26" s="294"/>
      <c r="K26" s="294"/>
      <c r="L26" s="294">
        <v>7280</v>
      </c>
      <c r="M26" s="294">
        <v>2720</v>
      </c>
      <c r="N26" s="294"/>
      <c r="O26" s="294"/>
      <c r="P26" s="294"/>
      <c r="Q26" s="294"/>
      <c r="R26" s="293">
        <f t="shared" si="8"/>
        <v>10000</v>
      </c>
    </row>
    <row r="27" spans="1:18" s="248" customFormat="1" ht="38.25" customHeight="1">
      <c r="A27" s="7"/>
      <c r="B27" s="259"/>
      <c r="C27" s="258"/>
      <c r="D27" s="254"/>
      <c r="E27" s="254"/>
      <c r="F27" s="319">
        <v>16</v>
      </c>
      <c r="G27" s="268" t="s">
        <v>983</v>
      </c>
      <c r="H27" s="256" t="s">
        <v>949</v>
      </c>
      <c r="I27" s="256" t="s">
        <v>465</v>
      </c>
      <c r="J27" s="294"/>
      <c r="K27" s="293">
        <v>4200</v>
      </c>
      <c r="L27" s="293">
        <v>20660</v>
      </c>
      <c r="M27" s="293">
        <v>19664</v>
      </c>
      <c r="N27" s="294"/>
      <c r="O27" s="294"/>
      <c r="P27" s="294"/>
      <c r="Q27" s="294"/>
      <c r="R27" s="293">
        <f t="shared" si="8"/>
        <v>44524</v>
      </c>
    </row>
    <row r="28" spans="1:18" s="248" customFormat="1" ht="48.75" customHeight="1">
      <c r="A28" s="7"/>
      <c r="B28" s="259"/>
      <c r="C28" s="258"/>
      <c r="D28" s="254"/>
      <c r="E28" s="254"/>
      <c r="F28" s="319">
        <v>17</v>
      </c>
      <c r="G28" s="268" t="s">
        <v>987</v>
      </c>
      <c r="H28" s="281" t="s">
        <v>949</v>
      </c>
      <c r="I28" s="264" t="s">
        <v>336</v>
      </c>
      <c r="J28" s="294"/>
      <c r="K28" s="294"/>
      <c r="L28" s="294">
        <v>7000</v>
      </c>
      <c r="M28" s="294">
        <v>3000</v>
      </c>
      <c r="N28" s="294"/>
      <c r="O28" s="294"/>
      <c r="P28" s="294"/>
      <c r="Q28" s="294"/>
      <c r="R28" s="293">
        <f t="shared" si="8"/>
        <v>10000</v>
      </c>
    </row>
    <row r="29" spans="1:18" s="248" customFormat="1" ht="37.5" customHeight="1">
      <c r="A29" s="7"/>
      <c r="B29" s="259"/>
      <c r="C29" s="258"/>
      <c r="D29" s="254"/>
      <c r="E29" s="254"/>
      <c r="F29" s="319">
        <v>18</v>
      </c>
      <c r="G29" s="268" t="s">
        <v>1010</v>
      </c>
      <c r="H29" s="256" t="s">
        <v>953</v>
      </c>
      <c r="I29" s="256" t="s">
        <v>1134</v>
      </c>
      <c r="J29" s="294"/>
      <c r="K29" s="293">
        <v>21000</v>
      </c>
      <c r="L29" s="293">
        <v>20000</v>
      </c>
      <c r="M29" s="293">
        <v>9000</v>
      </c>
      <c r="N29" s="294"/>
      <c r="O29" s="294"/>
      <c r="P29" s="294"/>
      <c r="Q29" s="294"/>
      <c r="R29" s="293">
        <f t="shared" si="8"/>
        <v>50000</v>
      </c>
    </row>
    <row r="30" spans="1:18" s="248" customFormat="1" ht="51" customHeight="1">
      <c r="A30" s="37"/>
      <c r="B30" s="261"/>
      <c r="C30" s="253"/>
      <c r="D30" s="254"/>
      <c r="E30" s="257"/>
      <c r="F30" s="319">
        <v>19</v>
      </c>
      <c r="G30" s="268" t="s">
        <v>1027</v>
      </c>
      <c r="H30" s="256"/>
      <c r="I30" s="280"/>
      <c r="J30" s="294"/>
      <c r="K30" s="294"/>
      <c r="L30" s="294"/>
      <c r="M30" s="294"/>
      <c r="N30" s="294"/>
      <c r="O30" s="294"/>
      <c r="P30" s="294"/>
      <c r="Q30" s="294"/>
      <c r="R30" s="293"/>
    </row>
    <row r="31" spans="1:18" s="248" customFormat="1" ht="38.25" customHeight="1">
      <c r="A31" s="37"/>
      <c r="B31" s="261"/>
      <c r="C31" s="253"/>
      <c r="D31" s="254"/>
      <c r="E31" s="257"/>
      <c r="F31" s="350"/>
      <c r="G31" s="268" t="s">
        <v>1145</v>
      </c>
      <c r="H31" s="256" t="s">
        <v>1135</v>
      </c>
      <c r="I31" s="266" t="s">
        <v>1028</v>
      </c>
      <c r="J31" s="294"/>
      <c r="K31" s="294">
        <v>3600</v>
      </c>
      <c r="L31" s="294">
        <v>10200</v>
      </c>
      <c r="M31" s="294">
        <v>6200</v>
      </c>
      <c r="N31" s="294"/>
      <c r="O31" s="294"/>
      <c r="P31" s="294"/>
      <c r="Q31" s="294"/>
      <c r="R31" s="293">
        <f t="shared" si="8"/>
        <v>20000</v>
      </c>
    </row>
    <row r="32" spans="1:18" s="248" customFormat="1" ht="33" customHeight="1">
      <c r="A32" s="352"/>
      <c r="B32" s="253"/>
      <c r="C32" s="253"/>
      <c r="D32" s="254"/>
      <c r="E32" s="353"/>
      <c r="F32" s="351"/>
      <c r="G32" s="268" t="s">
        <v>1146</v>
      </c>
      <c r="H32" s="256" t="s">
        <v>1135</v>
      </c>
      <c r="I32" s="266" t="s">
        <v>1029</v>
      </c>
      <c r="J32" s="294"/>
      <c r="K32" s="294">
        <v>2400</v>
      </c>
      <c r="L32" s="294">
        <v>3800</v>
      </c>
      <c r="M32" s="294">
        <v>13800</v>
      </c>
      <c r="N32" s="294"/>
      <c r="O32" s="294"/>
      <c r="P32" s="294"/>
      <c r="Q32" s="294"/>
      <c r="R32" s="293">
        <f t="shared" si="8"/>
        <v>20000</v>
      </c>
    </row>
    <row r="33" spans="1:18" s="248" customFormat="1" ht="33.75" customHeight="1">
      <c r="A33" s="37"/>
      <c r="B33" s="261"/>
      <c r="C33" s="253"/>
      <c r="D33" s="254"/>
      <c r="E33" s="257"/>
      <c r="F33" s="350"/>
      <c r="G33" s="268" t="s">
        <v>1147</v>
      </c>
      <c r="H33" s="256" t="s">
        <v>1135</v>
      </c>
      <c r="I33" s="266" t="s">
        <v>1030</v>
      </c>
      <c r="J33" s="294"/>
      <c r="K33" s="294">
        <v>3600</v>
      </c>
      <c r="L33" s="294">
        <v>11900</v>
      </c>
      <c r="M33" s="294">
        <v>4500</v>
      </c>
      <c r="N33" s="294"/>
      <c r="O33" s="294"/>
      <c r="P33" s="294"/>
      <c r="Q33" s="294"/>
      <c r="R33" s="293">
        <f t="shared" si="8"/>
        <v>20000</v>
      </c>
    </row>
    <row r="34" spans="1:18" s="248" customFormat="1" ht="33" customHeight="1">
      <c r="A34" s="37"/>
      <c r="B34" s="261"/>
      <c r="C34" s="253"/>
      <c r="D34" s="254"/>
      <c r="E34" s="257"/>
      <c r="F34" s="350"/>
      <c r="G34" s="268" t="s">
        <v>1148</v>
      </c>
      <c r="H34" s="256" t="s">
        <v>1135</v>
      </c>
      <c r="I34" s="266" t="s">
        <v>1031</v>
      </c>
      <c r="J34" s="294"/>
      <c r="K34" s="294">
        <v>3600</v>
      </c>
      <c r="L34" s="294">
        <v>12000</v>
      </c>
      <c r="M34" s="294">
        <v>4400</v>
      </c>
      <c r="N34" s="294"/>
      <c r="O34" s="294"/>
      <c r="P34" s="294"/>
      <c r="Q34" s="294"/>
      <c r="R34" s="293">
        <f t="shared" si="8"/>
        <v>20000</v>
      </c>
    </row>
    <row r="35" spans="1:18" s="248" customFormat="1" ht="38.25" customHeight="1">
      <c r="A35" s="37"/>
      <c r="B35" s="261"/>
      <c r="C35" s="253"/>
      <c r="D35" s="254"/>
      <c r="E35" s="257"/>
      <c r="F35" s="350"/>
      <c r="G35" s="268" t="s">
        <v>1149</v>
      </c>
      <c r="H35" s="256" t="s">
        <v>1135</v>
      </c>
      <c r="I35" s="265" t="s">
        <v>1136</v>
      </c>
      <c r="J35" s="294"/>
      <c r="K35" s="294">
        <v>8400</v>
      </c>
      <c r="L35" s="294">
        <v>5000</v>
      </c>
      <c r="M35" s="294">
        <v>6600</v>
      </c>
      <c r="N35" s="294"/>
      <c r="O35" s="294"/>
      <c r="P35" s="294"/>
      <c r="Q35" s="294"/>
      <c r="R35" s="293">
        <f t="shared" si="8"/>
        <v>20000</v>
      </c>
    </row>
    <row r="36" spans="1:18" s="248" customFormat="1" ht="33.75" customHeight="1">
      <c r="A36" s="37"/>
      <c r="B36" s="261"/>
      <c r="C36" s="253"/>
      <c r="D36" s="254"/>
      <c r="E36" s="257"/>
      <c r="F36" s="350"/>
      <c r="G36" s="268" t="s">
        <v>1150</v>
      </c>
      <c r="H36" s="256" t="s">
        <v>1135</v>
      </c>
      <c r="I36" s="266" t="s">
        <v>855</v>
      </c>
      <c r="J36" s="294"/>
      <c r="K36" s="294">
        <v>3600</v>
      </c>
      <c r="L36" s="294">
        <v>9000</v>
      </c>
      <c r="M36" s="294">
        <v>7400</v>
      </c>
      <c r="N36" s="294"/>
      <c r="O36" s="294"/>
      <c r="P36" s="294"/>
      <c r="Q36" s="294"/>
      <c r="R36" s="293">
        <f t="shared" si="8"/>
        <v>20000</v>
      </c>
    </row>
    <row r="37" spans="1:18" s="248" customFormat="1" ht="33" customHeight="1">
      <c r="A37" s="37"/>
      <c r="B37" s="326"/>
      <c r="C37" s="343"/>
      <c r="D37" s="289"/>
      <c r="E37" s="290"/>
      <c r="F37" s="409"/>
      <c r="G37" s="339" t="s">
        <v>1151</v>
      </c>
      <c r="H37" s="256" t="s">
        <v>1135</v>
      </c>
      <c r="I37" s="266" t="s">
        <v>1032</v>
      </c>
      <c r="J37" s="294"/>
      <c r="K37" s="294">
        <v>3600</v>
      </c>
      <c r="L37" s="294">
        <v>9000</v>
      </c>
      <c r="M37" s="294">
        <v>7400</v>
      </c>
      <c r="N37" s="294"/>
      <c r="O37" s="294"/>
      <c r="P37" s="294"/>
      <c r="Q37" s="294"/>
      <c r="R37" s="293">
        <f t="shared" si="8"/>
        <v>20000</v>
      </c>
    </row>
    <row r="38" spans="1:18" s="248" customFormat="1" ht="34.5" customHeight="1">
      <c r="A38" s="37"/>
      <c r="B38" s="261"/>
      <c r="C38" s="253"/>
      <c r="D38" s="254"/>
      <c r="E38" s="257"/>
      <c r="F38" s="410"/>
      <c r="G38" s="272" t="s">
        <v>1152</v>
      </c>
      <c r="H38" s="256" t="s">
        <v>1135</v>
      </c>
      <c r="I38" s="266" t="s">
        <v>1033</v>
      </c>
      <c r="J38" s="294"/>
      <c r="K38" s="294">
        <v>3600</v>
      </c>
      <c r="L38" s="294">
        <v>9100</v>
      </c>
      <c r="M38" s="294">
        <v>7300</v>
      </c>
      <c r="N38" s="294"/>
      <c r="O38" s="294"/>
      <c r="P38" s="294"/>
      <c r="Q38" s="294"/>
      <c r="R38" s="293">
        <f t="shared" si="8"/>
        <v>20000</v>
      </c>
    </row>
    <row r="39" spans="1:18" s="248" customFormat="1" ht="38.25" customHeight="1">
      <c r="A39" s="7"/>
      <c r="B39" s="261"/>
      <c r="C39" s="253"/>
      <c r="D39" s="253"/>
      <c r="E39" s="260"/>
      <c r="F39" s="276">
        <v>20</v>
      </c>
      <c r="G39" s="268" t="s">
        <v>1089</v>
      </c>
      <c r="H39" s="282" t="s">
        <v>973</v>
      </c>
      <c r="I39" s="283" t="s">
        <v>1090</v>
      </c>
      <c r="J39" s="293"/>
      <c r="K39" s="293"/>
      <c r="L39" s="293">
        <v>5000</v>
      </c>
      <c r="M39" s="293">
        <v>10000</v>
      </c>
      <c r="N39" s="293"/>
      <c r="O39" s="293"/>
      <c r="P39" s="293"/>
      <c r="Q39" s="293"/>
      <c r="R39" s="293">
        <f t="shared" si="8"/>
        <v>15000</v>
      </c>
    </row>
    <row r="40" spans="1:18" s="248" customFormat="1" ht="52.5" customHeight="1">
      <c r="A40" s="7"/>
      <c r="B40" s="261"/>
      <c r="C40" s="253"/>
      <c r="D40" s="253"/>
      <c r="E40" s="260"/>
      <c r="F40" s="319">
        <v>21</v>
      </c>
      <c r="G40" s="268" t="s">
        <v>1065</v>
      </c>
      <c r="H40" s="281" t="s">
        <v>960</v>
      </c>
      <c r="I40" s="256" t="s">
        <v>1137</v>
      </c>
      <c r="J40" s="294"/>
      <c r="K40" s="294">
        <v>3600</v>
      </c>
      <c r="L40" s="294">
        <v>12500</v>
      </c>
      <c r="M40" s="294">
        <v>3900</v>
      </c>
      <c r="N40" s="294"/>
      <c r="O40" s="294"/>
      <c r="P40" s="294"/>
      <c r="Q40" s="294"/>
      <c r="R40" s="293">
        <f t="shared" si="8"/>
        <v>20000</v>
      </c>
    </row>
    <row r="41" spans="1:18" s="248" customFormat="1" ht="33" customHeight="1">
      <c r="A41" s="7"/>
      <c r="B41" s="261"/>
      <c r="C41" s="253"/>
      <c r="D41" s="253"/>
      <c r="E41" s="260"/>
      <c r="F41" s="276">
        <v>22</v>
      </c>
      <c r="G41" s="268" t="s">
        <v>1066</v>
      </c>
      <c r="H41" s="282" t="s">
        <v>973</v>
      </c>
      <c r="I41" s="283" t="s">
        <v>1138</v>
      </c>
      <c r="J41" s="293"/>
      <c r="K41" s="293"/>
      <c r="L41" s="293"/>
      <c r="M41" s="293">
        <v>5000</v>
      </c>
      <c r="N41" s="293"/>
      <c r="O41" s="293"/>
      <c r="P41" s="293"/>
      <c r="Q41" s="293"/>
      <c r="R41" s="293">
        <f t="shared" si="8"/>
        <v>5000</v>
      </c>
    </row>
    <row r="42" spans="1:18" s="248" customFormat="1" ht="33" customHeight="1">
      <c r="A42" s="7"/>
      <c r="B42" s="259"/>
      <c r="C42" s="258"/>
      <c r="D42" s="254"/>
      <c r="E42" s="257"/>
      <c r="F42" s="319">
        <v>23</v>
      </c>
      <c r="G42" s="268" t="s">
        <v>1068</v>
      </c>
      <c r="H42" s="281" t="s">
        <v>955</v>
      </c>
      <c r="I42" s="256" t="s">
        <v>1139</v>
      </c>
      <c r="J42" s="292"/>
      <c r="K42" s="292"/>
      <c r="L42" s="292"/>
      <c r="M42" s="292">
        <v>10000</v>
      </c>
      <c r="N42" s="292"/>
      <c r="O42" s="292"/>
      <c r="P42" s="292"/>
      <c r="Q42" s="292"/>
      <c r="R42" s="293">
        <f t="shared" si="8"/>
        <v>10000</v>
      </c>
    </row>
    <row r="43" spans="1:18" s="248" customFormat="1" ht="33.75" customHeight="1">
      <c r="A43" s="7"/>
      <c r="B43" s="259"/>
      <c r="C43" s="258"/>
      <c r="D43" s="254"/>
      <c r="E43" s="257"/>
      <c r="F43" s="276">
        <v>24</v>
      </c>
      <c r="G43" s="268" t="s">
        <v>1070</v>
      </c>
      <c r="H43" s="256" t="s">
        <v>953</v>
      </c>
      <c r="I43" s="256" t="s">
        <v>1140</v>
      </c>
      <c r="J43" s="292"/>
      <c r="K43" s="292"/>
      <c r="L43" s="292"/>
      <c r="M43" s="293">
        <v>10000</v>
      </c>
      <c r="N43" s="292"/>
      <c r="O43" s="292"/>
      <c r="P43" s="292"/>
      <c r="Q43" s="292"/>
      <c r="R43" s="293">
        <f t="shared" si="8"/>
        <v>10000</v>
      </c>
    </row>
    <row r="44" spans="1:18" s="248" customFormat="1" ht="33.75" customHeight="1">
      <c r="A44" s="7"/>
      <c r="B44" s="259"/>
      <c r="C44" s="258"/>
      <c r="D44" s="254"/>
      <c r="E44" s="254"/>
      <c r="F44" s="319">
        <v>25</v>
      </c>
      <c r="G44" s="268" t="s">
        <v>1012</v>
      </c>
      <c r="H44" s="256" t="s">
        <v>953</v>
      </c>
      <c r="I44" s="16" t="s">
        <v>109</v>
      </c>
      <c r="J44" s="294"/>
      <c r="K44" s="293"/>
      <c r="L44" s="293">
        <v>7000</v>
      </c>
      <c r="M44" s="293">
        <v>3000</v>
      </c>
      <c r="N44" s="294"/>
      <c r="O44" s="294"/>
      <c r="P44" s="294"/>
      <c r="Q44" s="294"/>
      <c r="R44" s="293">
        <f t="shared" si="8"/>
        <v>10000</v>
      </c>
    </row>
    <row r="45" spans="1:18" s="248" customFormat="1" ht="35.25" customHeight="1">
      <c r="A45" s="7"/>
      <c r="B45" s="259"/>
      <c r="C45" s="258"/>
      <c r="D45" s="254"/>
      <c r="E45" s="254"/>
      <c r="F45" s="276">
        <v>26</v>
      </c>
      <c r="G45" s="268" t="s">
        <v>1013</v>
      </c>
      <c r="H45" s="281" t="s">
        <v>953</v>
      </c>
      <c r="I45" s="256" t="s">
        <v>1141</v>
      </c>
      <c r="J45" s="294"/>
      <c r="K45" s="294"/>
      <c r="L45" s="294">
        <v>15000</v>
      </c>
      <c r="M45" s="294">
        <v>5000</v>
      </c>
      <c r="N45" s="294"/>
      <c r="O45" s="294"/>
      <c r="P45" s="294"/>
      <c r="Q45" s="294"/>
      <c r="R45" s="293">
        <f t="shared" si="8"/>
        <v>20000</v>
      </c>
    </row>
    <row r="46" spans="1:18" s="248" customFormat="1" ht="38.25" customHeight="1">
      <c r="A46" s="7"/>
      <c r="B46" s="259"/>
      <c r="C46" s="258"/>
      <c r="D46" s="254"/>
      <c r="E46" s="254"/>
      <c r="F46" s="319">
        <v>27</v>
      </c>
      <c r="G46" s="268" t="s">
        <v>1018</v>
      </c>
      <c r="H46" s="256" t="s">
        <v>964</v>
      </c>
      <c r="I46" s="16" t="s">
        <v>109</v>
      </c>
      <c r="J46" s="293"/>
      <c r="K46" s="293"/>
      <c r="L46" s="293"/>
      <c r="M46" s="293">
        <v>40000</v>
      </c>
      <c r="N46" s="293"/>
      <c r="O46" s="293"/>
      <c r="P46" s="293"/>
      <c r="Q46" s="293"/>
      <c r="R46" s="293">
        <f t="shared" si="8"/>
        <v>40000</v>
      </c>
    </row>
    <row r="47" spans="1:18" s="248" customFormat="1" ht="48" customHeight="1">
      <c r="A47" s="7"/>
      <c r="B47" s="259"/>
      <c r="C47" s="258"/>
      <c r="D47" s="254"/>
      <c r="E47" s="254"/>
      <c r="F47" s="276">
        <v>28</v>
      </c>
      <c r="G47" s="268" t="s">
        <v>1133</v>
      </c>
      <c r="H47" s="256" t="s">
        <v>967</v>
      </c>
      <c r="I47" s="256" t="s">
        <v>1142</v>
      </c>
      <c r="J47" s="294"/>
      <c r="K47" s="293">
        <v>10000</v>
      </c>
      <c r="L47" s="293">
        <v>5000</v>
      </c>
      <c r="M47" s="293">
        <v>15000</v>
      </c>
      <c r="N47" s="294"/>
      <c r="O47" s="294"/>
      <c r="P47" s="294"/>
      <c r="Q47" s="294"/>
      <c r="R47" s="293">
        <f t="shared" si="8"/>
        <v>30000</v>
      </c>
    </row>
    <row r="48" spans="1:18" s="248" customFormat="1" ht="38.25" customHeight="1">
      <c r="A48" s="7"/>
      <c r="B48" s="259"/>
      <c r="C48" s="258"/>
      <c r="D48" s="254"/>
      <c r="E48" s="254"/>
      <c r="F48" s="319">
        <v>29</v>
      </c>
      <c r="G48" s="268" t="s">
        <v>995</v>
      </c>
      <c r="H48" s="256" t="s">
        <v>1153</v>
      </c>
      <c r="I48" s="256" t="s">
        <v>1143</v>
      </c>
      <c r="J48" s="294"/>
      <c r="K48" s="294"/>
      <c r="L48" s="294"/>
      <c r="M48" s="293">
        <v>5000</v>
      </c>
      <c r="N48" s="294"/>
      <c r="O48" s="294"/>
      <c r="P48" s="294"/>
      <c r="Q48" s="294"/>
      <c r="R48" s="293">
        <f t="shared" si="8"/>
        <v>5000</v>
      </c>
    </row>
    <row r="49" spans="1:18" s="248" customFormat="1" ht="33" customHeight="1">
      <c r="A49" s="7"/>
      <c r="B49" s="287"/>
      <c r="C49" s="288"/>
      <c r="D49" s="289"/>
      <c r="E49" s="289"/>
      <c r="F49" s="411">
        <v>30</v>
      </c>
      <c r="G49" s="268" t="s">
        <v>988</v>
      </c>
      <c r="H49" s="256" t="s">
        <v>951</v>
      </c>
      <c r="I49" s="266" t="s">
        <v>224</v>
      </c>
      <c r="J49" s="294"/>
      <c r="K49" s="294"/>
      <c r="L49" s="293">
        <v>8500</v>
      </c>
      <c r="M49" s="293">
        <v>6500</v>
      </c>
      <c r="N49" s="294"/>
      <c r="O49" s="294"/>
      <c r="P49" s="294"/>
      <c r="Q49" s="294"/>
      <c r="R49" s="293">
        <f t="shared" si="8"/>
        <v>15000</v>
      </c>
    </row>
    <row r="50" spans="1:18" ht="21" customHeight="1">
      <c r="B50" s="63"/>
      <c r="C50" s="64"/>
      <c r="D50" s="64"/>
      <c r="E50" s="65" t="s">
        <v>15</v>
      </c>
      <c r="F50" s="67"/>
      <c r="G50" s="27"/>
      <c r="H50" s="13"/>
      <c r="I50" s="13"/>
      <c r="J50" s="73">
        <f>SUM(J51:J76)</f>
        <v>0</v>
      </c>
      <c r="K50" s="73">
        <f t="shared" ref="K50:R50" si="9">SUM(K51:K76)</f>
        <v>95700</v>
      </c>
      <c r="L50" s="73">
        <f t="shared" si="9"/>
        <v>295750</v>
      </c>
      <c r="M50" s="73">
        <f t="shared" si="9"/>
        <v>194123</v>
      </c>
      <c r="N50" s="73">
        <f t="shared" si="9"/>
        <v>0</v>
      </c>
      <c r="O50" s="73">
        <f t="shared" si="9"/>
        <v>0</v>
      </c>
      <c r="P50" s="73">
        <f t="shared" si="9"/>
        <v>0</v>
      </c>
      <c r="Q50" s="73">
        <f t="shared" si="9"/>
        <v>0</v>
      </c>
      <c r="R50" s="73">
        <f t="shared" si="9"/>
        <v>585573</v>
      </c>
    </row>
    <row r="51" spans="1:18" s="248" customFormat="1" ht="126">
      <c r="A51" s="7"/>
      <c r="B51" s="261"/>
      <c r="C51" s="253"/>
      <c r="D51" s="253"/>
      <c r="E51" s="253"/>
      <c r="F51" s="407">
        <v>32</v>
      </c>
      <c r="G51" s="272" t="s">
        <v>1154</v>
      </c>
      <c r="H51" s="316" t="s">
        <v>960</v>
      </c>
      <c r="I51" s="316" t="s">
        <v>961</v>
      </c>
      <c r="J51" s="292"/>
      <c r="K51" s="293">
        <v>3600</v>
      </c>
      <c r="L51" s="293">
        <v>6400</v>
      </c>
      <c r="M51" s="293">
        <v>10000</v>
      </c>
      <c r="N51" s="292"/>
      <c r="O51" s="292"/>
      <c r="P51" s="292"/>
      <c r="Q51" s="292"/>
      <c r="R51" s="293">
        <f>SUM(J51:Q51)</f>
        <v>20000</v>
      </c>
    </row>
    <row r="52" spans="1:18" s="248" customFormat="1" ht="72">
      <c r="A52" s="7"/>
      <c r="B52" s="261"/>
      <c r="C52" s="253"/>
      <c r="D52" s="253"/>
      <c r="E52" s="260"/>
      <c r="F52" s="319">
        <v>33</v>
      </c>
      <c r="G52" s="268" t="s">
        <v>1035</v>
      </c>
      <c r="H52" s="256" t="s">
        <v>960</v>
      </c>
      <c r="I52" s="256" t="s">
        <v>1036</v>
      </c>
      <c r="J52" s="292"/>
      <c r="K52" s="292"/>
      <c r="L52" s="292"/>
      <c r="M52" s="293">
        <v>10000</v>
      </c>
      <c r="N52" s="292"/>
      <c r="O52" s="292"/>
      <c r="P52" s="292"/>
      <c r="Q52" s="292"/>
      <c r="R52" s="293">
        <f t="shared" ref="R52:R76" si="10">SUM(J52:Q52)</f>
        <v>10000</v>
      </c>
    </row>
    <row r="53" spans="1:18" s="248" customFormat="1" ht="54">
      <c r="A53" s="7"/>
      <c r="B53" s="261"/>
      <c r="C53" s="253"/>
      <c r="D53" s="253"/>
      <c r="E53" s="260"/>
      <c r="F53" s="319">
        <v>34</v>
      </c>
      <c r="G53" s="268" t="s">
        <v>1037</v>
      </c>
      <c r="H53" s="282" t="s">
        <v>973</v>
      </c>
      <c r="I53" s="283" t="s">
        <v>1038</v>
      </c>
      <c r="J53" s="293"/>
      <c r="K53" s="293"/>
      <c r="L53" s="293">
        <v>67900</v>
      </c>
      <c r="M53" s="293">
        <v>12173</v>
      </c>
      <c r="N53" s="293"/>
      <c r="O53" s="293"/>
      <c r="P53" s="293"/>
      <c r="Q53" s="293"/>
      <c r="R53" s="293">
        <f t="shared" si="10"/>
        <v>80073</v>
      </c>
    </row>
    <row r="54" spans="1:18" s="248" customFormat="1" ht="72">
      <c r="A54" s="7"/>
      <c r="B54" s="261"/>
      <c r="C54" s="253"/>
      <c r="D54" s="253"/>
      <c r="E54" s="253"/>
      <c r="F54" s="319">
        <v>35</v>
      </c>
      <c r="G54" s="268" t="s">
        <v>965</v>
      </c>
      <c r="H54" s="256" t="s">
        <v>960</v>
      </c>
      <c r="I54" s="256" t="s">
        <v>966</v>
      </c>
      <c r="J54" s="292"/>
      <c r="K54" s="293">
        <v>10000</v>
      </c>
      <c r="L54" s="293">
        <v>28000</v>
      </c>
      <c r="M54" s="293"/>
      <c r="N54" s="292"/>
      <c r="O54" s="292"/>
      <c r="P54" s="292"/>
      <c r="Q54" s="292"/>
      <c r="R54" s="293">
        <f t="shared" si="10"/>
        <v>38000</v>
      </c>
    </row>
    <row r="55" spans="1:18" s="248" customFormat="1" ht="90">
      <c r="A55" s="7"/>
      <c r="B55" s="261"/>
      <c r="C55" s="253"/>
      <c r="D55" s="253"/>
      <c r="E55" s="260"/>
      <c r="F55" s="319">
        <v>36</v>
      </c>
      <c r="G55" s="268" t="s">
        <v>1039</v>
      </c>
      <c r="H55" s="256" t="s">
        <v>955</v>
      </c>
      <c r="I55" s="266" t="s">
        <v>843</v>
      </c>
      <c r="J55" s="292"/>
      <c r="K55" s="293">
        <v>10000</v>
      </c>
      <c r="L55" s="293">
        <v>10000</v>
      </c>
      <c r="M55" s="292"/>
      <c r="N55" s="292"/>
      <c r="O55" s="292"/>
      <c r="P55" s="292"/>
      <c r="Q55" s="292"/>
      <c r="R55" s="293">
        <f t="shared" si="10"/>
        <v>20000</v>
      </c>
    </row>
    <row r="56" spans="1:18" s="248" customFormat="1" ht="72">
      <c r="A56" s="7"/>
      <c r="B56" s="259"/>
      <c r="C56" s="258"/>
      <c r="D56" s="254"/>
      <c r="E56" s="257"/>
      <c r="F56" s="319">
        <v>37</v>
      </c>
      <c r="G56" s="268" t="s">
        <v>1040</v>
      </c>
      <c r="H56" s="256" t="s">
        <v>953</v>
      </c>
      <c r="I56" s="256" t="s">
        <v>1156</v>
      </c>
      <c r="J56" s="292"/>
      <c r="K56" s="292"/>
      <c r="L56" s="293">
        <v>15000</v>
      </c>
      <c r="M56" s="293">
        <v>10000</v>
      </c>
      <c r="N56" s="292"/>
      <c r="O56" s="292"/>
      <c r="P56" s="292"/>
      <c r="Q56" s="292"/>
      <c r="R56" s="293">
        <f t="shared" si="10"/>
        <v>25000</v>
      </c>
    </row>
    <row r="57" spans="1:18" s="248" customFormat="1" ht="48" customHeight="1">
      <c r="A57" s="7"/>
      <c r="B57" s="259"/>
      <c r="C57" s="258"/>
      <c r="D57" s="254"/>
      <c r="E57" s="254"/>
      <c r="F57" s="319">
        <v>38</v>
      </c>
      <c r="G57" s="268" t="s">
        <v>1155</v>
      </c>
      <c r="H57" s="256" t="s">
        <v>951</v>
      </c>
      <c r="I57" s="256" t="s">
        <v>1157</v>
      </c>
      <c r="J57" s="294"/>
      <c r="K57" s="294"/>
      <c r="L57" s="293">
        <v>8500</v>
      </c>
      <c r="M57" s="293">
        <v>6500</v>
      </c>
      <c r="N57" s="294"/>
      <c r="O57" s="294"/>
      <c r="P57" s="294"/>
      <c r="Q57" s="294"/>
      <c r="R57" s="293">
        <f t="shared" si="10"/>
        <v>15000</v>
      </c>
    </row>
    <row r="58" spans="1:18" s="248" customFormat="1" ht="31.5" customHeight="1">
      <c r="A58" s="7"/>
      <c r="B58" s="259"/>
      <c r="C58" s="258"/>
      <c r="D58" s="254"/>
      <c r="E58" s="254"/>
      <c r="F58" s="319">
        <v>39</v>
      </c>
      <c r="G58" s="268" t="s">
        <v>1007</v>
      </c>
      <c r="H58" s="256"/>
      <c r="I58" s="267"/>
      <c r="J58" s="294"/>
      <c r="K58" s="294"/>
      <c r="L58" s="294"/>
      <c r="M58" s="294"/>
      <c r="N58" s="294"/>
      <c r="O58" s="294"/>
      <c r="P58" s="294"/>
      <c r="Q58" s="294"/>
      <c r="R58" s="293"/>
    </row>
    <row r="59" spans="1:18" s="248" customFormat="1" ht="72">
      <c r="A59" s="7"/>
      <c r="B59" s="259"/>
      <c r="C59" s="258"/>
      <c r="D59" s="254"/>
      <c r="E59" s="254"/>
      <c r="F59" s="350"/>
      <c r="G59" s="268" t="s">
        <v>1164</v>
      </c>
      <c r="H59" s="256" t="s">
        <v>1135</v>
      </c>
      <c r="I59" s="266" t="s">
        <v>1008</v>
      </c>
      <c r="J59" s="294"/>
      <c r="K59" s="293">
        <v>3600</v>
      </c>
      <c r="L59" s="293">
        <v>12000</v>
      </c>
      <c r="M59" s="293">
        <v>8900</v>
      </c>
      <c r="N59" s="294"/>
      <c r="O59" s="294"/>
      <c r="P59" s="294"/>
      <c r="Q59" s="294"/>
      <c r="R59" s="293">
        <f t="shared" si="10"/>
        <v>24500</v>
      </c>
    </row>
    <row r="60" spans="1:18" s="248" customFormat="1" ht="72">
      <c r="A60" s="7"/>
      <c r="B60" s="259"/>
      <c r="C60" s="258"/>
      <c r="D60" s="254"/>
      <c r="E60" s="254"/>
      <c r="F60" s="350"/>
      <c r="G60" s="268" t="s">
        <v>1165</v>
      </c>
      <c r="H60" s="256" t="s">
        <v>1135</v>
      </c>
      <c r="I60" s="266" t="s">
        <v>470</v>
      </c>
      <c r="J60" s="294"/>
      <c r="K60" s="292"/>
      <c r="L60" s="293">
        <v>12000</v>
      </c>
      <c r="M60" s="293">
        <v>8000</v>
      </c>
      <c r="N60" s="294"/>
      <c r="O60" s="294"/>
      <c r="P60" s="294"/>
      <c r="Q60" s="294"/>
      <c r="R60" s="293">
        <f t="shared" si="10"/>
        <v>20000</v>
      </c>
    </row>
    <row r="61" spans="1:18" s="248" customFormat="1" ht="36">
      <c r="A61" s="7"/>
      <c r="B61" s="259"/>
      <c r="C61" s="258"/>
      <c r="D61" s="254"/>
      <c r="E61" s="254"/>
      <c r="F61" s="319">
        <v>40</v>
      </c>
      <c r="G61" s="268" t="s">
        <v>1009</v>
      </c>
      <c r="H61" s="256" t="s">
        <v>953</v>
      </c>
      <c r="I61" s="256" t="s">
        <v>1158</v>
      </c>
      <c r="J61" s="294"/>
      <c r="K61" s="293">
        <v>6000</v>
      </c>
      <c r="L61" s="293">
        <v>10000</v>
      </c>
      <c r="M61" s="293">
        <v>4000</v>
      </c>
      <c r="N61" s="294"/>
      <c r="O61" s="294"/>
      <c r="P61" s="294"/>
      <c r="Q61" s="294"/>
      <c r="R61" s="293">
        <f t="shared" si="10"/>
        <v>20000</v>
      </c>
    </row>
    <row r="62" spans="1:18" s="248" customFormat="1" ht="54">
      <c r="A62" s="7"/>
      <c r="B62" s="259"/>
      <c r="C62" s="258"/>
      <c r="D62" s="254"/>
      <c r="E62" s="254"/>
      <c r="F62" s="319">
        <v>41</v>
      </c>
      <c r="G62" s="268" t="s">
        <v>984</v>
      </c>
      <c r="H62" s="256" t="s">
        <v>949</v>
      </c>
      <c r="I62" s="256" t="s">
        <v>985</v>
      </c>
      <c r="J62" s="294"/>
      <c r="K62" s="293">
        <v>21000</v>
      </c>
      <c r="L62" s="294"/>
      <c r="M62" s="293"/>
      <c r="N62" s="294"/>
      <c r="O62" s="294"/>
      <c r="P62" s="294"/>
      <c r="Q62" s="294"/>
      <c r="R62" s="293">
        <f t="shared" si="10"/>
        <v>21000</v>
      </c>
    </row>
    <row r="63" spans="1:18" s="248" customFormat="1" ht="36">
      <c r="A63" s="37"/>
      <c r="B63" s="326"/>
      <c r="C63" s="343"/>
      <c r="D63" s="289"/>
      <c r="E63" s="290"/>
      <c r="F63" s="321">
        <v>42</v>
      </c>
      <c r="G63" s="339" t="s">
        <v>1034</v>
      </c>
      <c r="H63" s="256" t="s">
        <v>953</v>
      </c>
      <c r="I63" s="256" t="s">
        <v>1159</v>
      </c>
      <c r="J63" s="294"/>
      <c r="K63" s="294"/>
      <c r="L63" s="293">
        <v>10000</v>
      </c>
      <c r="M63" s="293">
        <v>5000</v>
      </c>
      <c r="N63" s="294"/>
      <c r="O63" s="294"/>
      <c r="P63" s="294"/>
      <c r="Q63" s="294"/>
      <c r="R63" s="293">
        <f t="shared" si="10"/>
        <v>15000</v>
      </c>
    </row>
    <row r="64" spans="1:18" s="248" customFormat="1" ht="54">
      <c r="A64" s="7"/>
      <c r="B64" s="259"/>
      <c r="C64" s="258"/>
      <c r="D64" s="254"/>
      <c r="E64" s="257"/>
      <c r="F64" s="407">
        <v>43</v>
      </c>
      <c r="G64" s="272" t="s">
        <v>1091</v>
      </c>
      <c r="H64" s="256" t="s">
        <v>949</v>
      </c>
      <c r="I64" s="256" t="s">
        <v>1160</v>
      </c>
      <c r="J64" s="292"/>
      <c r="K64" s="292"/>
      <c r="L64" s="293">
        <v>15550</v>
      </c>
      <c r="M64" s="293">
        <v>19450</v>
      </c>
      <c r="N64" s="292"/>
      <c r="O64" s="292"/>
      <c r="P64" s="292"/>
      <c r="Q64" s="292"/>
      <c r="R64" s="293">
        <f t="shared" si="10"/>
        <v>35000</v>
      </c>
    </row>
    <row r="65" spans="1:18" s="248" customFormat="1" ht="54">
      <c r="A65" s="7"/>
      <c r="B65" s="259"/>
      <c r="C65" s="258"/>
      <c r="D65" s="254"/>
      <c r="E65" s="257"/>
      <c r="F65" s="319">
        <v>44</v>
      </c>
      <c r="G65" s="268" t="s">
        <v>1092</v>
      </c>
      <c r="H65" s="256" t="s">
        <v>953</v>
      </c>
      <c r="I65" s="256" t="s">
        <v>1093</v>
      </c>
      <c r="J65" s="292"/>
      <c r="K65" s="292"/>
      <c r="L65" s="293">
        <v>12000</v>
      </c>
      <c r="M65" s="293">
        <v>8000</v>
      </c>
      <c r="N65" s="292"/>
      <c r="O65" s="292"/>
      <c r="P65" s="292"/>
      <c r="Q65" s="292"/>
      <c r="R65" s="293">
        <f t="shared" si="10"/>
        <v>20000</v>
      </c>
    </row>
    <row r="66" spans="1:18" s="248" customFormat="1" ht="90">
      <c r="A66" s="7"/>
      <c r="B66" s="259"/>
      <c r="C66" s="258"/>
      <c r="D66" s="254"/>
      <c r="E66" s="257"/>
      <c r="F66" s="319">
        <v>45</v>
      </c>
      <c r="G66" s="268" t="s">
        <v>1022</v>
      </c>
      <c r="H66" s="256" t="s">
        <v>973</v>
      </c>
      <c r="I66" s="256" t="s">
        <v>1023</v>
      </c>
      <c r="J66" s="294"/>
      <c r="K66" s="294"/>
      <c r="L66" s="294"/>
      <c r="M66" s="294">
        <v>5000</v>
      </c>
      <c r="N66" s="294"/>
      <c r="O66" s="294"/>
      <c r="P66" s="294"/>
      <c r="Q66" s="294"/>
      <c r="R66" s="293">
        <f t="shared" si="10"/>
        <v>5000</v>
      </c>
    </row>
    <row r="67" spans="1:18" s="248" customFormat="1" ht="36">
      <c r="A67" s="7"/>
      <c r="B67" s="259"/>
      <c r="C67" s="258"/>
      <c r="D67" s="254"/>
      <c r="E67" s="257"/>
      <c r="F67" s="319">
        <v>46</v>
      </c>
      <c r="G67" s="349" t="s">
        <v>1024</v>
      </c>
      <c r="H67" s="256" t="s">
        <v>951</v>
      </c>
      <c r="I67" s="266" t="s">
        <v>294</v>
      </c>
      <c r="J67" s="294"/>
      <c r="K67" s="294"/>
      <c r="L67" s="293">
        <v>5100</v>
      </c>
      <c r="M67" s="293">
        <v>5900</v>
      </c>
      <c r="N67" s="294"/>
      <c r="O67" s="294"/>
      <c r="P67" s="294"/>
      <c r="Q67" s="294"/>
      <c r="R67" s="293">
        <f t="shared" si="10"/>
        <v>11000</v>
      </c>
    </row>
    <row r="68" spans="1:18" s="248" customFormat="1" ht="126">
      <c r="A68" s="37"/>
      <c r="B68" s="261"/>
      <c r="C68" s="253"/>
      <c r="D68" s="254"/>
      <c r="E68" s="257"/>
      <c r="F68" s="319">
        <v>47</v>
      </c>
      <c r="G68" s="268" t="s">
        <v>1025</v>
      </c>
      <c r="H68" s="256"/>
      <c r="I68" s="284"/>
      <c r="J68" s="294"/>
      <c r="K68" s="295"/>
      <c r="L68" s="293"/>
      <c r="M68" s="293"/>
      <c r="N68" s="293"/>
      <c r="O68" s="293"/>
      <c r="P68" s="293"/>
      <c r="Q68" s="293"/>
      <c r="R68" s="293"/>
    </row>
    <row r="69" spans="1:18" s="248" customFormat="1" ht="18" customHeight="1">
      <c r="A69" s="37"/>
      <c r="B69" s="261"/>
      <c r="C69" s="253"/>
      <c r="D69" s="254"/>
      <c r="E69" s="257"/>
      <c r="F69" s="350"/>
      <c r="G69" s="268" t="s">
        <v>1166</v>
      </c>
      <c r="H69" s="256" t="s">
        <v>1135</v>
      </c>
      <c r="I69" s="265" t="s">
        <v>1168</v>
      </c>
      <c r="J69" s="294"/>
      <c r="K69" s="294">
        <v>3600</v>
      </c>
      <c r="L69" s="294">
        <v>9000</v>
      </c>
      <c r="M69" s="294">
        <v>7400</v>
      </c>
      <c r="N69" s="294"/>
      <c r="O69" s="294"/>
      <c r="P69" s="294"/>
      <c r="Q69" s="294"/>
      <c r="R69" s="293">
        <f t="shared" si="10"/>
        <v>20000</v>
      </c>
    </row>
    <row r="70" spans="1:18" s="248" customFormat="1" ht="36">
      <c r="A70" s="37"/>
      <c r="B70" s="261"/>
      <c r="C70" s="253"/>
      <c r="D70" s="254"/>
      <c r="E70" s="257"/>
      <c r="F70" s="350"/>
      <c r="G70" s="268" t="s">
        <v>1167</v>
      </c>
      <c r="H70" s="256" t="s">
        <v>1135</v>
      </c>
      <c r="I70" s="266" t="s">
        <v>1026</v>
      </c>
      <c r="J70" s="294"/>
      <c r="K70" s="294">
        <v>3600</v>
      </c>
      <c r="L70" s="294">
        <v>12000</v>
      </c>
      <c r="M70" s="294">
        <v>4400</v>
      </c>
      <c r="N70" s="294"/>
      <c r="O70" s="294"/>
      <c r="P70" s="294"/>
      <c r="Q70" s="294"/>
      <c r="R70" s="293">
        <f t="shared" si="10"/>
        <v>20000</v>
      </c>
    </row>
    <row r="71" spans="1:18" s="248" customFormat="1" ht="36">
      <c r="A71" s="37"/>
      <c r="B71" s="261"/>
      <c r="C71" s="253"/>
      <c r="D71" s="254"/>
      <c r="E71" s="257"/>
      <c r="F71" s="319">
        <v>48</v>
      </c>
      <c r="G71" s="268" t="s">
        <v>1019</v>
      </c>
      <c r="H71" s="256" t="s">
        <v>964</v>
      </c>
      <c r="I71" s="266" t="s">
        <v>854</v>
      </c>
      <c r="J71" s="293"/>
      <c r="K71" s="293">
        <v>7200</v>
      </c>
      <c r="L71" s="293">
        <v>1300</v>
      </c>
      <c r="M71" s="293">
        <v>16500</v>
      </c>
      <c r="N71" s="293"/>
      <c r="O71" s="293"/>
      <c r="P71" s="293"/>
      <c r="Q71" s="293"/>
      <c r="R71" s="293">
        <f t="shared" si="10"/>
        <v>25000</v>
      </c>
    </row>
    <row r="72" spans="1:18" s="248" customFormat="1" ht="108">
      <c r="A72" s="7"/>
      <c r="B72" s="259"/>
      <c r="C72" s="258"/>
      <c r="D72" s="254"/>
      <c r="E72" s="254"/>
      <c r="F72" s="319">
        <v>49</v>
      </c>
      <c r="G72" s="268" t="s">
        <v>1020</v>
      </c>
      <c r="H72" s="281" t="s">
        <v>1638</v>
      </c>
      <c r="I72" s="256" t="s">
        <v>1161</v>
      </c>
      <c r="J72" s="294"/>
      <c r="K72" s="293">
        <v>10000</v>
      </c>
      <c r="L72" s="293">
        <v>15000</v>
      </c>
      <c r="M72" s="293">
        <v>25000</v>
      </c>
      <c r="N72" s="294"/>
      <c r="O72" s="294"/>
      <c r="P72" s="294"/>
      <c r="Q72" s="294"/>
      <c r="R72" s="293">
        <f t="shared" si="10"/>
        <v>50000</v>
      </c>
    </row>
    <row r="73" spans="1:18" s="248" customFormat="1" ht="90">
      <c r="A73" s="7"/>
      <c r="B73" s="259"/>
      <c r="C73" s="258"/>
      <c r="D73" s="254"/>
      <c r="E73" s="254"/>
      <c r="F73" s="319">
        <v>50</v>
      </c>
      <c r="G73" s="268" t="s">
        <v>997</v>
      </c>
      <c r="H73" s="256" t="s">
        <v>958</v>
      </c>
      <c r="I73" s="256" t="s">
        <v>998</v>
      </c>
      <c r="J73" s="294"/>
      <c r="K73" s="293">
        <v>2000</v>
      </c>
      <c r="L73" s="293">
        <v>14000</v>
      </c>
      <c r="M73" s="293">
        <v>4000</v>
      </c>
      <c r="N73" s="294"/>
      <c r="O73" s="294"/>
      <c r="P73" s="294"/>
      <c r="Q73" s="294"/>
      <c r="R73" s="293">
        <f t="shared" si="10"/>
        <v>20000</v>
      </c>
    </row>
    <row r="74" spans="1:18" s="248" customFormat="1" ht="54">
      <c r="A74" s="37"/>
      <c r="B74" s="261"/>
      <c r="C74" s="253"/>
      <c r="D74" s="254"/>
      <c r="E74" s="257"/>
      <c r="F74" s="319">
        <v>51</v>
      </c>
      <c r="G74" s="268" t="s">
        <v>1000</v>
      </c>
      <c r="H74" s="256" t="s">
        <v>958</v>
      </c>
      <c r="I74" s="256" t="s">
        <v>1001</v>
      </c>
      <c r="J74" s="294"/>
      <c r="K74" s="293"/>
      <c r="L74" s="294">
        <v>12000</v>
      </c>
      <c r="M74" s="294"/>
      <c r="N74" s="294"/>
      <c r="O74" s="294"/>
      <c r="P74" s="294"/>
      <c r="Q74" s="294"/>
      <c r="R74" s="293">
        <f t="shared" si="10"/>
        <v>12000</v>
      </c>
    </row>
    <row r="75" spans="1:18" s="248" customFormat="1" ht="72">
      <c r="A75" s="7"/>
      <c r="B75" s="259"/>
      <c r="C75" s="258"/>
      <c r="D75" s="254"/>
      <c r="E75" s="254"/>
      <c r="F75" s="319">
        <v>52</v>
      </c>
      <c r="G75" s="268" t="s">
        <v>1004</v>
      </c>
      <c r="H75" s="281" t="s">
        <v>955</v>
      </c>
      <c r="I75" s="256" t="s">
        <v>1162</v>
      </c>
      <c r="J75" s="294"/>
      <c r="K75" s="294">
        <v>3600</v>
      </c>
      <c r="L75" s="294">
        <v>20000</v>
      </c>
      <c r="M75" s="294">
        <v>23900</v>
      </c>
      <c r="N75" s="294"/>
      <c r="O75" s="294"/>
      <c r="P75" s="294"/>
      <c r="Q75" s="294"/>
      <c r="R75" s="293">
        <f t="shared" si="10"/>
        <v>47500</v>
      </c>
    </row>
    <row r="76" spans="1:18" s="248" customFormat="1" ht="69.75" customHeight="1">
      <c r="A76" s="7"/>
      <c r="B76" s="287"/>
      <c r="C76" s="288"/>
      <c r="D76" s="289"/>
      <c r="E76" s="289"/>
      <c r="F76" s="321">
        <v>53</v>
      </c>
      <c r="G76" s="339" t="s">
        <v>992</v>
      </c>
      <c r="H76" s="412" t="s">
        <v>1153</v>
      </c>
      <c r="I76" s="412" t="s">
        <v>1163</v>
      </c>
      <c r="J76" s="294"/>
      <c r="K76" s="293">
        <v>11500</v>
      </c>
      <c r="L76" s="294"/>
      <c r="M76" s="294"/>
      <c r="N76" s="294"/>
      <c r="O76" s="294"/>
      <c r="P76" s="294"/>
      <c r="Q76" s="294"/>
      <c r="R76" s="293">
        <f t="shared" si="10"/>
        <v>11500</v>
      </c>
    </row>
    <row r="77" spans="1:18" ht="21" hidden="1" customHeight="1">
      <c r="B77" s="63"/>
      <c r="C77" s="64"/>
      <c r="D77" s="64"/>
      <c r="E77" s="65" t="s">
        <v>98</v>
      </c>
      <c r="F77" s="67"/>
      <c r="G77" s="67"/>
      <c r="H77" s="413"/>
      <c r="I77" s="428"/>
      <c r="J77" s="73">
        <f>SUM(J78:J80)</f>
        <v>0</v>
      </c>
      <c r="K77" s="73">
        <f t="shared" ref="K77:R77" si="11">SUM(K78:K80)</f>
        <v>0</v>
      </c>
      <c r="L77" s="73">
        <f t="shared" si="11"/>
        <v>0</v>
      </c>
      <c r="M77" s="73">
        <f t="shared" si="11"/>
        <v>0</v>
      </c>
      <c r="N77" s="73">
        <f t="shared" si="11"/>
        <v>0</v>
      </c>
      <c r="O77" s="73">
        <f t="shared" si="11"/>
        <v>0</v>
      </c>
      <c r="P77" s="73">
        <f t="shared" si="11"/>
        <v>0</v>
      </c>
      <c r="Q77" s="73">
        <f t="shared" si="11"/>
        <v>0</v>
      </c>
      <c r="R77" s="73">
        <f t="shared" si="11"/>
        <v>0</v>
      </c>
    </row>
    <row r="78" spans="1:18" ht="19.5" hidden="1" customHeight="1">
      <c r="B78" s="32"/>
      <c r="C78" s="33"/>
      <c r="D78" s="33"/>
      <c r="E78" s="34"/>
      <c r="F78" s="25">
        <v>10</v>
      </c>
      <c r="G78" s="14"/>
      <c r="H78" s="80"/>
      <c r="I78" s="117"/>
      <c r="J78" s="79"/>
      <c r="K78" s="79"/>
      <c r="L78" s="79"/>
      <c r="M78" s="79"/>
      <c r="N78" s="79"/>
      <c r="O78" s="79"/>
      <c r="P78" s="79"/>
      <c r="Q78" s="79"/>
      <c r="R78" s="79">
        <f>SUM(J78:Q78)</f>
        <v>0</v>
      </c>
    </row>
    <row r="79" spans="1:18" ht="19.5" hidden="1" customHeight="1">
      <c r="B79" s="48"/>
      <c r="C79" s="49"/>
      <c r="D79" s="49"/>
      <c r="E79" s="50"/>
      <c r="F79" s="25">
        <v>11</v>
      </c>
      <c r="G79" s="14"/>
      <c r="H79" s="80"/>
      <c r="I79" s="117"/>
      <c r="J79" s="79"/>
      <c r="K79" s="79"/>
      <c r="L79" s="79"/>
      <c r="M79" s="79"/>
      <c r="N79" s="79"/>
      <c r="O79" s="79"/>
      <c r="P79" s="79"/>
      <c r="Q79" s="79"/>
      <c r="R79" s="79">
        <f>SUM(J79:Q79)</f>
        <v>0</v>
      </c>
    </row>
    <row r="80" spans="1:18" ht="23.25" hidden="1" customHeight="1">
      <c r="B80" s="24"/>
      <c r="D80" s="21"/>
      <c r="E80" s="26"/>
      <c r="F80" s="25">
        <v>12</v>
      </c>
      <c r="G80" s="14"/>
      <c r="H80" s="15"/>
      <c r="I80" s="16"/>
      <c r="J80" s="23"/>
      <c r="K80" s="23"/>
      <c r="L80" s="23"/>
      <c r="M80" s="23"/>
      <c r="N80" s="23"/>
      <c r="O80" s="23"/>
      <c r="P80" s="23"/>
      <c r="Q80" s="23"/>
      <c r="R80" s="79">
        <f>SUM(J80:Q80)</f>
        <v>0</v>
      </c>
    </row>
    <row r="81" spans="1:18" s="12" customFormat="1" ht="35.25" customHeight="1">
      <c r="B81" s="1402" t="s">
        <v>80</v>
      </c>
      <c r="C81" s="1403"/>
      <c r="D81" s="1403"/>
      <c r="E81" s="1403"/>
      <c r="F81" s="1403"/>
      <c r="G81" s="1403"/>
      <c r="H81" s="1403"/>
      <c r="I81" s="1403"/>
      <c r="J81" s="169">
        <f>SUM(J82)</f>
        <v>0</v>
      </c>
      <c r="K81" s="169">
        <f t="shared" ref="K81:R81" si="12">SUM(K82)</f>
        <v>38200</v>
      </c>
      <c r="L81" s="169">
        <f t="shared" si="12"/>
        <v>54500</v>
      </c>
      <c r="M81" s="169">
        <f t="shared" si="12"/>
        <v>242900</v>
      </c>
      <c r="N81" s="169">
        <f t="shared" si="12"/>
        <v>0</v>
      </c>
      <c r="O81" s="169">
        <f t="shared" si="12"/>
        <v>0</v>
      </c>
      <c r="P81" s="169">
        <f t="shared" si="12"/>
        <v>45000</v>
      </c>
      <c r="Q81" s="169">
        <f t="shared" si="12"/>
        <v>0</v>
      </c>
      <c r="R81" s="169">
        <f t="shared" si="12"/>
        <v>380600</v>
      </c>
    </row>
    <row r="82" spans="1:18" s="12" customFormat="1" ht="48" customHeight="1">
      <c r="B82" s="1404" t="s">
        <v>81</v>
      </c>
      <c r="C82" s="1405"/>
      <c r="D82" s="1405"/>
      <c r="E82" s="1405"/>
      <c r="F82" s="1405"/>
      <c r="G82" s="1405"/>
      <c r="H82" s="1405"/>
      <c r="I82" s="1405"/>
      <c r="J82" s="82">
        <f t="shared" ref="J82:R82" si="13">SUM(J83+J107)</f>
        <v>0</v>
      </c>
      <c r="K82" s="82">
        <f t="shared" si="13"/>
        <v>38200</v>
      </c>
      <c r="L82" s="82">
        <f t="shared" si="13"/>
        <v>54500</v>
      </c>
      <c r="M82" s="82">
        <f t="shared" si="13"/>
        <v>242900</v>
      </c>
      <c r="N82" s="82">
        <f t="shared" si="13"/>
        <v>0</v>
      </c>
      <c r="O82" s="82">
        <f t="shared" si="13"/>
        <v>0</v>
      </c>
      <c r="P82" s="82">
        <f t="shared" si="13"/>
        <v>45000</v>
      </c>
      <c r="Q82" s="82">
        <f t="shared" si="13"/>
        <v>0</v>
      </c>
      <c r="R82" s="82">
        <f t="shared" si="13"/>
        <v>380600</v>
      </c>
    </row>
    <row r="83" spans="1:18" ht="50.25" customHeight="1">
      <c r="B83" s="29"/>
      <c r="C83" s="1401" t="s">
        <v>25</v>
      </c>
      <c r="D83" s="1401"/>
      <c r="E83" s="1401"/>
      <c r="F83" s="1401"/>
      <c r="G83" s="1401"/>
      <c r="H83" s="1401"/>
      <c r="I83" s="1401"/>
      <c r="J83" s="73">
        <f t="shared" ref="J83:R83" si="14">SUM(J84+J99)</f>
        <v>0</v>
      </c>
      <c r="K83" s="73">
        <f t="shared" si="14"/>
        <v>32800</v>
      </c>
      <c r="L83" s="73">
        <f t="shared" si="14"/>
        <v>44400</v>
      </c>
      <c r="M83" s="73">
        <f t="shared" si="14"/>
        <v>204800</v>
      </c>
      <c r="N83" s="73">
        <f t="shared" si="14"/>
        <v>0</v>
      </c>
      <c r="O83" s="73">
        <f t="shared" si="14"/>
        <v>0</v>
      </c>
      <c r="P83" s="73">
        <f t="shared" si="14"/>
        <v>45000</v>
      </c>
      <c r="Q83" s="73">
        <f t="shared" si="14"/>
        <v>0</v>
      </c>
      <c r="R83" s="73">
        <f t="shared" si="14"/>
        <v>327000</v>
      </c>
    </row>
    <row r="84" spans="1:18" ht="35.25" customHeight="1">
      <c r="B84" s="29"/>
      <c r="C84" s="31"/>
      <c r="D84" s="1401" t="s">
        <v>16</v>
      </c>
      <c r="E84" s="1401"/>
      <c r="F84" s="1401"/>
      <c r="G84" s="1401"/>
      <c r="H84" s="1401"/>
      <c r="I84" s="1401"/>
      <c r="J84" s="73">
        <f>SUM(J85+J89+J93)</f>
        <v>0</v>
      </c>
      <c r="K84" s="73">
        <f>SUM(K85+K89+K93)</f>
        <v>8400</v>
      </c>
      <c r="L84" s="73">
        <f t="shared" ref="L84:R84" si="15">SUM(L85+L89+L93)</f>
        <v>21800</v>
      </c>
      <c r="M84" s="73">
        <f t="shared" si="15"/>
        <v>104800</v>
      </c>
      <c r="N84" s="73">
        <f t="shared" si="15"/>
        <v>0</v>
      </c>
      <c r="O84" s="73">
        <f t="shared" si="15"/>
        <v>0</v>
      </c>
      <c r="P84" s="73">
        <f t="shared" si="15"/>
        <v>0</v>
      </c>
      <c r="Q84" s="73">
        <f t="shared" si="15"/>
        <v>0</v>
      </c>
      <c r="R84" s="73">
        <f t="shared" si="15"/>
        <v>135000</v>
      </c>
    </row>
    <row r="85" spans="1:18" ht="48.75" hidden="1" customHeight="1">
      <c r="B85" s="29"/>
      <c r="C85" s="31"/>
      <c r="D85" s="31"/>
      <c r="E85" s="1401" t="s">
        <v>17</v>
      </c>
      <c r="F85" s="1401"/>
      <c r="G85" s="1401"/>
      <c r="H85" s="1401"/>
      <c r="I85" s="1401"/>
      <c r="J85" s="73">
        <f>SUM(J86:J88)</f>
        <v>0</v>
      </c>
      <c r="K85" s="73">
        <f t="shared" ref="K85:R85" si="16">SUM(K86:K88)</f>
        <v>0</v>
      </c>
      <c r="L85" s="73">
        <f t="shared" si="16"/>
        <v>0</v>
      </c>
      <c r="M85" s="73">
        <f t="shared" si="16"/>
        <v>0</v>
      </c>
      <c r="N85" s="73">
        <f t="shared" si="16"/>
        <v>0</v>
      </c>
      <c r="O85" s="73">
        <f t="shared" si="16"/>
        <v>0</v>
      </c>
      <c r="P85" s="73">
        <f t="shared" si="16"/>
        <v>0</v>
      </c>
      <c r="Q85" s="73">
        <f t="shared" si="16"/>
        <v>0</v>
      </c>
      <c r="R85" s="73">
        <f t="shared" si="16"/>
        <v>0</v>
      </c>
    </row>
    <row r="86" spans="1:18" ht="23.25" hidden="1" customHeight="1">
      <c r="B86" s="32"/>
      <c r="C86" s="33"/>
      <c r="D86" s="33"/>
      <c r="E86" s="34"/>
      <c r="F86" s="25"/>
      <c r="G86" s="14"/>
      <c r="H86" s="80"/>
      <c r="I86" s="117"/>
      <c r="J86" s="79"/>
      <c r="K86" s="79"/>
      <c r="L86" s="79"/>
      <c r="M86" s="79"/>
      <c r="N86" s="79"/>
      <c r="O86" s="79"/>
      <c r="P86" s="79"/>
      <c r="Q86" s="79"/>
      <c r="R86" s="79">
        <f t="shared" ref="R86:R87" si="17">SUM(J86:Q86)</f>
        <v>0</v>
      </c>
    </row>
    <row r="87" spans="1:18" ht="23.25" hidden="1" customHeight="1">
      <c r="B87" s="24"/>
      <c r="D87" s="21"/>
      <c r="E87" s="26"/>
      <c r="F87" s="25"/>
      <c r="G87" s="14"/>
      <c r="H87" s="15"/>
      <c r="I87" s="16"/>
      <c r="J87" s="23"/>
      <c r="K87" s="23"/>
      <c r="L87" s="23"/>
      <c r="M87" s="23"/>
      <c r="N87" s="23"/>
      <c r="O87" s="23"/>
      <c r="P87" s="23"/>
      <c r="Q87" s="23"/>
      <c r="R87" s="79">
        <f t="shared" si="17"/>
        <v>0</v>
      </c>
    </row>
    <row r="88" spans="1:18" ht="23.25" hidden="1" customHeight="1">
      <c r="B88" s="58"/>
      <c r="C88" s="59"/>
      <c r="D88" s="53"/>
      <c r="E88" s="19"/>
      <c r="F88" s="25"/>
      <c r="G88" s="14"/>
      <c r="H88" s="15"/>
      <c r="I88" s="16"/>
      <c r="J88" s="23"/>
      <c r="K88" s="23"/>
      <c r="L88" s="23"/>
      <c r="M88" s="23"/>
      <c r="N88" s="23"/>
      <c r="O88" s="23"/>
      <c r="P88" s="23"/>
      <c r="Q88" s="23"/>
      <c r="R88" s="79">
        <f>SUM(J88:Q88)</f>
        <v>0</v>
      </c>
    </row>
    <row r="89" spans="1:18" ht="23.25" hidden="1" customHeight="1">
      <c r="B89" s="29"/>
      <c r="C89" s="31"/>
      <c r="D89" s="31"/>
      <c r="E89" s="30" t="s">
        <v>18</v>
      </c>
      <c r="F89" s="27"/>
      <c r="G89" s="27"/>
      <c r="H89" s="13"/>
      <c r="I89" s="100"/>
      <c r="J89" s="73">
        <f>SUM(J90:J92)</f>
        <v>0</v>
      </c>
      <c r="K89" s="73">
        <f t="shared" ref="K89:R89" si="18">SUM(K90:K92)</f>
        <v>0</v>
      </c>
      <c r="L89" s="73">
        <f t="shared" si="18"/>
        <v>0</v>
      </c>
      <c r="M89" s="73">
        <f t="shared" si="18"/>
        <v>0</v>
      </c>
      <c r="N89" s="73">
        <f t="shared" si="18"/>
        <v>0</v>
      </c>
      <c r="O89" s="73">
        <f t="shared" si="18"/>
        <v>0</v>
      </c>
      <c r="P89" s="73">
        <f t="shared" si="18"/>
        <v>0</v>
      </c>
      <c r="Q89" s="73">
        <f t="shared" si="18"/>
        <v>0</v>
      </c>
      <c r="R89" s="73">
        <f t="shared" si="18"/>
        <v>0</v>
      </c>
    </row>
    <row r="90" spans="1:18" ht="23.25" hidden="1" customHeight="1">
      <c r="B90" s="32"/>
      <c r="C90" s="33"/>
      <c r="D90" s="33"/>
      <c r="E90" s="34"/>
      <c r="F90" s="25"/>
      <c r="G90" s="14"/>
      <c r="H90" s="80"/>
      <c r="I90" s="117"/>
      <c r="J90" s="79"/>
      <c r="K90" s="79"/>
      <c r="L90" s="79"/>
      <c r="M90" s="79"/>
      <c r="N90" s="79"/>
      <c r="O90" s="79"/>
      <c r="P90" s="79"/>
      <c r="Q90" s="79"/>
      <c r="R90" s="79">
        <f t="shared" ref="R90:R91" si="19">SUM(J90:Q90)</f>
        <v>0</v>
      </c>
    </row>
    <row r="91" spans="1:18" ht="23.25" hidden="1" customHeight="1">
      <c r="B91" s="24"/>
      <c r="D91" s="21"/>
      <c r="E91" s="26"/>
      <c r="F91" s="25"/>
      <c r="G91" s="14"/>
      <c r="H91" s="15"/>
      <c r="I91" s="16"/>
      <c r="J91" s="23"/>
      <c r="K91" s="23"/>
      <c r="L91" s="23"/>
      <c r="M91" s="23"/>
      <c r="N91" s="23"/>
      <c r="O91" s="23"/>
      <c r="P91" s="23"/>
      <c r="Q91" s="23"/>
      <c r="R91" s="79">
        <f t="shared" si="19"/>
        <v>0</v>
      </c>
    </row>
    <row r="92" spans="1:18" ht="23.25" hidden="1" customHeight="1">
      <c r="B92" s="58"/>
      <c r="C92" s="59"/>
      <c r="D92" s="53"/>
      <c r="E92" s="19"/>
      <c r="F92" s="25"/>
      <c r="G92" s="14"/>
      <c r="H92" s="15"/>
      <c r="I92" s="16"/>
      <c r="J92" s="23"/>
      <c r="K92" s="23"/>
      <c r="L92" s="23"/>
      <c r="M92" s="23"/>
      <c r="N92" s="23"/>
      <c r="O92" s="23"/>
      <c r="P92" s="23"/>
      <c r="Q92" s="23"/>
      <c r="R92" s="79">
        <f>SUM(J92:Q92)</f>
        <v>0</v>
      </c>
    </row>
    <row r="93" spans="1:18" ht="23.25" customHeight="1">
      <c r="B93" s="29"/>
      <c r="C93" s="31"/>
      <c r="D93" s="31"/>
      <c r="E93" s="30" t="s">
        <v>1169</v>
      </c>
      <c r="F93" s="27"/>
      <c r="G93" s="27"/>
      <c r="H93" s="358"/>
      <c r="I93" s="203"/>
      <c r="J93" s="73">
        <f>SUM(J94:J98)</f>
        <v>0</v>
      </c>
      <c r="K93" s="73">
        <f t="shared" ref="K93:R93" si="20">SUM(K94:K98)</f>
        <v>8400</v>
      </c>
      <c r="L93" s="73">
        <f t="shared" si="20"/>
        <v>21800</v>
      </c>
      <c r="M93" s="73">
        <f t="shared" si="20"/>
        <v>104800</v>
      </c>
      <c r="N93" s="73">
        <f t="shared" si="20"/>
        <v>0</v>
      </c>
      <c r="O93" s="73">
        <f t="shared" si="20"/>
        <v>0</v>
      </c>
      <c r="P93" s="73">
        <f t="shared" si="20"/>
        <v>0</v>
      </c>
      <c r="Q93" s="73">
        <f t="shared" si="20"/>
        <v>0</v>
      </c>
      <c r="R93" s="73">
        <f t="shared" si="20"/>
        <v>135000</v>
      </c>
    </row>
    <row r="94" spans="1:18" s="248" customFormat="1" ht="62.25" customHeight="1">
      <c r="A94" s="20"/>
      <c r="B94" s="252"/>
      <c r="C94" s="251"/>
      <c r="D94" s="251"/>
      <c r="E94" s="262"/>
      <c r="F94" s="323">
        <v>54</v>
      </c>
      <c r="G94" s="268" t="s">
        <v>1048</v>
      </c>
      <c r="H94" s="256" t="s">
        <v>696</v>
      </c>
      <c r="I94" s="256" t="s">
        <v>1049</v>
      </c>
      <c r="J94" s="294"/>
      <c r="K94" s="293">
        <v>4800</v>
      </c>
      <c r="L94" s="293">
        <v>5000</v>
      </c>
      <c r="M94" s="293">
        <v>15200</v>
      </c>
      <c r="N94" s="294"/>
      <c r="O94" s="294"/>
      <c r="P94" s="294"/>
      <c r="Q94" s="294"/>
      <c r="R94" s="293">
        <f>SUM(J94:Q94)</f>
        <v>25000</v>
      </c>
    </row>
    <row r="95" spans="1:18" s="248" customFormat="1" ht="80.25" customHeight="1">
      <c r="A95" s="20"/>
      <c r="B95" s="259"/>
      <c r="C95" s="258"/>
      <c r="D95" s="254"/>
      <c r="E95" s="257"/>
      <c r="F95" s="319">
        <v>55</v>
      </c>
      <c r="G95" s="268" t="s">
        <v>1050</v>
      </c>
      <c r="H95" s="281" t="s">
        <v>696</v>
      </c>
      <c r="I95" s="279" t="s">
        <v>1172</v>
      </c>
      <c r="J95" s="294"/>
      <c r="K95" s="294"/>
      <c r="L95" s="294"/>
      <c r="M95" s="294">
        <v>20000</v>
      </c>
      <c r="N95" s="294"/>
      <c r="O95" s="294"/>
      <c r="P95" s="294"/>
      <c r="Q95" s="294"/>
      <c r="R95" s="293">
        <f t="shared" ref="R95:R98" si="21">SUM(J95:Q95)</f>
        <v>20000</v>
      </c>
    </row>
    <row r="96" spans="1:18" s="248" customFormat="1" ht="33.75" customHeight="1">
      <c r="A96" s="7"/>
      <c r="B96" s="261"/>
      <c r="C96" s="253"/>
      <c r="D96" s="253"/>
      <c r="E96" s="260"/>
      <c r="F96" s="319">
        <v>56</v>
      </c>
      <c r="G96" s="268" t="s">
        <v>1086</v>
      </c>
      <c r="H96" s="256" t="s">
        <v>949</v>
      </c>
      <c r="I96" s="256" t="s">
        <v>1087</v>
      </c>
      <c r="J96" s="292"/>
      <c r="K96" s="292"/>
      <c r="L96" s="292"/>
      <c r="M96" s="293">
        <v>30000</v>
      </c>
      <c r="N96" s="292"/>
      <c r="O96" s="292"/>
      <c r="P96" s="292"/>
      <c r="Q96" s="292"/>
      <c r="R96" s="293">
        <f t="shared" si="21"/>
        <v>30000</v>
      </c>
    </row>
    <row r="97" spans="1:18" s="248" customFormat="1" ht="33" customHeight="1">
      <c r="A97" s="7"/>
      <c r="B97" s="261"/>
      <c r="C97" s="253"/>
      <c r="D97" s="253"/>
      <c r="E97" s="253"/>
      <c r="F97" s="319">
        <v>57</v>
      </c>
      <c r="G97" s="268" t="s">
        <v>1079</v>
      </c>
      <c r="H97" s="256" t="s">
        <v>960</v>
      </c>
      <c r="I97" s="256" t="s">
        <v>214</v>
      </c>
      <c r="J97" s="292"/>
      <c r="K97" s="292"/>
      <c r="L97" s="293">
        <v>10000</v>
      </c>
      <c r="M97" s="293">
        <v>30000</v>
      </c>
      <c r="N97" s="292"/>
      <c r="O97" s="292"/>
      <c r="P97" s="292"/>
      <c r="Q97" s="292"/>
      <c r="R97" s="293">
        <f t="shared" si="21"/>
        <v>40000</v>
      </c>
    </row>
    <row r="98" spans="1:18" s="248" customFormat="1" ht="33" customHeight="1">
      <c r="A98" s="7"/>
      <c r="B98" s="259"/>
      <c r="C98" s="258"/>
      <c r="D98" s="254"/>
      <c r="E98" s="257"/>
      <c r="F98" s="414">
        <v>58</v>
      </c>
      <c r="G98" s="347" t="s">
        <v>1081</v>
      </c>
      <c r="H98" s="315" t="s">
        <v>955</v>
      </c>
      <c r="I98" s="415" t="s">
        <v>1170</v>
      </c>
      <c r="J98" s="294"/>
      <c r="K98" s="293">
        <v>3600</v>
      </c>
      <c r="L98" s="293">
        <v>6800</v>
      </c>
      <c r="M98" s="293">
        <v>9600</v>
      </c>
      <c r="N98" s="294"/>
      <c r="O98" s="294"/>
      <c r="P98" s="294"/>
      <c r="Q98" s="294"/>
      <c r="R98" s="293">
        <f t="shared" si="21"/>
        <v>20000</v>
      </c>
    </row>
    <row r="99" spans="1:18" s="37" customFormat="1" ht="49.5" customHeight="1">
      <c r="B99" s="36"/>
      <c r="C99" s="39"/>
      <c r="D99" s="1401" t="s">
        <v>20</v>
      </c>
      <c r="E99" s="1401"/>
      <c r="F99" s="1401"/>
      <c r="G99" s="1401"/>
      <c r="H99" s="1401"/>
      <c r="I99" s="1426"/>
      <c r="J99" s="416">
        <f>SUM(J100)</f>
        <v>0</v>
      </c>
      <c r="K99" s="101">
        <f t="shared" ref="K99:R99" si="22">SUM(K100)</f>
        <v>24400</v>
      </c>
      <c r="L99" s="101">
        <f t="shared" si="22"/>
        <v>22600</v>
      </c>
      <c r="M99" s="101">
        <f t="shared" si="22"/>
        <v>100000</v>
      </c>
      <c r="N99" s="101">
        <f t="shared" si="22"/>
        <v>0</v>
      </c>
      <c r="O99" s="101">
        <f t="shared" si="22"/>
        <v>0</v>
      </c>
      <c r="P99" s="101">
        <f t="shared" si="22"/>
        <v>45000</v>
      </c>
      <c r="Q99" s="101">
        <f t="shared" si="22"/>
        <v>0</v>
      </c>
      <c r="R99" s="101">
        <f t="shared" si="22"/>
        <v>192000</v>
      </c>
    </row>
    <row r="100" spans="1:18" ht="36" customHeight="1">
      <c r="B100" s="29"/>
      <c r="C100" s="31"/>
      <c r="D100" s="31"/>
      <c r="E100" s="1401" t="s">
        <v>21</v>
      </c>
      <c r="F100" s="1401"/>
      <c r="G100" s="1401"/>
      <c r="H100" s="1401"/>
      <c r="I100" s="1401"/>
      <c r="J100" s="73">
        <f>SUM(J101:J106)</f>
        <v>0</v>
      </c>
      <c r="K100" s="73">
        <f t="shared" ref="K100:R100" si="23">SUM(K101:K106)</f>
        <v>24400</v>
      </c>
      <c r="L100" s="73">
        <f t="shared" si="23"/>
        <v>22600</v>
      </c>
      <c r="M100" s="73">
        <f t="shared" si="23"/>
        <v>100000</v>
      </c>
      <c r="N100" s="73">
        <f t="shared" si="23"/>
        <v>0</v>
      </c>
      <c r="O100" s="73">
        <f t="shared" si="23"/>
        <v>0</v>
      </c>
      <c r="P100" s="73">
        <f t="shared" si="23"/>
        <v>45000</v>
      </c>
      <c r="Q100" s="73">
        <f t="shared" si="23"/>
        <v>0</v>
      </c>
      <c r="R100" s="73">
        <f t="shared" si="23"/>
        <v>192000</v>
      </c>
    </row>
    <row r="101" spans="1:18" s="248" customFormat="1" ht="108">
      <c r="A101" s="7"/>
      <c r="B101" s="327"/>
      <c r="C101" s="324"/>
      <c r="D101" s="324"/>
      <c r="E101" s="325"/>
      <c r="F101" s="323">
        <v>59</v>
      </c>
      <c r="G101" s="268" t="s">
        <v>1051</v>
      </c>
      <c r="H101" s="256" t="s">
        <v>955</v>
      </c>
      <c r="I101" s="266" t="s">
        <v>1173</v>
      </c>
      <c r="J101" s="292"/>
      <c r="K101" s="293">
        <v>2400</v>
      </c>
      <c r="L101" s="292"/>
      <c r="M101" s="293">
        <v>9600</v>
      </c>
      <c r="N101" s="292"/>
      <c r="O101" s="292"/>
      <c r="P101" s="292"/>
      <c r="Q101" s="292"/>
      <c r="R101" s="293">
        <f>SUM(J101:Q101)</f>
        <v>12000</v>
      </c>
    </row>
    <row r="102" spans="1:18" s="248" customFormat="1" ht="46.5" customHeight="1">
      <c r="A102" s="7"/>
      <c r="B102" s="261"/>
      <c r="C102" s="253"/>
      <c r="D102" s="253"/>
      <c r="E102" s="260"/>
      <c r="F102" s="319">
        <v>60</v>
      </c>
      <c r="G102" s="268" t="s">
        <v>1171</v>
      </c>
      <c r="H102" s="256" t="s">
        <v>696</v>
      </c>
      <c r="I102" s="256" t="s">
        <v>1041</v>
      </c>
      <c r="J102" s="292"/>
      <c r="K102" s="292"/>
      <c r="L102" s="292"/>
      <c r="M102" s="293">
        <v>15000</v>
      </c>
      <c r="N102" s="292"/>
      <c r="O102" s="292"/>
      <c r="P102" s="293">
        <v>45000</v>
      </c>
      <c r="Q102" s="292"/>
      <c r="R102" s="293">
        <f t="shared" ref="R102:R106" si="24">SUM(J102:Q102)</f>
        <v>60000</v>
      </c>
    </row>
    <row r="103" spans="1:18" s="248" customFormat="1" ht="126">
      <c r="A103" s="7"/>
      <c r="B103" s="261"/>
      <c r="C103" s="253"/>
      <c r="D103" s="253"/>
      <c r="E103" s="260"/>
      <c r="F103" s="319">
        <v>61</v>
      </c>
      <c r="G103" s="268" t="s">
        <v>1042</v>
      </c>
      <c r="H103" s="281" t="s">
        <v>1043</v>
      </c>
      <c r="I103" s="256" t="s">
        <v>1044</v>
      </c>
      <c r="J103" s="294"/>
      <c r="K103" s="294">
        <v>4800</v>
      </c>
      <c r="L103" s="294">
        <v>5000</v>
      </c>
      <c r="M103" s="294">
        <v>15200</v>
      </c>
      <c r="N103" s="294"/>
      <c r="O103" s="294"/>
      <c r="P103" s="294"/>
      <c r="Q103" s="294"/>
      <c r="R103" s="293">
        <f t="shared" si="24"/>
        <v>25000</v>
      </c>
    </row>
    <row r="104" spans="1:18" s="248" customFormat="1" ht="72">
      <c r="A104" s="7"/>
      <c r="B104" s="261"/>
      <c r="C104" s="253"/>
      <c r="D104" s="253"/>
      <c r="E104" s="260"/>
      <c r="F104" s="319">
        <v>62</v>
      </c>
      <c r="G104" s="268" t="s">
        <v>1045</v>
      </c>
      <c r="H104" s="256" t="s">
        <v>1135</v>
      </c>
      <c r="I104" s="256" t="s">
        <v>214</v>
      </c>
      <c r="J104" s="292"/>
      <c r="K104" s="295">
        <v>5000</v>
      </c>
      <c r="L104" s="293"/>
      <c r="M104" s="293">
        <v>20000</v>
      </c>
      <c r="N104" s="292"/>
      <c r="O104" s="292"/>
      <c r="P104" s="292"/>
      <c r="Q104" s="292"/>
      <c r="R104" s="293">
        <f t="shared" si="24"/>
        <v>25000</v>
      </c>
    </row>
    <row r="105" spans="1:18" s="248" customFormat="1" ht="72">
      <c r="A105" s="37"/>
      <c r="B105" s="261"/>
      <c r="C105" s="253"/>
      <c r="D105" s="254"/>
      <c r="E105" s="257"/>
      <c r="F105" s="319">
        <v>63</v>
      </c>
      <c r="G105" s="268" t="s">
        <v>1046</v>
      </c>
      <c r="H105" s="256" t="s">
        <v>964</v>
      </c>
      <c r="I105" s="256" t="s">
        <v>1174</v>
      </c>
      <c r="J105" s="294"/>
      <c r="K105" s="294">
        <v>7200</v>
      </c>
      <c r="L105" s="294">
        <v>2600</v>
      </c>
      <c r="M105" s="294">
        <v>22200</v>
      </c>
      <c r="N105" s="294"/>
      <c r="O105" s="294"/>
      <c r="P105" s="294"/>
      <c r="Q105" s="294"/>
      <c r="R105" s="293">
        <f t="shared" si="24"/>
        <v>32000</v>
      </c>
    </row>
    <row r="106" spans="1:18" s="248" customFormat="1" ht="108">
      <c r="A106" s="7"/>
      <c r="B106" s="259"/>
      <c r="C106" s="258"/>
      <c r="D106" s="289"/>
      <c r="E106" s="257"/>
      <c r="F106" s="321">
        <v>64</v>
      </c>
      <c r="G106" s="268" t="s">
        <v>1047</v>
      </c>
      <c r="H106" s="281" t="s">
        <v>1638</v>
      </c>
      <c r="I106" s="256" t="s">
        <v>1041</v>
      </c>
      <c r="J106" s="292"/>
      <c r="K106" s="293">
        <v>5000</v>
      </c>
      <c r="L106" s="292">
        <v>15000</v>
      </c>
      <c r="M106" s="293">
        <v>18000</v>
      </c>
      <c r="N106" s="292"/>
      <c r="O106" s="292"/>
      <c r="P106" s="292"/>
      <c r="Q106" s="292"/>
      <c r="R106" s="293">
        <f t="shared" si="24"/>
        <v>38000</v>
      </c>
    </row>
    <row r="107" spans="1:18" ht="30.75" customHeight="1">
      <c r="B107" s="29"/>
      <c r="C107" s="1418" t="s">
        <v>24</v>
      </c>
      <c r="D107" s="1418"/>
      <c r="E107" s="1418"/>
      <c r="F107" s="1418"/>
      <c r="G107" s="1418"/>
      <c r="H107" s="1418"/>
      <c r="I107" s="1418"/>
      <c r="J107" s="73">
        <f t="shared" ref="J107:R107" si="25">SUM(J108+J112+J115)</f>
        <v>0</v>
      </c>
      <c r="K107" s="73">
        <f t="shared" si="25"/>
        <v>5400</v>
      </c>
      <c r="L107" s="73">
        <f t="shared" si="25"/>
        <v>10100</v>
      </c>
      <c r="M107" s="73">
        <f t="shared" si="25"/>
        <v>38100</v>
      </c>
      <c r="N107" s="73">
        <f t="shared" si="25"/>
        <v>0</v>
      </c>
      <c r="O107" s="73">
        <f t="shared" si="25"/>
        <v>0</v>
      </c>
      <c r="P107" s="73">
        <f t="shared" si="25"/>
        <v>0</v>
      </c>
      <c r="Q107" s="73">
        <f t="shared" si="25"/>
        <v>0</v>
      </c>
      <c r="R107" s="73">
        <f t="shared" si="25"/>
        <v>53600</v>
      </c>
    </row>
    <row r="108" spans="1:18" ht="49.5" customHeight="1">
      <c r="B108" s="29"/>
      <c r="C108" s="31"/>
      <c r="D108" s="1418" t="s">
        <v>23</v>
      </c>
      <c r="E108" s="1418"/>
      <c r="F108" s="1418"/>
      <c r="G108" s="1418"/>
      <c r="H108" s="1418"/>
      <c r="I108" s="1418"/>
      <c r="J108" s="73">
        <f>SUM(J109)</f>
        <v>0</v>
      </c>
      <c r="K108" s="73">
        <f t="shared" ref="K108:R108" si="26">SUM(K109)</f>
        <v>1800</v>
      </c>
      <c r="L108" s="73">
        <f t="shared" si="26"/>
        <v>10100</v>
      </c>
      <c r="M108" s="73">
        <f t="shared" si="26"/>
        <v>18100</v>
      </c>
      <c r="N108" s="73">
        <f t="shared" si="26"/>
        <v>0</v>
      </c>
      <c r="O108" s="73">
        <f t="shared" si="26"/>
        <v>0</v>
      </c>
      <c r="P108" s="73">
        <f t="shared" si="26"/>
        <v>0</v>
      </c>
      <c r="Q108" s="73">
        <f t="shared" si="26"/>
        <v>0</v>
      </c>
      <c r="R108" s="73">
        <f t="shared" si="26"/>
        <v>30000</v>
      </c>
    </row>
    <row r="109" spans="1:18" ht="33" customHeight="1">
      <c r="B109" s="29"/>
      <c r="C109" s="31"/>
      <c r="D109" s="31"/>
      <c r="E109" s="1401" t="s">
        <v>22</v>
      </c>
      <c r="F109" s="1401"/>
      <c r="G109" s="1401"/>
      <c r="H109" s="1401"/>
      <c r="I109" s="1401"/>
      <c r="J109" s="73">
        <f>SUM(J110:J111)</f>
        <v>0</v>
      </c>
      <c r="K109" s="73">
        <f t="shared" ref="K109:R109" si="27">SUM(K110:K111)</f>
        <v>1800</v>
      </c>
      <c r="L109" s="73">
        <f t="shared" si="27"/>
        <v>10100</v>
      </c>
      <c r="M109" s="73">
        <f t="shared" si="27"/>
        <v>18100</v>
      </c>
      <c r="N109" s="73">
        <f t="shared" si="27"/>
        <v>0</v>
      </c>
      <c r="O109" s="73">
        <f t="shared" si="27"/>
        <v>0</v>
      </c>
      <c r="P109" s="73">
        <f t="shared" si="27"/>
        <v>0</v>
      </c>
      <c r="Q109" s="73">
        <f t="shared" si="27"/>
        <v>0</v>
      </c>
      <c r="R109" s="73">
        <f t="shared" si="27"/>
        <v>30000</v>
      </c>
    </row>
    <row r="110" spans="1:18" s="248" customFormat="1" ht="90">
      <c r="A110" s="7"/>
      <c r="B110" s="327"/>
      <c r="C110" s="324"/>
      <c r="D110" s="324"/>
      <c r="E110" s="325"/>
      <c r="F110" s="323">
        <v>65</v>
      </c>
      <c r="G110" s="320" t="s">
        <v>1052</v>
      </c>
      <c r="H110" s="256" t="s">
        <v>955</v>
      </c>
      <c r="I110" s="263" t="s">
        <v>296</v>
      </c>
      <c r="J110" s="292"/>
      <c r="K110" s="293">
        <v>1800</v>
      </c>
      <c r="L110" s="293">
        <v>5100</v>
      </c>
      <c r="M110" s="293">
        <v>8100</v>
      </c>
      <c r="N110" s="292"/>
      <c r="O110" s="292"/>
      <c r="P110" s="292"/>
      <c r="Q110" s="292"/>
      <c r="R110" s="293">
        <f>SUM(J110:Q110)</f>
        <v>15000</v>
      </c>
    </row>
    <row r="111" spans="1:18" s="248" customFormat="1" ht="108">
      <c r="A111" s="7"/>
      <c r="B111" s="259"/>
      <c r="C111" s="258"/>
      <c r="D111" s="254"/>
      <c r="E111" s="257"/>
      <c r="F111" s="321">
        <v>66</v>
      </c>
      <c r="G111" s="268" t="s">
        <v>1053</v>
      </c>
      <c r="H111" s="256" t="s">
        <v>1135</v>
      </c>
      <c r="I111" s="256" t="s">
        <v>1041</v>
      </c>
      <c r="J111" s="292"/>
      <c r="K111" s="292"/>
      <c r="L111" s="293">
        <v>5000</v>
      </c>
      <c r="M111" s="293">
        <v>10000</v>
      </c>
      <c r="N111" s="292"/>
      <c r="O111" s="292"/>
      <c r="P111" s="292"/>
      <c r="Q111" s="292"/>
      <c r="R111" s="293">
        <f>SUM(J111:Q111)</f>
        <v>15000</v>
      </c>
    </row>
    <row r="112" spans="1:18" ht="48.75" customHeight="1">
      <c r="B112" s="29"/>
      <c r="C112" s="31"/>
      <c r="D112" s="1401" t="s">
        <v>26</v>
      </c>
      <c r="E112" s="1401"/>
      <c r="F112" s="1401"/>
      <c r="G112" s="1401"/>
      <c r="H112" s="1401"/>
      <c r="I112" s="1401"/>
      <c r="J112" s="73">
        <f>SUM(J113)</f>
        <v>0</v>
      </c>
      <c r="K112" s="73">
        <f t="shared" ref="K112:R112" si="28">SUM(K113)</f>
        <v>3600</v>
      </c>
      <c r="L112" s="73">
        <f t="shared" si="28"/>
        <v>0</v>
      </c>
      <c r="M112" s="73">
        <f t="shared" si="28"/>
        <v>10000</v>
      </c>
      <c r="N112" s="73">
        <f t="shared" si="28"/>
        <v>0</v>
      </c>
      <c r="O112" s="73">
        <f t="shared" si="28"/>
        <v>0</v>
      </c>
      <c r="P112" s="73">
        <f t="shared" si="28"/>
        <v>0</v>
      </c>
      <c r="Q112" s="73">
        <f t="shared" si="28"/>
        <v>0</v>
      </c>
      <c r="R112" s="73">
        <f t="shared" si="28"/>
        <v>13600</v>
      </c>
    </row>
    <row r="113" spans="1:18" ht="32.25" customHeight="1">
      <c r="B113" s="29"/>
      <c r="C113" s="31"/>
      <c r="D113" s="31"/>
      <c r="E113" s="1401" t="s">
        <v>27</v>
      </c>
      <c r="F113" s="1401"/>
      <c r="G113" s="1401"/>
      <c r="H113" s="1401"/>
      <c r="I113" s="1401"/>
      <c r="J113" s="73">
        <f>SUM(J114:J114)</f>
        <v>0</v>
      </c>
      <c r="K113" s="73">
        <f t="shared" ref="K113:R113" si="29">SUM(K114:K114)</f>
        <v>3600</v>
      </c>
      <c r="L113" s="73">
        <f t="shared" si="29"/>
        <v>0</v>
      </c>
      <c r="M113" s="73">
        <f t="shared" si="29"/>
        <v>10000</v>
      </c>
      <c r="N113" s="73">
        <f t="shared" si="29"/>
        <v>0</v>
      </c>
      <c r="O113" s="73">
        <f t="shared" si="29"/>
        <v>0</v>
      </c>
      <c r="P113" s="73">
        <f t="shared" si="29"/>
        <v>0</v>
      </c>
      <c r="Q113" s="73">
        <f t="shared" si="29"/>
        <v>0</v>
      </c>
      <c r="R113" s="73">
        <f t="shared" si="29"/>
        <v>13600</v>
      </c>
    </row>
    <row r="114" spans="1:18" s="248" customFormat="1" ht="33" customHeight="1">
      <c r="A114" s="7"/>
      <c r="B114" s="252"/>
      <c r="C114" s="251"/>
      <c r="D114" s="251"/>
      <c r="E114" s="262"/>
      <c r="F114" s="345">
        <v>67</v>
      </c>
      <c r="G114" s="268" t="s">
        <v>1054</v>
      </c>
      <c r="H114" s="256" t="s">
        <v>1135</v>
      </c>
      <c r="I114" s="256" t="s">
        <v>214</v>
      </c>
      <c r="J114" s="292"/>
      <c r="K114" s="293">
        <v>3600</v>
      </c>
      <c r="L114" s="292"/>
      <c r="M114" s="293">
        <v>10000</v>
      </c>
      <c r="N114" s="292"/>
      <c r="O114" s="292"/>
      <c r="P114" s="292"/>
      <c r="Q114" s="292"/>
      <c r="R114" s="293">
        <f>SUM(J114:Q114)</f>
        <v>13600</v>
      </c>
    </row>
    <row r="115" spans="1:18" ht="33.75" customHeight="1">
      <c r="B115" s="29"/>
      <c r="C115" s="31"/>
      <c r="D115" s="1401" t="s">
        <v>28</v>
      </c>
      <c r="E115" s="1401"/>
      <c r="F115" s="1401"/>
      <c r="G115" s="1401"/>
      <c r="H115" s="1401"/>
      <c r="I115" s="1401"/>
      <c r="J115" s="73">
        <f t="shared" ref="J115:R115" si="30">SUM(J116+J118)</f>
        <v>0</v>
      </c>
      <c r="K115" s="73">
        <f t="shared" si="30"/>
        <v>0</v>
      </c>
      <c r="L115" s="73">
        <f t="shared" si="30"/>
        <v>0</v>
      </c>
      <c r="M115" s="73">
        <f t="shared" si="30"/>
        <v>10000</v>
      </c>
      <c r="N115" s="73">
        <f t="shared" si="30"/>
        <v>0</v>
      </c>
      <c r="O115" s="73">
        <f t="shared" si="30"/>
        <v>0</v>
      </c>
      <c r="P115" s="73">
        <f t="shared" si="30"/>
        <v>0</v>
      </c>
      <c r="Q115" s="73">
        <f t="shared" si="30"/>
        <v>0</v>
      </c>
      <c r="R115" s="73">
        <f t="shared" si="30"/>
        <v>10000</v>
      </c>
    </row>
    <row r="116" spans="1:18" ht="33.75" customHeight="1">
      <c r="B116" s="29"/>
      <c r="C116" s="31"/>
      <c r="D116" s="31"/>
      <c r="E116" s="1401" t="s">
        <v>29</v>
      </c>
      <c r="F116" s="1401"/>
      <c r="G116" s="1401"/>
      <c r="H116" s="1401"/>
      <c r="I116" s="1401"/>
      <c r="J116" s="73">
        <f>SUM(J117:J117)</f>
        <v>0</v>
      </c>
      <c r="K116" s="73">
        <f t="shared" ref="K116:R116" si="31">SUM(K117:K117)</f>
        <v>0</v>
      </c>
      <c r="L116" s="73">
        <f t="shared" si="31"/>
        <v>0</v>
      </c>
      <c r="M116" s="73">
        <f t="shared" si="31"/>
        <v>10000</v>
      </c>
      <c r="N116" s="73">
        <f t="shared" si="31"/>
        <v>0</v>
      </c>
      <c r="O116" s="73">
        <f t="shared" si="31"/>
        <v>0</v>
      </c>
      <c r="P116" s="73">
        <f t="shared" si="31"/>
        <v>0</v>
      </c>
      <c r="Q116" s="73">
        <f t="shared" si="31"/>
        <v>0</v>
      </c>
      <c r="R116" s="73">
        <f t="shared" si="31"/>
        <v>10000</v>
      </c>
    </row>
    <row r="117" spans="1:18" s="248" customFormat="1" ht="32.25" customHeight="1">
      <c r="A117" s="7"/>
      <c r="B117" s="252"/>
      <c r="C117" s="251"/>
      <c r="D117" s="251"/>
      <c r="E117" s="262"/>
      <c r="F117" s="276">
        <v>68</v>
      </c>
      <c r="G117" s="268" t="s">
        <v>1055</v>
      </c>
      <c r="H117" s="282" t="s">
        <v>973</v>
      </c>
      <c r="I117" s="256" t="s">
        <v>214</v>
      </c>
      <c r="J117" s="293"/>
      <c r="K117" s="293"/>
      <c r="L117" s="293"/>
      <c r="M117" s="293">
        <v>10000</v>
      </c>
      <c r="N117" s="293"/>
      <c r="O117" s="293"/>
      <c r="P117" s="293"/>
      <c r="Q117" s="293"/>
      <c r="R117" s="293">
        <f>SUM(J117:Q117)</f>
        <v>10000</v>
      </c>
    </row>
    <row r="118" spans="1:18" ht="33" hidden="1" customHeight="1">
      <c r="B118" s="29"/>
      <c r="C118" s="31"/>
      <c r="D118" s="31"/>
      <c r="E118" s="1418" t="s">
        <v>30</v>
      </c>
      <c r="F118" s="1418"/>
      <c r="G118" s="1418"/>
      <c r="H118" s="1418"/>
      <c r="I118" s="1418"/>
      <c r="J118" s="73">
        <f t="shared" ref="J118:R118" si="32">SUM(J119:J121)</f>
        <v>0</v>
      </c>
      <c r="K118" s="73">
        <f t="shared" si="32"/>
        <v>0</v>
      </c>
      <c r="L118" s="73">
        <f t="shared" si="32"/>
        <v>0</v>
      </c>
      <c r="M118" s="73">
        <f t="shared" si="32"/>
        <v>0</v>
      </c>
      <c r="N118" s="73">
        <f t="shared" si="32"/>
        <v>0</v>
      </c>
      <c r="O118" s="73">
        <f t="shared" si="32"/>
        <v>0</v>
      </c>
      <c r="P118" s="73">
        <f t="shared" si="32"/>
        <v>0</v>
      </c>
      <c r="Q118" s="73">
        <f t="shared" si="32"/>
        <v>0</v>
      </c>
      <c r="R118" s="73">
        <f t="shared" si="32"/>
        <v>0</v>
      </c>
    </row>
    <row r="119" spans="1:18" ht="23.25" hidden="1" customHeight="1">
      <c r="B119" s="32"/>
      <c r="C119" s="33"/>
      <c r="D119" s="33"/>
      <c r="E119" s="34"/>
      <c r="F119" s="25"/>
      <c r="G119" s="14"/>
      <c r="H119" s="80"/>
      <c r="I119" s="117"/>
      <c r="J119" s="23"/>
      <c r="K119" s="23"/>
      <c r="L119" s="23"/>
      <c r="M119" s="23"/>
      <c r="N119" s="23"/>
      <c r="O119" s="23"/>
      <c r="P119" s="23"/>
      <c r="Q119" s="23"/>
      <c r="R119" s="79">
        <f>SUM(J119:Q119)</f>
        <v>0</v>
      </c>
    </row>
    <row r="120" spans="1:18" ht="23.25" hidden="1" customHeight="1">
      <c r="B120" s="48"/>
      <c r="C120" s="49"/>
      <c r="D120" s="49"/>
      <c r="E120" s="50"/>
      <c r="F120" s="25"/>
      <c r="G120" s="14"/>
      <c r="H120" s="80"/>
      <c r="I120" s="117"/>
      <c r="J120" s="79"/>
      <c r="K120" s="79"/>
      <c r="L120" s="79"/>
      <c r="M120" s="79"/>
      <c r="N120" s="79"/>
      <c r="O120" s="79"/>
      <c r="P120" s="79"/>
      <c r="Q120" s="79"/>
      <c r="R120" s="79">
        <f t="shared" ref="R120:R121" si="33">SUM(J120:Q120)</f>
        <v>0</v>
      </c>
    </row>
    <row r="121" spans="1:18" ht="23.25" hidden="1" customHeight="1">
      <c r="B121" s="17"/>
      <c r="C121" s="18"/>
      <c r="D121" s="18"/>
      <c r="E121" s="66"/>
      <c r="F121" s="25"/>
      <c r="G121" s="14"/>
      <c r="H121" s="80"/>
      <c r="I121" s="117"/>
      <c r="J121" s="79"/>
      <c r="K121" s="79"/>
      <c r="L121" s="79"/>
      <c r="M121" s="79"/>
      <c r="N121" s="79"/>
      <c r="O121" s="79"/>
      <c r="P121" s="79"/>
      <c r="Q121" s="79"/>
      <c r="R121" s="79">
        <f t="shared" si="33"/>
        <v>0</v>
      </c>
    </row>
    <row r="122" spans="1:18" s="12" customFormat="1" ht="18.75" customHeight="1">
      <c r="B122" s="41" t="s">
        <v>82</v>
      </c>
      <c r="C122" s="42"/>
      <c r="D122" s="43"/>
      <c r="E122" s="43"/>
      <c r="F122" s="43"/>
      <c r="G122" s="43"/>
      <c r="H122" s="181"/>
      <c r="I122" s="181"/>
      <c r="J122" s="169">
        <f>SUM(J123)</f>
        <v>0</v>
      </c>
      <c r="K122" s="169">
        <f t="shared" ref="K122:R123" si="34">SUM(K123)</f>
        <v>3600</v>
      </c>
      <c r="L122" s="169">
        <f t="shared" si="34"/>
        <v>4500</v>
      </c>
      <c r="M122" s="169">
        <f t="shared" si="34"/>
        <v>15900</v>
      </c>
      <c r="N122" s="169">
        <f t="shared" si="34"/>
        <v>0</v>
      </c>
      <c r="O122" s="169">
        <f t="shared" si="34"/>
        <v>0</v>
      </c>
      <c r="P122" s="169">
        <f t="shared" si="34"/>
        <v>0</v>
      </c>
      <c r="Q122" s="169">
        <f t="shared" si="34"/>
        <v>0</v>
      </c>
      <c r="R122" s="169">
        <f t="shared" si="34"/>
        <v>24000</v>
      </c>
    </row>
    <row r="123" spans="1:18" s="12" customFormat="1" ht="33" customHeight="1">
      <c r="B123" s="1404" t="s">
        <v>83</v>
      </c>
      <c r="C123" s="1405"/>
      <c r="D123" s="1405"/>
      <c r="E123" s="1405"/>
      <c r="F123" s="1405"/>
      <c r="G123" s="1405"/>
      <c r="H123" s="1405"/>
      <c r="I123" s="1405"/>
      <c r="J123" s="82">
        <f>SUM(J124)</f>
        <v>0</v>
      </c>
      <c r="K123" s="82">
        <f t="shared" si="34"/>
        <v>3600</v>
      </c>
      <c r="L123" s="82">
        <f t="shared" si="34"/>
        <v>4500</v>
      </c>
      <c r="M123" s="82">
        <f t="shared" si="34"/>
        <v>15900</v>
      </c>
      <c r="N123" s="82">
        <f t="shared" si="34"/>
        <v>0</v>
      </c>
      <c r="O123" s="82">
        <f t="shared" si="34"/>
        <v>0</v>
      </c>
      <c r="P123" s="82">
        <f t="shared" si="34"/>
        <v>0</v>
      </c>
      <c r="Q123" s="82">
        <f t="shared" si="34"/>
        <v>0</v>
      </c>
      <c r="R123" s="82">
        <f t="shared" si="34"/>
        <v>24000</v>
      </c>
    </row>
    <row r="124" spans="1:18" ht="32.25" customHeight="1">
      <c r="B124" s="29"/>
      <c r="C124" s="1401" t="s">
        <v>31</v>
      </c>
      <c r="D124" s="1401"/>
      <c r="E124" s="1401"/>
      <c r="F124" s="1401"/>
      <c r="G124" s="1401"/>
      <c r="H124" s="1401"/>
      <c r="I124" s="1401"/>
      <c r="J124" s="73">
        <f t="shared" ref="J124:R124" si="35">SUM(J125+J130)</f>
        <v>0</v>
      </c>
      <c r="K124" s="73">
        <f t="shared" si="35"/>
        <v>3600</v>
      </c>
      <c r="L124" s="73">
        <f t="shared" si="35"/>
        <v>4500</v>
      </c>
      <c r="M124" s="73">
        <f t="shared" si="35"/>
        <v>15900</v>
      </c>
      <c r="N124" s="73">
        <f t="shared" si="35"/>
        <v>0</v>
      </c>
      <c r="O124" s="73">
        <f t="shared" si="35"/>
        <v>0</v>
      </c>
      <c r="P124" s="73">
        <f t="shared" si="35"/>
        <v>0</v>
      </c>
      <c r="Q124" s="73">
        <f t="shared" si="35"/>
        <v>0</v>
      </c>
      <c r="R124" s="73">
        <f t="shared" si="35"/>
        <v>24000</v>
      </c>
    </row>
    <row r="125" spans="1:18" ht="34.5" customHeight="1">
      <c r="B125" s="29"/>
      <c r="C125" s="31"/>
      <c r="D125" s="1401" t="s">
        <v>32</v>
      </c>
      <c r="E125" s="1401"/>
      <c r="F125" s="1401"/>
      <c r="G125" s="1401"/>
      <c r="H125" s="1401"/>
      <c r="I125" s="1401"/>
      <c r="J125" s="73">
        <f>SUM(J126)</f>
        <v>0</v>
      </c>
      <c r="K125" s="73">
        <f t="shared" ref="K125:R125" si="36">SUM(K126)</f>
        <v>3600</v>
      </c>
      <c r="L125" s="73">
        <f t="shared" si="36"/>
        <v>4500</v>
      </c>
      <c r="M125" s="73">
        <f t="shared" si="36"/>
        <v>15900</v>
      </c>
      <c r="N125" s="73">
        <f t="shared" si="36"/>
        <v>0</v>
      </c>
      <c r="O125" s="73">
        <f t="shared" si="36"/>
        <v>0</v>
      </c>
      <c r="P125" s="73">
        <f t="shared" si="36"/>
        <v>0</v>
      </c>
      <c r="Q125" s="73">
        <f t="shared" si="36"/>
        <v>0</v>
      </c>
      <c r="R125" s="73">
        <f t="shared" si="36"/>
        <v>24000</v>
      </c>
    </row>
    <row r="126" spans="1:18">
      <c r="B126" s="29"/>
      <c r="C126" s="31"/>
      <c r="D126" s="31"/>
      <c r="E126" s="30" t="s">
        <v>33</v>
      </c>
      <c r="F126" s="27"/>
      <c r="G126" s="27"/>
      <c r="H126" s="13"/>
      <c r="I126" s="100"/>
      <c r="J126" s="73">
        <f t="shared" ref="J126:R126" si="37">SUM(J127:J129)</f>
        <v>0</v>
      </c>
      <c r="K126" s="73">
        <f t="shared" si="37"/>
        <v>3600</v>
      </c>
      <c r="L126" s="73">
        <f t="shared" si="37"/>
        <v>4500</v>
      </c>
      <c r="M126" s="73">
        <f t="shared" si="37"/>
        <v>15900</v>
      </c>
      <c r="N126" s="73">
        <f t="shared" si="37"/>
        <v>0</v>
      </c>
      <c r="O126" s="73">
        <f t="shared" si="37"/>
        <v>0</v>
      </c>
      <c r="P126" s="73">
        <f t="shared" si="37"/>
        <v>0</v>
      </c>
      <c r="Q126" s="73">
        <f t="shared" si="37"/>
        <v>0</v>
      </c>
      <c r="R126" s="73">
        <f t="shared" si="37"/>
        <v>24000</v>
      </c>
    </row>
    <row r="127" spans="1:18" s="248" customFormat="1" ht="32.25" customHeight="1">
      <c r="A127" s="7"/>
      <c r="B127" s="417"/>
      <c r="C127" s="418"/>
      <c r="D127" s="418"/>
      <c r="E127" s="419"/>
      <c r="F127" s="345">
        <v>69</v>
      </c>
      <c r="G127" s="268" t="s">
        <v>1056</v>
      </c>
      <c r="H127" s="256" t="s">
        <v>696</v>
      </c>
      <c r="I127" s="256" t="s">
        <v>1057</v>
      </c>
      <c r="J127" s="292"/>
      <c r="K127" s="293">
        <v>3600</v>
      </c>
      <c r="L127" s="293">
        <v>4500</v>
      </c>
      <c r="M127" s="293">
        <v>15900</v>
      </c>
      <c r="N127" s="292"/>
      <c r="O127" s="292"/>
      <c r="P127" s="292"/>
      <c r="Q127" s="292"/>
      <c r="R127" s="293">
        <f>SUM(J127:Q127)</f>
        <v>24000</v>
      </c>
    </row>
    <row r="128" spans="1:18" ht="25.5" hidden="1" customHeight="1">
      <c r="B128" s="24"/>
      <c r="D128" s="21"/>
      <c r="E128" s="26"/>
      <c r="F128" s="126"/>
      <c r="G128" s="14"/>
      <c r="H128" s="15"/>
      <c r="I128" s="16"/>
      <c r="J128" s="23"/>
      <c r="K128" s="23"/>
      <c r="L128" s="23"/>
      <c r="M128" s="23"/>
      <c r="N128" s="23"/>
      <c r="O128" s="23"/>
      <c r="P128" s="23"/>
      <c r="Q128" s="23"/>
      <c r="R128" s="79">
        <f>SUM(J128:Q128)</f>
        <v>0</v>
      </c>
    </row>
    <row r="129" spans="1:18" ht="25.5" hidden="1" customHeight="1">
      <c r="B129" s="24"/>
      <c r="D129" s="21"/>
      <c r="E129" s="26"/>
      <c r="F129" s="25"/>
      <c r="G129" s="14"/>
      <c r="H129" s="15"/>
      <c r="I129" s="16"/>
      <c r="J129" s="79"/>
      <c r="K129" s="79"/>
      <c r="L129" s="79"/>
      <c r="M129" s="79"/>
      <c r="N129" s="79"/>
      <c r="O129" s="79"/>
      <c r="P129" s="79"/>
      <c r="Q129" s="79"/>
      <c r="R129" s="79">
        <f>SUM(J129:Q129)</f>
        <v>0</v>
      </c>
    </row>
    <row r="130" spans="1:18" ht="21" hidden="1" customHeight="1">
      <c r="B130" s="29"/>
      <c r="C130" s="31"/>
      <c r="D130" s="1419" t="s">
        <v>34</v>
      </c>
      <c r="E130" s="1419"/>
      <c r="F130" s="1419"/>
      <c r="G130" s="1419"/>
      <c r="H130" s="1419"/>
      <c r="I130" s="1419"/>
      <c r="J130" s="73">
        <f>SUM(J131)</f>
        <v>0</v>
      </c>
      <c r="K130" s="73">
        <f t="shared" ref="K130:Q130" si="38">SUM(K131)</f>
        <v>0</v>
      </c>
      <c r="L130" s="73">
        <f t="shared" si="38"/>
        <v>0</v>
      </c>
      <c r="M130" s="73">
        <f t="shared" si="38"/>
        <v>0</v>
      </c>
      <c r="N130" s="73">
        <f t="shared" si="38"/>
        <v>0</v>
      </c>
      <c r="O130" s="73">
        <f t="shared" si="38"/>
        <v>0</v>
      </c>
      <c r="P130" s="73">
        <f t="shared" si="38"/>
        <v>0</v>
      </c>
      <c r="Q130" s="73">
        <f t="shared" si="38"/>
        <v>0</v>
      </c>
      <c r="R130" s="73">
        <f>SUM(R131)</f>
        <v>0</v>
      </c>
    </row>
    <row r="131" spans="1:18" ht="21" hidden="1" customHeight="1">
      <c r="B131" s="29"/>
      <c r="C131" s="31"/>
      <c r="D131" s="31"/>
      <c r="E131" s="1418" t="s">
        <v>35</v>
      </c>
      <c r="F131" s="1418"/>
      <c r="G131" s="1418"/>
      <c r="H131" s="1418"/>
      <c r="I131" s="1418"/>
      <c r="J131" s="73">
        <f t="shared" ref="J131:R131" si="39">SUM(J132:J134)</f>
        <v>0</v>
      </c>
      <c r="K131" s="73">
        <f t="shared" si="39"/>
        <v>0</v>
      </c>
      <c r="L131" s="73">
        <f t="shared" si="39"/>
        <v>0</v>
      </c>
      <c r="M131" s="73">
        <f t="shared" si="39"/>
        <v>0</v>
      </c>
      <c r="N131" s="73">
        <f t="shared" si="39"/>
        <v>0</v>
      </c>
      <c r="O131" s="73">
        <f t="shared" si="39"/>
        <v>0</v>
      </c>
      <c r="P131" s="73">
        <f t="shared" si="39"/>
        <v>0</v>
      </c>
      <c r="Q131" s="73">
        <f t="shared" si="39"/>
        <v>0</v>
      </c>
      <c r="R131" s="73">
        <f t="shared" si="39"/>
        <v>0</v>
      </c>
    </row>
    <row r="132" spans="1:18" ht="25.5" hidden="1" customHeight="1">
      <c r="B132" s="32"/>
      <c r="C132" s="33"/>
      <c r="D132" s="33"/>
      <c r="E132" s="34"/>
      <c r="F132" s="25"/>
      <c r="G132" s="14"/>
      <c r="H132" s="80"/>
      <c r="I132" s="117"/>
      <c r="J132" s="79"/>
      <c r="K132" s="79"/>
      <c r="L132" s="79"/>
      <c r="M132" s="79"/>
      <c r="N132" s="79"/>
      <c r="O132" s="79"/>
      <c r="P132" s="79"/>
      <c r="Q132" s="79"/>
      <c r="R132" s="79">
        <f>SUM(J132:Q132)</f>
        <v>0</v>
      </c>
    </row>
    <row r="133" spans="1:18" ht="25.5" hidden="1" customHeight="1">
      <c r="B133" s="48"/>
      <c r="C133" s="49"/>
      <c r="D133" s="49"/>
      <c r="E133" s="50"/>
      <c r="F133" s="25"/>
      <c r="G133" s="14"/>
      <c r="H133" s="80"/>
      <c r="I133" s="117"/>
      <c r="J133" s="79"/>
      <c r="K133" s="79"/>
      <c r="L133" s="79"/>
      <c r="M133" s="79"/>
      <c r="N133" s="79"/>
      <c r="O133" s="79"/>
      <c r="P133" s="79"/>
      <c r="Q133" s="79"/>
      <c r="R133" s="79">
        <f t="shared" ref="R133:R134" si="40">SUM(J133:Q133)</f>
        <v>0</v>
      </c>
    </row>
    <row r="134" spans="1:18" ht="25.5" hidden="1" customHeight="1">
      <c r="B134" s="48"/>
      <c r="C134" s="49"/>
      <c r="D134" s="49"/>
      <c r="E134" s="50"/>
      <c r="F134" s="25"/>
      <c r="G134" s="14"/>
      <c r="H134" s="80"/>
      <c r="I134" s="117"/>
      <c r="J134" s="79"/>
      <c r="K134" s="79"/>
      <c r="L134" s="79"/>
      <c r="M134" s="79"/>
      <c r="N134" s="79"/>
      <c r="O134" s="79"/>
      <c r="P134" s="79"/>
      <c r="Q134" s="79"/>
      <c r="R134" s="79">
        <f t="shared" si="40"/>
        <v>0</v>
      </c>
    </row>
    <row r="135" spans="1:18" s="12" customFormat="1" ht="34.5" customHeight="1">
      <c r="B135" s="1402" t="s">
        <v>85</v>
      </c>
      <c r="C135" s="1403"/>
      <c r="D135" s="1403"/>
      <c r="E135" s="1403"/>
      <c r="F135" s="1403"/>
      <c r="G135" s="1403"/>
      <c r="H135" s="1403"/>
      <c r="I135" s="1403"/>
      <c r="J135" s="169">
        <f>SUM(J136)</f>
        <v>0</v>
      </c>
      <c r="K135" s="169">
        <f t="shared" ref="K135:R136" si="41">SUM(K136)</f>
        <v>3600</v>
      </c>
      <c r="L135" s="169">
        <f t="shared" si="41"/>
        <v>25200</v>
      </c>
      <c r="M135" s="169">
        <f t="shared" si="41"/>
        <v>74500</v>
      </c>
      <c r="N135" s="169">
        <f t="shared" si="41"/>
        <v>0</v>
      </c>
      <c r="O135" s="169">
        <f t="shared" si="41"/>
        <v>0</v>
      </c>
      <c r="P135" s="169">
        <f t="shared" si="41"/>
        <v>0</v>
      </c>
      <c r="Q135" s="169">
        <f t="shared" si="41"/>
        <v>0</v>
      </c>
      <c r="R135" s="169">
        <f t="shared" si="41"/>
        <v>103300</v>
      </c>
    </row>
    <row r="136" spans="1:18" s="12" customFormat="1" ht="49.5" customHeight="1">
      <c r="B136" s="1420" t="s">
        <v>86</v>
      </c>
      <c r="C136" s="1421"/>
      <c r="D136" s="1421"/>
      <c r="E136" s="1421"/>
      <c r="F136" s="1421"/>
      <c r="G136" s="1421"/>
      <c r="H136" s="1421"/>
      <c r="I136" s="1421"/>
      <c r="J136" s="82">
        <f>SUM(J137)</f>
        <v>0</v>
      </c>
      <c r="K136" s="82">
        <f t="shared" si="41"/>
        <v>3600</v>
      </c>
      <c r="L136" s="82">
        <f t="shared" si="41"/>
        <v>25200</v>
      </c>
      <c r="M136" s="82">
        <f t="shared" si="41"/>
        <v>74500</v>
      </c>
      <c r="N136" s="82">
        <f t="shared" si="41"/>
        <v>0</v>
      </c>
      <c r="O136" s="82">
        <f t="shared" si="41"/>
        <v>0</v>
      </c>
      <c r="P136" s="82">
        <f t="shared" si="41"/>
        <v>0</v>
      </c>
      <c r="Q136" s="82">
        <f t="shared" si="41"/>
        <v>0</v>
      </c>
      <c r="R136" s="82">
        <f t="shared" si="41"/>
        <v>103300</v>
      </c>
    </row>
    <row r="137" spans="1:18" ht="36.75" customHeight="1">
      <c r="B137" s="29"/>
      <c r="C137" s="1401" t="s">
        <v>36</v>
      </c>
      <c r="D137" s="1401"/>
      <c r="E137" s="1401"/>
      <c r="F137" s="1401"/>
      <c r="G137" s="1401"/>
      <c r="H137" s="1401"/>
      <c r="I137" s="1401"/>
      <c r="J137" s="73">
        <f t="shared" ref="J137:R137" si="42">SUM(J138+J142+J147)</f>
        <v>0</v>
      </c>
      <c r="K137" s="73">
        <f t="shared" si="42"/>
        <v>3600</v>
      </c>
      <c r="L137" s="73">
        <f t="shared" si="42"/>
        <v>25200</v>
      </c>
      <c r="M137" s="73">
        <f t="shared" si="42"/>
        <v>74500</v>
      </c>
      <c r="N137" s="73">
        <f t="shared" si="42"/>
        <v>0</v>
      </c>
      <c r="O137" s="73">
        <f t="shared" si="42"/>
        <v>0</v>
      </c>
      <c r="P137" s="73">
        <f t="shared" si="42"/>
        <v>0</v>
      </c>
      <c r="Q137" s="73">
        <f t="shared" si="42"/>
        <v>0</v>
      </c>
      <c r="R137" s="73">
        <f t="shared" si="42"/>
        <v>103300</v>
      </c>
    </row>
    <row r="138" spans="1:18" ht="47.25" customHeight="1">
      <c r="B138" s="29"/>
      <c r="C138" s="31"/>
      <c r="D138" s="1401" t="s">
        <v>37</v>
      </c>
      <c r="E138" s="1401"/>
      <c r="F138" s="1401"/>
      <c r="G138" s="1401"/>
      <c r="H138" s="1401"/>
      <c r="I138" s="1401"/>
      <c r="J138" s="73">
        <f>SUM(J139)</f>
        <v>0</v>
      </c>
      <c r="K138" s="73">
        <f t="shared" ref="K138:R138" si="43">SUM(K139)</f>
        <v>3600</v>
      </c>
      <c r="L138" s="73">
        <f t="shared" si="43"/>
        <v>10200</v>
      </c>
      <c r="M138" s="73">
        <f t="shared" si="43"/>
        <v>33200</v>
      </c>
      <c r="N138" s="73">
        <f t="shared" si="43"/>
        <v>0</v>
      </c>
      <c r="O138" s="73">
        <f t="shared" si="43"/>
        <v>0</v>
      </c>
      <c r="P138" s="73">
        <f t="shared" si="43"/>
        <v>0</v>
      </c>
      <c r="Q138" s="73">
        <f t="shared" si="43"/>
        <v>0</v>
      </c>
      <c r="R138" s="73">
        <f t="shared" si="43"/>
        <v>47000</v>
      </c>
    </row>
    <row r="139" spans="1:18" ht="32.25" customHeight="1">
      <c r="B139" s="29"/>
      <c r="C139" s="31"/>
      <c r="D139" s="31"/>
      <c r="E139" s="1401" t="s">
        <v>38</v>
      </c>
      <c r="F139" s="1401"/>
      <c r="G139" s="1401"/>
      <c r="H139" s="1401"/>
      <c r="I139" s="1401"/>
      <c r="J139" s="73">
        <f>SUM(J140:J141)</f>
        <v>0</v>
      </c>
      <c r="K139" s="73">
        <f t="shared" ref="K139:R139" si="44">SUM(K140:K141)</f>
        <v>3600</v>
      </c>
      <c r="L139" s="73">
        <f t="shared" si="44"/>
        <v>10200</v>
      </c>
      <c r="M139" s="73">
        <f t="shared" si="44"/>
        <v>33200</v>
      </c>
      <c r="N139" s="73">
        <f t="shared" si="44"/>
        <v>0</v>
      </c>
      <c r="O139" s="73">
        <f t="shared" si="44"/>
        <v>0</v>
      </c>
      <c r="P139" s="73">
        <f t="shared" si="44"/>
        <v>0</v>
      </c>
      <c r="Q139" s="73">
        <f t="shared" si="44"/>
        <v>0</v>
      </c>
      <c r="R139" s="73">
        <f t="shared" si="44"/>
        <v>47000</v>
      </c>
    </row>
    <row r="140" spans="1:18" s="248" customFormat="1" ht="33.75" customHeight="1">
      <c r="A140" s="7"/>
      <c r="B140" s="344"/>
      <c r="C140" s="340"/>
      <c r="D140" s="341"/>
      <c r="E140" s="342"/>
      <c r="F140" s="323">
        <v>70</v>
      </c>
      <c r="G140" s="268" t="s">
        <v>1058</v>
      </c>
      <c r="H140" s="256" t="s">
        <v>696</v>
      </c>
      <c r="I140" s="256" t="s">
        <v>998</v>
      </c>
      <c r="J140" s="292"/>
      <c r="K140" s="293">
        <v>3600</v>
      </c>
      <c r="L140" s="293">
        <v>5200</v>
      </c>
      <c r="M140" s="293">
        <v>26200</v>
      </c>
      <c r="N140" s="292"/>
      <c r="O140" s="292"/>
      <c r="P140" s="292"/>
      <c r="Q140" s="292"/>
      <c r="R140" s="293">
        <f>SUM(J140:Q140)</f>
        <v>35000</v>
      </c>
    </row>
    <row r="141" spans="1:18" s="248" customFormat="1" ht="33.75" customHeight="1">
      <c r="A141" s="7"/>
      <c r="B141" s="326"/>
      <c r="C141" s="343"/>
      <c r="D141" s="253"/>
      <c r="E141" s="253"/>
      <c r="F141" s="321">
        <v>71</v>
      </c>
      <c r="G141" s="268" t="s">
        <v>1064</v>
      </c>
      <c r="H141" s="256" t="s">
        <v>1135</v>
      </c>
      <c r="I141" s="277" t="s">
        <v>1175</v>
      </c>
      <c r="J141" s="292"/>
      <c r="K141" s="292"/>
      <c r="L141" s="294">
        <v>5000</v>
      </c>
      <c r="M141" s="294">
        <v>7000</v>
      </c>
      <c r="N141" s="292"/>
      <c r="O141" s="292"/>
      <c r="P141" s="292"/>
      <c r="Q141" s="292"/>
      <c r="R141" s="293">
        <f>SUM(J141:Q141)</f>
        <v>12000</v>
      </c>
    </row>
    <row r="142" spans="1:18" ht="47.25" customHeight="1">
      <c r="B142" s="29"/>
      <c r="C142" s="31"/>
      <c r="D142" s="1401" t="s">
        <v>39</v>
      </c>
      <c r="E142" s="1401"/>
      <c r="F142" s="1401"/>
      <c r="G142" s="1401"/>
      <c r="H142" s="1401"/>
      <c r="I142" s="1401"/>
      <c r="J142" s="73">
        <f>SUM(J143)</f>
        <v>0</v>
      </c>
      <c r="K142" s="73">
        <f t="shared" ref="K142:R142" si="45">SUM(K143)</f>
        <v>0</v>
      </c>
      <c r="L142" s="73">
        <f t="shared" si="45"/>
        <v>15000</v>
      </c>
      <c r="M142" s="73">
        <f t="shared" si="45"/>
        <v>41300</v>
      </c>
      <c r="N142" s="73">
        <f t="shared" si="45"/>
        <v>0</v>
      </c>
      <c r="O142" s="73">
        <f t="shared" si="45"/>
        <v>0</v>
      </c>
      <c r="P142" s="73">
        <f t="shared" si="45"/>
        <v>0</v>
      </c>
      <c r="Q142" s="73">
        <f t="shared" si="45"/>
        <v>0</v>
      </c>
      <c r="R142" s="73">
        <f t="shared" si="45"/>
        <v>56300</v>
      </c>
    </row>
    <row r="143" spans="1:18" ht="34.5" customHeight="1">
      <c r="B143" s="29"/>
      <c r="C143" s="31"/>
      <c r="D143" s="31"/>
      <c r="E143" s="1401" t="s">
        <v>40</v>
      </c>
      <c r="F143" s="1401"/>
      <c r="G143" s="1401"/>
      <c r="H143" s="1401"/>
      <c r="I143" s="1401"/>
      <c r="J143" s="73">
        <f>SUM(J144:J146)</f>
        <v>0</v>
      </c>
      <c r="K143" s="73">
        <f t="shared" ref="K143:R143" si="46">SUM(K144:K146)</f>
        <v>0</v>
      </c>
      <c r="L143" s="73">
        <f t="shared" si="46"/>
        <v>15000</v>
      </c>
      <c r="M143" s="73">
        <f t="shared" si="46"/>
        <v>41300</v>
      </c>
      <c r="N143" s="73">
        <f t="shared" si="46"/>
        <v>0</v>
      </c>
      <c r="O143" s="73">
        <f t="shared" si="46"/>
        <v>0</v>
      </c>
      <c r="P143" s="73">
        <f t="shared" si="46"/>
        <v>0</v>
      </c>
      <c r="Q143" s="73">
        <f t="shared" si="46"/>
        <v>0</v>
      </c>
      <c r="R143" s="73">
        <f t="shared" si="46"/>
        <v>56300</v>
      </c>
    </row>
    <row r="144" spans="1:18" s="248" customFormat="1" ht="108">
      <c r="A144" s="7"/>
      <c r="B144" s="327"/>
      <c r="C144" s="324"/>
      <c r="D144" s="324"/>
      <c r="E144" s="325"/>
      <c r="F144" s="319">
        <v>72</v>
      </c>
      <c r="G144" s="320" t="s">
        <v>1059</v>
      </c>
      <c r="H144" s="256" t="s">
        <v>960</v>
      </c>
      <c r="I144" s="256" t="s">
        <v>1060</v>
      </c>
      <c r="J144" s="292"/>
      <c r="K144" s="292"/>
      <c r="L144" s="293">
        <v>10000</v>
      </c>
      <c r="M144" s="293">
        <v>20300</v>
      </c>
      <c r="N144" s="292"/>
      <c r="O144" s="292"/>
      <c r="P144" s="292"/>
      <c r="Q144" s="292"/>
      <c r="R144" s="293">
        <f>SUM(J144:Q144)</f>
        <v>30300</v>
      </c>
    </row>
    <row r="145" spans="1:18" s="248" customFormat="1" ht="90">
      <c r="A145" s="7"/>
      <c r="B145" s="261"/>
      <c r="C145" s="253"/>
      <c r="D145" s="253"/>
      <c r="E145" s="260"/>
      <c r="F145" s="276">
        <v>73</v>
      </c>
      <c r="G145" s="268" t="s">
        <v>1061</v>
      </c>
      <c r="H145" s="282" t="s">
        <v>973</v>
      </c>
      <c r="I145" s="283" t="s">
        <v>1176</v>
      </c>
      <c r="J145" s="293"/>
      <c r="K145" s="293"/>
      <c r="L145" s="293"/>
      <c r="M145" s="293">
        <v>5000</v>
      </c>
      <c r="N145" s="293"/>
      <c r="O145" s="293"/>
      <c r="P145" s="293"/>
      <c r="Q145" s="293"/>
      <c r="R145" s="293">
        <f>SUM(J145:Q145)</f>
        <v>5000</v>
      </c>
    </row>
    <row r="146" spans="1:18" s="248" customFormat="1" ht="36" customHeight="1">
      <c r="A146" s="7"/>
      <c r="B146" s="326"/>
      <c r="C146" s="343"/>
      <c r="D146" s="343"/>
      <c r="E146" s="343"/>
      <c r="F146" s="321">
        <v>74</v>
      </c>
      <c r="G146" s="339" t="s">
        <v>1062</v>
      </c>
      <c r="H146" s="256" t="s">
        <v>958</v>
      </c>
      <c r="I146" s="256" t="s">
        <v>1063</v>
      </c>
      <c r="J146" s="292"/>
      <c r="K146" s="292"/>
      <c r="L146" s="294">
        <v>5000</v>
      </c>
      <c r="M146" s="294">
        <v>16000</v>
      </c>
      <c r="N146" s="292"/>
      <c r="O146" s="292"/>
      <c r="P146" s="292"/>
      <c r="Q146" s="292"/>
      <c r="R146" s="293">
        <f>SUM(J146:Q146)</f>
        <v>21000</v>
      </c>
    </row>
    <row r="147" spans="1:18" ht="31.5" hidden="1" customHeight="1">
      <c r="B147" s="29"/>
      <c r="C147" s="31"/>
      <c r="D147" s="1401" t="s">
        <v>41</v>
      </c>
      <c r="E147" s="1401"/>
      <c r="F147" s="1401"/>
      <c r="G147" s="1401"/>
      <c r="H147" s="1401"/>
      <c r="I147" s="1401"/>
      <c r="J147" s="73">
        <f>SUM(J148)</f>
        <v>0</v>
      </c>
      <c r="K147" s="73">
        <f t="shared" ref="K147:R147" si="47">SUM(K148)</f>
        <v>0</v>
      </c>
      <c r="L147" s="73">
        <f t="shared" si="47"/>
        <v>0</v>
      </c>
      <c r="M147" s="73">
        <f t="shared" si="47"/>
        <v>0</v>
      </c>
      <c r="N147" s="73">
        <f t="shared" si="47"/>
        <v>0</v>
      </c>
      <c r="O147" s="73">
        <f t="shared" si="47"/>
        <v>0</v>
      </c>
      <c r="P147" s="73">
        <f t="shared" si="47"/>
        <v>0</v>
      </c>
      <c r="Q147" s="73">
        <f t="shared" si="47"/>
        <v>0</v>
      </c>
      <c r="R147" s="73">
        <f t="shared" si="47"/>
        <v>0</v>
      </c>
    </row>
    <row r="148" spans="1:18" ht="34.5" hidden="1" customHeight="1">
      <c r="B148" s="29"/>
      <c r="C148" s="31"/>
      <c r="D148" s="31"/>
      <c r="E148" s="1401" t="s">
        <v>42</v>
      </c>
      <c r="F148" s="1401"/>
      <c r="G148" s="1401"/>
      <c r="H148" s="1401"/>
      <c r="I148" s="1401"/>
      <c r="J148" s="73">
        <f>SUM(J149:J151)</f>
        <v>0</v>
      </c>
      <c r="K148" s="73">
        <f t="shared" ref="K148:R148" si="48">SUM(K149:K151)</f>
        <v>0</v>
      </c>
      <c r="L148" s="73">
        <f t="shared" si="48"/>
        <v>0</v>
      </c>
      <c r="M148" s="73">
        <f t="shared" si="48"/>
        <v>0</v>
      </c>
      <c r="N148" s="73">
        <f t="shared" si="48"/>
        <v>0</v>
      </c>
      <c r="O148" s="73">
        <f t="shared" si="48"/>
        <v>0</v>
      </c>
      <c r="P148" s="73">
        <f t="shared" si="48"/>
        <v>0</v>
      </c>
      <c r="Q148" s="73">
        <f t="shared" si="48"/>
        <v>0</v>
      </c>
      <c r="R148" s="73">
        <f t="shared" si="48"/>
        <v>0</v>
      </c>
    </row>
    <row r="149" spans="1:18" ht="20.25" hidden="1" customHeight="1">
      <c r="B149" s="32"/>
      <c r="C149" s="33"/>
      <c r="D149" s="33"/>
      <c r="E149" s="34"/>
      <c r="F149" s="25"/>
      <c r="G149" s="14"/>
      <c r="H149" s="80"/>
      <c r="I149" s="117"/>
      <c r="J149" s="79"/>
      <c r="K149" s="79"/>
      <c r="L149" s="79"/>
      <c r="M149" s="79"/>
      <c r="N149" s="79"/>
      <c r="O149" s="79"/>
      <c r="P149" s="79"/>
      <c r="Q149" s="79"/>
      <c r="R149" s="79">
        <f t="shared" ref="R149:R150" si="49">SUM(J149:Q149)</f>
        <v>0</v>
      </c>
    </row>
    <row r="150" spans="1:18" ht="20.25" hidden="1" customHeight="1">
      <c r="B150" s="24"/>
      <c r="D150" s="21"/>
      <c r="E150" s="26"/>
      <c r="F150" s="25"/>
      <c r="G150" s="14"/>
      <c r="H150" s="15"/>
      <c r="I150" s="16"/>
      <c r="J150" s="23"/>
      <c r="K150" s="23"/>
      <c r="L150" s="23"/>
      <c r="M150" s="23"/>
      <c r="N150" s="23"/>
      <c r="O150" s="23"/>
      <c r="P150" s="23"/>
      <c r="Q150" s="23"/>
      <c r="R150" s="79">
        <f t="shared" si="49"/>
        <v>0</v>
      </c>
    </row>
    <row r="151" spans="1:18" ht="20.25" hidden="1" customHeight="1">
      <c r="B151" s="24"/>
      <c r="D151" s="21"/>
      <c r="E151" s="26"/>
      <c r="F151" s="25"/>
      <c r="G151" s="14"/>
      <c r="H151" s="15"/>
      <c r="I151" s="16"/>
      <c r="J151" s="23"/>
      <c r="K151" s="23"/>
      <c r="L151" s="23"/>
      <c r="M151" s="23"/>
      <c r="N151" s="23"/>
      <c r="O151" s="23"/>
      <c r="P151" s="23"/>
      <c r="Q151" s="23"/>
      <c r="R151" s="79">
        <f>SUM(J151:Q151)</f>
        <v>0</v>
      </c>
    </row>
    <row r="152" spans="1:18" s="12" customFormat="1" ht="33" customHeight="1">
      <c r="B152" s="1402" t="s">
        <v>87</v>
      </c>
      <c r="C152" s="1403"/>
      <c r="D152" s="1403"/>
      <c r="E152" s="1403"/>
      <c r="F152" s="1403"/>
      <c r="G152" s="1403"/>
      <c r="H152" s="1403"/>
      <c r="I152" s="1403"/>
      <c r="J152" s="169">
        <f>SUM(J153)</f>
        <v>0</v>
      </c>
      <c r="K152" s="169">
        <f t="shared" ref="K152:Q153" si="50">SUM(K153)</f>
        <v>2400</v>
      </c>
      <c r="L152" s="169">
        <f t="shared" si="50"/>
        <v>11800</v>
      </c>
      <c r="M152" s="169">
        <f t="shared" si="50"/>
        <v>15800</v>
      </c>
      <c r="N152" s="169">
        <f t="shared" si="50"/>
        <v>0</v>
      </c>
      <c r="O152" s="169">
        <f t="shared" si="50"/>
        <v>0</v>
      </c>
      <c r="P152" s="169">
        <f t="shared" si="50"/>
        <v>0</v>
      </c>
      <c r="Q152" s="169">
        <f t="shared" si="50"/>
        <v>0</v>
      </c>
      <c r="R152" s="169">
        <f>SUM(R153)</f>
        <v>30000</v>
      </c>
    </row>
    <row r="153" spans="1:18" s="12" customFormat="1" ht="32.25" customHeight="1">
      <c r="B153" s="1422" t="s">
        <v>88</v>
      </c>
      <c r="C153" s="1423"/>
      <c r="D153" s="1423"/>
      <c r="E153" s="1423"/>
      <c r="F153" s="1423"/>
      <c r="G153" s="1423"/>
      <c r="H153" s="1423"/>
      <c r="I153" s="1423"/>
      <c r="J153" s="82">
        <f>SUM(J154)</f>
        <v>0</v>
      </c>
      <c r="K153" s="82">
        <f>SUM(K154)</f>
        <v>2400</v>
      </c>
      <c r="L153" s="82">
        <f t="shared" si="50"/>
        <v>11800</v>
      </c>
      <c r="M153" s="82">
        <f t="shared" si="50"/>
        <v>15800</v>
      </c>
      <c r="N153" s="82">
        <f t="shared" si="50"/>
        <v>0</v>
      </c>
      <c r="O153" s="82">
        <f t="shared" si="50"/>
        <v>0</v>
      </c>
      <c r="P153" s="82">
        <f t="shared" si="50"/>
        <v>0</v>
      </c>
      <c r="Q153" s="82">
        <f t="shared" si="50"/>
        <v>0</v>
      </c>
      <c r="R153" s="82">
        <f>SUM(R154)</f>
        <v>30000</v>
      </c>
    </row>
    <row r="154" spans="1:18" ht="48.75" customHeight="1">
      <c r="B154" s="29"/>
      <c r="C154" s="1401" t="s">
        <v>43</v>
      </c>
      <c r="D154" s="1401"/>
      <c r="E154" s="1401"/>
      <c r="F154" s="1401"/>
      <c r="G154" s="1401"/>
      <c r="H154" s="1401"/>
      <c r="I154" s="1401"/>
      <c r="J154" s="73">
        <f t="shared" ref="J154:R154" si="51">SUM(J155+J165)</f>
        <v>0</v>
      </c>
      <c r="K154" s="73">
        <f t="shared" si="51"/>
        <v>2400</v>
      </c>
      <c r="L154" s="73">
        <f t="shared" si="51"/>
        <v>11800</v>
      </c>
      <c r="M154" s="73">
        <f t="shared" si="51"/>
        <v>15800</v>
      </c>
      <c r="N154" s="73">
        <f t="shared" si="51"/>
        <v>0</v>
      </c>
      <c r="O154" s="73">
        <f t="shared" si="51"/>
        <v>0</v>
      </c>
      <c r="P154" s="73">
        <f t="shared" si="51"/>
        <v>0</v>
      </c>
      <c r="Q154" s="73">
        <f t="shared" si="51"/>
        <v>0</v>
      </c>
      <c r="R154" s="73">
        <f t="shared" si="51"/>
        <v>30000</v>
      </c>
    </row>
    <row r="155" spans="1:18" ht="32.25" customHeight="1">
      <c r="B155" s="29"/>
      <c r="C155" s="31"/>
      <c r="D155" s="1401" t="s">
        <v>44</v>
      </c>
      <c r="E155" s="1401"/>
      <c r="F155" s="1401"/>
      <c r="G155" s="1401"/>
      <c r="H155" s="1401"/>
      <c r="I155" s="1401"/>
      <c r="J155" s="73">
        <f t="shared" ref="J155:R155" si="52">SUM(J156+J161)</f>
        <v>0</v>
      </c>
      <c r="K155" s="73">
        <f t="shared" si="52"/>
        <v>2400</v>
      </c>
      <c r="L155" s="73">
        <f t="shared" si="52"/>
        <v>11800</v>
      </c>
      <c r="M155" s="73">
        <f t="shared" si="52"/>
        <v>15800</v>
      </c>
      <c r="N155" s="73">
        <f t="shared" si="52"/>
        <v>0</v>
      </c>
      <c r="O155" s="73">
        <f t="shared" si="52"/>
        <v>0</v>
      </c>
      <c r="P155" s="73">
        <f t="shared" si="52"/>
        <v>0</v>
      </c>
      <c r="Q155" s="73">
        <f t="shared" si="52"/>
        <v>0</v>
      </c>
      <c r="R155" s="73">
        <f t="shared" si="52"/>
        <v>30000</v>
      </c>
    </row>
    <row r="156" spans="1:18" ht="35.25" customHeight="1">
      <c r="B156" s="29"/>
      <c r="C156" s="31"/>
      <c r="D156" s="31"/>
      <c r="E156" s="1401" t="s">
        <v>45</v>
      </c>
      <c r="F156" s="1401"/>
      <c r="G156" s="1401"/>
      <c r="H156" s="1401"/>
      <c r="I156" s="1401"/>
      <c r="J156" s="73">
        <f>SUM(J157:J160)</f>
        <v>0</v>
      </c>
      <c r="K156" s="73">
        <f t="shared" ref="K156:R156" si="53">SUM(K157:K160)</f>
        <v>2400</v>
      </c>
      <c r="L156" s="73">
        <f t="shared" si="53"/>
        <v>11800</v>
      </c>
      <c r="M156" s="73">
        <f t="shared" si="53"/>
        <v>15800</v>
      </c>
      <c r="N156" s="73">
        <f t="shared" si="53"/>
        <v>0</v>
      </c>
      <c r="O156" s="73">
        <f t="shared" si="53"/>
        <v>0</v>
      </c>
      <c r="P156" s="73">
        <f t="shared" si="53"/>
        <v>0</v>
      </c>
      <c r="Q156" s="73">
        <f t="shared" si="53"/>
        <v>0</v>
      </c>
      <c r="R156" s="73">
        <f t="shared" si="53"/>
        <v>30000</v>
      </c>
    </row>
    <row r="157" spans="1:18" s="248" customFormat="1" ht="53.25" customHeight="1">
      <c r="A157" s="7"/>
      <c r="B157" s="259"/>
      <c r="C157" s="258"/>
      <c r="D157" s="254"/>
      <c r="E157" s="257"/>
      <c r="F157" s="323">
        <v>75</v>
      </c>
      <c r="G157" s="268" t="s">
        <v>1067</v>
      </c>
      <c r="H157" s="256" t="s">
        <v>955</v>
      </c>
      <c r="I157" s="266" t="s">
        <v>1178</v>
      </c>
      <c r="J157" s="292"/>
      <c r="K157" s="293">
        <v>2400</v>
      </c>
      <c r="L157" s="293">
        <v>6800</v>
      </c>
      <c r="M157" s="293">
        <v>5800</v>
      </c>
      <c r="N157" s="292"/>
      <c r="O157" s="292"/>
      <c r="P157" s="292"/>
      <c r="Q157" s="292"/>
      <c r="R157" s="293">
        <f>SUM(J157:Q157)</f>
        <v>15000</v>
      </c>
    </row>
    <row r="158" spans="1:18" s="248" customFormat="1" ht="144">
      <c r="A158" s="7"/>
      <c r="B158" s="269"/>
      <c r="C158" s="270"/>
      <c r="D158" s="271"/>
      <c r="E158" s="271"/>
      <c r="F158" s="321">
        <v>76</v>
      </c>
      <c r="G158" s="268" t="s">
        <v>1069</v>
      </c>
      <c r="H158" s="256" t="s">
        <v>1135</v>
      </c>
      <c r="I158" s="275" t="s">
        <v>1177</v>
      </c>
      <c r="J158" s="292"/>
      <c r="K158" s="292"/>
      <c r="L158" s="293">
        <v>5000</v>
      </c>
      <c r="M158" s="293">
        <v>10000</v>
      </c>
      <c r="N158" s="292"/>
      <c r="O158" s="292"/>
      <c r="P158" s="292"/>
      <c r="Q158" s="292"/>
      <c r="R158" s="293">
        <f>SUM(J158:Q158)</f>
        <v>15000</v>
      </c>
    </row>
    <row r="159" spans="1:18" ht="19.5" hidden="1" customHeight="1">
      <c r="B159" s="24"/>
      <c r="D159" s="21"/>
      <c r="E159" s="26"/>
      <c r="F159" s="25"/>
      <c r="G159" s="14"/>
      <c r="H159" s="15"/>
      <c r="I159" s="16"/>
      <c r="J159" s="23"/>
      <c r="K159" s="23"/>
      <c r="L159" s="23"/>
      <c r="M159" s="23"/>
      <c r="N159" s="23"/>
      <c r="O159" s="23"/>
      <c r="P159" s="23"/>
      <c r="Q159" s="23"/>
      <c r="R159" s="79">
        <f t="shared" ref="R159" si="54">SUM(J159:Q159)</f>
        <v>0</v>
      </c>
    </row>
    <row r="160" spans="1:18" ht="19.5" hidden="1" customHeight="1">
      <c r="B160" s="58"/>
      <c r="C160" s="59"/>
      <c r="D160" s="53"/>
      <c r="E160" s="19"/>
      <c r="F160" s="25"/>
      <c r="G160" s="14"/>
      <c r="H160" s="15"/>
      <c r="I160" s="16"/>
      <c r="J160" s="23"/>
      <c r="K160" s="23"/>
      <c r="L160" s="23"/>
      <c r="M160" s="23"/>
      <c r="N160" s="23"/>
      <c r="O160" s="23"/>
      <c r="P160" s="23"/>
      <c r="Q160" s="23"/>
      <c r="R160" s="79">
        <f>SUM(J160:Q160)</f>
        <v>0</v>
      </c>
    </row>
    <row r="161" spans="1:18" ht="34.5" hidden="1" customHeight="1">
      <c r="B161" s="29"/>
      <c r="C161" s="31"/>
      <c r="D161" s="31"/>
      <c r="E161" s="1401" t="s">
        <v>46</v>
      </c>
      <c r="F161" s="1401"/>
      <c r="G161" s="1401"/>
      <c r="H161" s="1401"/>
      <c r="I161" s="1401"/>
      <c r="J161" s="73">
        <f>SUM(J162:J164)</f>
        <v>0</v>
      </c>
      <c r="K161" s="73">
        <f t="shared" ref="K161:R161" si="55">SUM(K162:K164)</f>
        <v>0</v>
      </c>
      <c r="L161" s="73">
        <f t="shared" si="55"/>
        <v>0</v>
      </c>
      <c r="M161" s="73">
        <f t="shared" si="55"/>
        <v>0</v>
      </c>
      <c r="N161" s="73">
        <f t="shared" si="55"/>
        <v>0</v>
      </c>
      <c r="O161" s="73">
        <f t="shared" si="55"/>
        <v>0</v>
      </c>
      <c r="P161" s="73">
        <f t="shared" si="55"/>
        <v>0</v>
      </c>
      <c r="Q161" s="73">
        <f t="shared" si="55"/>
        <v>0</v>
      </c>
      <c r="R161" s="73">
        <f t="shared" si="55"/>
        <v>0</v>
      </c>
    </row>
    <row r="162" spans="1:18" ht="19.5" hidden="1" customHeight="1">
      <c r="B162" s="32"/>
      <c r="C162" s="33"/>
      <c r="D162" s="33"/>
      <c r="E162" s="34"/>
      <c r="F162" s="25"/>
      <c r="G162" s="14"/>
      <c r="H162" s="80"/>
      <c r="I162" s="117"/>
      <c r="J162" s="79"/>
      <c r="K162" s="79"/>
      <c r="L162" s="79"/>
      <c r="M162" s="79"/>
      <c r="N162" s="79"/>
      <c r="O162" s="79"/>
      <c r="P162" s="79"/>
      <c r="Q162" s="79"/>
      <c r="R162" s="79">
        <f t="shared" ref="R162:R163" si="56">SUM(J162:Q162)</f>
        <v>0</v>
      </c>
    </row>
    <row r="163" spans="1:18" ht="19.5" hidden="1" customHeight="1">
      <c r="B163" s="24"/>
      <c r="D163" s="21"/>
      <c r="E163" s="26"/>
      <c r="F163" s="25"/>
      <c r="G163" s="14"/>
      <c r="H163" s="15"/>
      <c r="I163" s="16"/>
      <c r="J163" s="23"/>
      <c r="K163" s="23"/>
      <c r="L163" s="23"/>
      <c r="M163" s="23"/>
      <c r="N163" s="23"/>
      <c r="O163" s="23"/>
      <c r="P163" s="23"/>
      <c r="Q163" s="23"/>
      <c r="R163" s="79">
        <f t="shared" si="56"/>
        <v>0</v>
      </c>
    </row>
    <row r="164" spans="1:18" ht="19.5" hidden="1" customHeight="1">
      <c r="B164" s="58"/>
      <c r="C164" s="59"/>
      <c r="D164" s="53"/>
      <c r="E164" s="19"/>
      <c r="F164" s="25"/>
      <c r="G164" s="14"/>
      <c r="H164" s="15"/>
      <c r="I164" s="16"/>
      <c r="J164" s="23"/>
      <c r="K164" s="23"/>
      <c r="L164" s="23"/>
      <c r="M164" s="23"/>
      <c r="N164" s="23"/>
      <c r="O164" s="23"/>
      <c r="P164" s="23"/>
      <c r="Q164" s="23"/>
      <c r="R164" s="79">
        <f>SUM(J164:Q164)</f>
        <v>0</v>
      </c>
    </row>
    <row r="165" spans="1:18" ht="34.5" hidden="1" customHeight="1">
      <c r="B165" s="29"/>
      <c r="C165" s="31"/>
      <c r="D165" s="1418" t="s">
        <v>47</v>
      </c>
      <c r="E165" s="1418"/>
      <c r="F165" s="1418"/>
      <c r="G165" s="1418"/>
      <c r="H165" s="1418"/>
      <c r="I165" s="1418"/>
      <c r="J165" s="73">
        <f>SUM(J166)</f>
        <v>0</v>
      </c>
      <c r="K165" s="73">
        <f t="shared" ref="K165:R165" si="57">SUM(K166)</f>
        <v>0</v>
      </c>
      <c r="L165" s="73">
        <f t="shared" si="57"/>
        <v>0</v>
      </c>
      <c r="M165" s="73">
        <f t="shared" si="57"/>
        <v>0</v>
      </c>
      <c r="N165" s="73">
        <f t="shared" si="57"/>
        <v>0</v>
      </c>
      <c r="O165" s="73">
        <f t="shared" si="57"/>
        <v>0</v>
      </c>
      <c r="P165" s="73">
        <f t="shared" si="57"/>
        <v>0</v>
      </c>
      <c r="Q165" s="73">
        <f t="shared" si="57"/>
        <v>0</v>
      </c>
      <c r="R165" s="73">
        <f t="shared" si="57"/>
        <v>0</v>
      </c>
    </row>
    <row r="166" spans="1:18" ht="49.5" hidden="1" customHeight="1">
      <c r="B166" s="29"/>
      <c r="C166" s="31"/>
      <c r="D166" s="31"/>
      <c r="E166" s="1401" t="s">
        <v>48</v>
      </c>
      <c r="F166" s="1401"/>
      <c r="G166" s="1401"/>
      <c r="H166" s="1401"/>
      <c r="I166" s="1401"/>
      <c r="J166" s="73">
        <f>SUM(J167:J169)</f>
        <v>0</v>
      </c>
      <c r="K166" s="73">
        <f t="shared" ref="K166:P166" si="58">SUM(K167:K169)</f>
        <v>0</v>
      </c>
      <c r="L166" s="73">
        <f t="shared" si="58"/>
        <v>0</v>
      </c>
      <c r="M166" s="73">
        <f t="shared" si="58"/>
        <v>0</v>
      </c>
      <c r="N166" s="73">
        <f t="shared" si="58"/>
        <v>0</v>
      </c>
      <c r="O166" s="73">
        <f t="shared" si="58"/>
        <v>0</v>
      </c>
      <c r="P166" s="73">
        <f t="shared" si="58"/>
        <v>0</v>
      </c>
      <c r="Q166" s="73">
        <f>SUM(Q167:Q169)</f>
        <v>0</v>
      </c>
      <c r="R166" s="73">
        <f>SUM(R167:R169)</f>
        <v>0</v>
      </c>
    </row>
    <row r="167" spans="1:18" ht="21.75" hidden="1" customHeight="1">
      <c r="B167" s="32"/>
      <c r="C167" s="33"/>
      <c r="D167" s="33"/>
      <c r="E167" s="34"/>
      <c r="F167" s="25"/>
      <c r="G167" s="14"/>
      <c r="H167" s="80"/>
      <c r="I167" s="117"/>
      <c r="J167" s="79"/>
      <c r="K167" s="79"/>
      <c r="L167" s="79"/>
      <c r="M167" s="79"/>
      <c r="N167" s="79"/>
      <c r="O167" s="79"/>
      <c r="P167" s="79"/>
      <c r="Q167" s="79"/>
      <c r="R167" s="79">
        <f t="shared" ref="R167:R168" si="59">SUM(J167:Q167)</f>
        <v>0</v>
      </c>
    </row>
    <row r="168" spans="1:18" ht="21.75" hidden="1" customHeight="1">
      <c r="B168" s="24"/>
      <c r="D168" s="21"/>
      <c r="E168" s="26"/>
      <c r="F168" s="25"/>
      <c r="G168" s="14"/>
      <c r="H168" s="15"/>
      <c r="I168" s="16"/>
      <c r="J168" s="23"/>
      <c r="K168" s="23"/>
      <c r="L168" s="23"/>
      <c r="M168" s="23"/>
      <c r="N168" s="23"/>
      <c r="O168" s="23"/>
      <c r="P168" s="23"/>
      <c r="Q168" s="23"/>
      <c r="R168" s="79">
        <f t="shared" si="59"/>
        <v>0</v>
      </c>
    </row>
    <row r="169" spans="1:18" ht="21.75" hidden="1" customHeight="1">
      <c r="B169" s="24"/>
      <c r="D169" s="21"/>
      <c r="E169" s="26"/>
      <c r="F169" s="25"/>
      <c r="G169" s="14"/>
      <c r="H169" s="15"/>
      <c r="I169" s="16"/>
      <c r="J169" s="23"/>
      <c r="K169" s="23"/>
      <c r="L169" s="23"/>
      <c r="M169" s="23"/>
      <c r="N169" s="23"/>
      <c r="O169" s="23"/>
      <c r="P169" s="23"/>
      <c r="Q169" s="23"/>
      <c r="R169" s="79">
        <f>SUM(J169:Q169)</f>
        <v>0</v>
      </c>
    </row>
    <row r="170" spans="1:18" s="12" customFormat="1" ht="34.5" customHeight="1">
      <c r="B170" s="1402" t="s">
        <v>90</v>
      </c>
      <c r="C170" s="1403"/>
      <c r="D170" s="1403"/>
      <c r="E170" s="1403"/>
      <c r="F170" s="1403"/>
      <c r="G170" s="1403"/>
      <c r="H170" s="1403"/>
      <c r="I170" s="1403"/>
      <c r="J170" s="169">
        <f>SUM(J171)</f>
        <v>0</v>
      </c>
      <c r="K170" s="169">
        <f t="shared" ref="K170:R171" si="60">SUM(K171)</f>
        <v>13200</v>
      </c>
      <c r="L170" s="169">
        <f t="shared" si="60"/>
        <v>28000</v>
      </c>
      <c r="M170" s="169">
        <f t="shared" si="60"/>
        <v>46200</v>
      </c>
      <c r="N170" s="169">
        <f t="shared" si="60"/>
        <v>0</v>
      </c>
      <c r="O170" s="169">
        <f t="shared" si="60"/>
        <v>0</v>
      </c>
      <c r="P170" s="169">
        <f t="shared" si="60"/>
        <v>0</v>
      </c>
      <c r="Q170" s="169">
        <f t="shared" si="60"/>
        <v>0</v>
      </c>
      <c r="R170" s="169">
        <f t="shared" si="60"/>
        <v>87400</v>
      </c>
    </row>
    <row r="171" spans="1:18" s="12" customFormat="1" ht="48" customHeight="1">
      <c r="B171" s="1404" t="s">
        <v>91</v>
      </c>
      <c r="C171" s="1405"/>
      <c r="D171" s="1405"/>
      <c r="E171" s="1405"/>
      <c r="F171" s="1405"/>
      <c r="G171" s="1405"/>
      <c r="H171" s="1405"/>
      <c r="I171" s="1405"/>
      <c r="J171" s="82">
        <f>SUM(J172)</f>
        <v>0</v>
      </c>
      <c r="K171" s="82">
        <f t="shared" si="60"/>
        <v>13200</v>
      </c>
      <c r="L171" s="82">
        <f t="shared" si="60"/>
        <v>28000</v>
      </c>
      <c r="M171" s="82">
        <f t="shared" si="60"/>
        <v>46200</v>
      </c>
      <c r="N171" s="82">
        <f t="shared" si="60"/>
        <v>0</v>
      </c>
      <c r="O171" s="82">
        <f t="shared" si="60"/>
        <v>0</v>
      </c>
      <c r="P171" s="82">
        <f t="shared" si="60"/>
        <v>0</v>
      </c>
      <c r="Q171" s="82">
        <f t="shared" si="60"/>
        <v>0</v>
      </c>
      <c r="R171" s="82">
        <f>SUM(R172)</f>
        <v>87400</v>
      </c>
    </row>
    <row r="172" spans="1:18" ht="49.5" customHeight="1">
      <c r="B172" s="29"/>
      <c r="C172" s="1401" t="s">
        <v>49</v>
      </c>
      <c r="D172" s="1401"/>
      <c r="E172" s="1401"/>
      <c r="F172" s="1401"/>
      <c r="G172" s="1401"/>
      <c r="H172" s="1401"/>
      <c r="I172" s="1401"/>
      <c r="J172" s="73">
        <f t="shared" ref="J172:R172" si="61">SUM(J173+J181)</f>
        <v>0</v>
      </c>
      <c r="K172" s="73">
        <f t="shared" si="61"/>
        <v>13200</v>
      </c>
      <c r="L172" s="73">
        <f t="shared" si="61"/>
        <v>28000</v>
      </c>
      <c r="M172" s="73">
        <f t="shared" si="61"/>
        <v>46200</v>
      </c>
      <c r="N172" s="73">
        <f t="shared" si="61"/>
        <v>0</v>
      </c>
      <c r="O172" s="73">
        <f t="shared" si="61"/>
        <v>0</v>
      </c>
      <c r="P172" s="73">
        <f t="shared" si="61"/>
        <v>0</v>
      </c>
      <c r="Q172" s="73">
        <f t="shared" si="61"/>
        <v>0</v>
      </c>
      <c r="R172" s="73">
        <f t="shared" si="61"/>
        <v>87400</v>
      </c>
    </row>
    <row r="173" spans="1:18" ht="36" customHeight="1">
      <c r="B173" s="29"/>
      <c r="C173" s="31"/>
      <c r="D173" s="1418" t="s">
        <v>50</v>
      </c>
      <c r="E173" s="1418"/>
      <c r="F173" s="1418"/>
      <c r="G173" s="1418"/>
      <c r="H173" s="1418"/>
      <c r="I173" s="1418"/>
      <c r="J173" s="73">
        <f>SUM(J174)</f>
        <v>0</v>
      </c>
      <c r="K173" s="73">
        <f t="shared" ref="K173:R173" si="62">SUM(K174)</f>
        <v>13200</v>
      </c>
      <c r="L173" s="73">
        <f t="shared" si="62"/>
        <v>28000</v>
      </c>
      <c r="M173" s="73">
        <f t="shared" si="62"/>
        <v>46200</v>
      </c>
      <c r="N173" s="73">
        <f t="shared" si="62"/>
        <v>0</v>
      </c>
      <c r="O173" s="73">
        <f t="shared" si="62"/>
        <v>0</v>
      </c>
      <c r="P173" s="73">
        <f t="shared" si="62"/>
        <v>0</v>
      </c>
      <c r="Q173" s="73">
        <f t="shared" si="62"/>
        <v>0</v>
      </c>
      <c r="R173" s="73">
        <f t="shared" si="62"/>
        <v>87400</v>
      </c>
    </row>
    <row r="174" spans="1:18" ht="32.25" customHeight="1">
      <c r="B174" s="29"/>
      <c r="C174" s="31"/>
      <c r="D174" s="31"/>
      <c r="E174" s="1418" t="s">
        <v>51</v>
      </c>
      <c r="F174" s="1418"/>
      <c r="G174" s="1418"/>
      <c r="H174" s="1418"/>
      <c r="I174" s="1418"/>
      <c r="J174" s="73">
        <f t="shared" ref="J174:R174" si="63">SUM(J175:J180)</f>
        <v>0</v>
      </c>
      <c r="K174" s="73">
        <f t="shared" si="63"/>
        <v>13200</v>
      </c>
      <c r="L174" s="73">
        <f t="shared" si="63"/>
        <v>28000</v>
      </c>
      <c r="M174" s="73">
        <f t="shared" si="63"/>
        <v>46200</v>
      </c>
      <c r="N174" s="73">
        <f t="shared" si="63"/>
        <v>0</v>
      </c>
      <c r="O174" s="73">
        <f t="shared" si="63"/>
        <v>0</v>
      </c>
      <c r="P174" s="73">
        <f t="shared" si="63"/>
        <v>0</v>
      </c>
      <c r="Q174" s="73">
        <f t="shared" si="63"/>
        <v>0</v>
      </c>
      <c r="R174" s="73">
        <f t="shared" si="63"/>
        <v>87400</v>
      </c>
    </row>
    <row r="175" spans="1:18" s="248" customFormat="1" ht="90">
      <c r="A175" s="7"/>
      <c r="B175" s="327"/>
      <c r="C175" s="324"/>
      <c r="D175" s="324"/>
      <c r="E175" s="325"/>
      <c r="F175" s="323">
        <v>77</v>
      </c>
      <c r="G175" s="268" t="s">
        <v>1071</v>
      </c>
      <c r="H175" s="256" t="s">
        <v>960</v>
      </c>
      <c r="I175" s="256" t="s">
        <v>1072</v>
      </c>
      <c r="J175" s="292"/>
      <c r="K175" s="293">
        <v>3600</v>
      </c>
      <c r="L175" s="292"/>
      <c r="M175" s="293">
        <v>6400</v>
      </c>
      <c r="N175" s="292"/>
      <c r="O175" s="292"/>
      <c r="P175" s="292"/>
      <c r="Q175" s="292"/>
      <c r="R175" s="293">
        <f t="shared" ref="R175:R180" si="64">SUM(J175:Q175)</f>
        <v>10000</v>
      </c>
    </row>
    <row r="176" spans="1:18" s="248" customFormat="1" ht="108">
      <c r="A176" s="7"/>
      <c r="B176" s="261"/>
      <c r="C176" s="253"/>
      <c r="D176" s="253"/>
      <c r="E176" s="260"/>
      <c r="F176" s="319">
        <v>78</v>
      </c>
      <c r="G176" s="268" t="s">
        <v>1073</v>
      </c>
      <c r="H176" s="280" t="s">
        <v>960</v>
      </c>
      <c r="I176" s="256" t="s">
        <v>1074</v>
      </c>
      <c r="J176" s="292"/>
      <c r="K176" s="294">
        <v>7200</v>
      </c>
      <c r="L176" s="294">
        <v>10000</v>
      </c>
      <c r="M176" s="294">
        <v>12800</v>
      </c>
      <c r="N176" s="294"/>
      <c r="O176" s="294"/>
      <c r="P176" s="294"/>
      <c r="Q176" s="294"/>
      <c r="R176" s="293">
        <f t="shared" si="64"/>
        <v>30000</v>
      </c>
    </row>
    <row r="177" spans="1:18" s="248" customFormat="1" ht="72">
      <c r="A177" s="7"/>
      <c r="B177" s="261"/>
      <c r="C177" s="253"/>
      <c r="D177" s="253"/>
      <c r="E177" s="260"/>
      <c r="F177" s="319">
        <v>79</v>
      </c>
      <c r="G177" s="268" t="s">
        <v>1075</v>
      </c>
      <c r="H177" s="256" t="s">
        <v>1153</v>
      </c>
      <c r="I177" s="256" t="s">
        <v>1076</v>
      </c>
      <c r="J177" s="293"/>
      <c r="K177" s="293"/>
      <c r="L177" s="293">
        <v>5000</v>
      </c>
      <c r="M177" s="293">
        <v>5000</v>
      </c>
      <c r="N177" s="293"/>
      <c r="O177" s="293"/>
      <c r="P177" s="293"/>
      <c r="Q177" s="293"/>
      <c r="R177" s="293">
        <f t="shared" si="64"/>
        <v>10000</v>
      </c>
    </row>
    <row r="178" spans="1:18" s="248" customFormat="1" ht="90">
      <c r="A178" s="7"/>
      <c r="B178" s="259"/>
      <c r="C178" s="258"/>
      <c r="D178" s="254"/>
      <c r="E178" s="257"/>
      <c r="F178" s="319">
        <v>80</v>
      </c>
      <c r="G178" s="268" t="s">
        <v>1077</v>
      </c>
      <c r="H178" s="256" t="s">
        <v>1153</v>
      </c>
      <c r="I178" s="256" t="s">
        <v>1076</v>
      </c>
      <c r="J178" s="292"/>
      <c r="K178" s="294"/>
      <c r="L178" s="294">
        <v>5000</v>
      </c>
      <c r="M178" s="294">
        <v>5000</v>
      </c>
      <c r="N178" s="294"/>
      <c r="O178" s="294"/>
      <c r="P178" s="294"/>
      <c r="Q178" s="294"/>
      <c r="R178" s="293">
        <f t="shared" si="64"/>
        <v>10000</v>
      </c>
    </row>
    <row r="179" spans="1:18" s="248" customFormat="1" ht="72">
      <c r="A179" s="7"/>
      <c r="B179" s="259"/>
      <c r="C179" s="258"/>
      <c r="D179" s="254"/>
      <c r="E179" s="257"/>
      <c r="F179" s="319">
        <v>81</v>
      </c>
      <c r="G179" s="268" t="s">
        <v>1078</v>
      </c>
      <c r="H179" s="256" t="s">
        <v>953</v>
      </c>
      <c r="I179" s="256" t="s">
        <v>1179</v>
      </c>
      <c r="J179" s="292"/>
      <c r="K179" s="292"/>
      <c r="L179" s="293">
        <v>8000</v>
      </c>
      <c r="M179" s="293">
        <v>7000</v>
      </c>
      <c r="N179" s="292"/>
      <c r="O179" s="292"/>
      <c r="P179" s="292"/>
      <c r="Q179" s="292"/>
      <c r="R179" s="293">
        <f t="shared" si="64"/>
        <v>15000</v>
      </c>
    </row>
    <row r="180" spans="1:18" s="248" customFormat="1" ht="126">
      <c r="A180" s="37"/>
      <c r="B180" s="273"/>
      <c r="C180" s="274"/>
      <c r="D180" s="271"/>
      <c r="E180" s="272"/>
      <c r="F180" s="321">
        <v>82</v>
      </c>
      <c r="G180" s="268" t="s">
        <v>1192</v>
      </c>
      <c r="H180" s="256" t="s">
        <v>955</v>
      </c>
      <c r="I180" s="285">
        <v>24074</v>
      </c>
      <c r="J180" s="294"/>
      <c r="K180" s="293">
        <v>2400</v>
      </c>
      <c r="L180" s="293"/>
      <c r="M180" s="293">
        <v>10000</v>
      </c>
      <c r="N180" s="294"/>
      <c r="O180" s="294"/>
      <c r="P180" s="294"/>
      <c r="Q180" s="294"/>
      <c r="R180" s="293">
        <f t="shared" si="64"/>
        <v>12400</v>
      </c>
    </row>
    <row r="181" spans="1:18" ht="46.5" hidden="1" customHeight="1">
      <c r="B181" s="29"/>
      <c r="C181" s="31"/>
      <c r="D181" s="1418" t="s">
        <v>52</v>
      </c>
      <c r="E181" s="1418"/>
      <c r="F181" s="1418"/>
      <c r="G181" s="1418"/>
      <c r="H181" s="1418"/>
      <c r="I181" s="1418"/>
      <c r="J181" s="73">
        <f t="shared" ref="J181:R181" si="65">SUM(J182+J186+J190)</f>
        <v>0</v>
      </c>
      <c r="K181" s="73">
        <f t="shared" si="65"/>
        <v>0</v>
      </c>
      <c r="L181" s="73">
        <f t="shared" si="65"/>
        <v>0</v>
      </c>
      <c r="M181" s="73">
        <f t="shared" si="65"/>
        <v>0</v>
      </c>
      <c r="N181" s="73">
        <f t="shared" si="65"/>
        <v>0</v>
      </c>
      <c r="O181" s="73">
        <f t="shared" si="65"/>
        <v>0</v>
      </c>
      <c r="P181" s="73">
        <f t="shared" si="65"/>
        <v>0</v>
      </c>
      <c r="Q181" s="73">
        <f t="shared" si="65"/>
        <v>0</v>
      </c>
      <c r="R181" s="73">
        <f t="shared" si="65"/>
        <v>0</v>
      </c>
    </row>
    <row r="182" spans="1:18" hidden="1">
      <c r="B182" s="29"/>
      <c r="C182" s="31"/>
      <c r="D182" s="31"/>
      <c r="E182" s="30" t="s">
        <v>53</v>
      </c>
      <c r="F182" s="27"/>
      <c r="G182" s="27"/>
      <c r="H182" s="13"/>
      <c r="I182" s="100"/>
      <c r="J182" s="73">
        <f t="shared" ref="J182:R182" si="66">SUM(J183:J185)</f>
        <v>0</v>
      </c>
      <c r="K182" s="73">
        <f t="shared" si="66"/>
        <v>0</v>
      </c>
      <c r="L182" s="73">
        <f t="shared" si="66"/>
        <v>0</v>
      </c>
      <c r="M182" s="73">
        <f t="shared" si="66"/>
        <v>0</v>
      </c>
      <c r="N182" s="73">
        <f t="shared" si="66"/>
        <v>0</v>
      </c>
      <c r="O182" s="73">
        <f t="shared" si="66"/>
        <v>0</v>
      </c>
      <c r="P182" s="73">
        <f t="shared" si="66"/>
        <v>0</v>
      </c>
      <c r="Q182" s="73">
        <f t="shared" si="66"/>
        <v>0</v>
      </c>
      <c r="R182" s="73">
        <f t="shared" si="66"/>
        <v>0</v>
      </c>
    </row>
    <row r="183" spans="1:18" ht="19.5" hidden="1" customHeight="1">
      <c r="B183" s="32"/>
      <c r="C183" s="33"/>
      <c r="D183" s="33"/>
      <c r="E183" s="34"/>
      <c r="F183" s="25"/>
      <c r="G183" s="14"/>
      <c r="H183" s="80"/>
      <c r="I183" s="117"/>
      <c r="J183" s="79"/>
      <c r="K183" s="79"/>
      <c r="L183" s="79"/>
      <c r="M183" s="79"/>
      <c r="N183" s="79"/>
      <c r="O183" s="79"/>
      <c r="P183" s="79"/>
      <c r="Q183" s="79"/>
      <c r="R183" s="79">
        <f t="shared" ref="R183:R185" si="67">SUM(J183:Q183)</f>
        <v>0</v>
      </c>
    </row>
    <row r="184" spans="1:18" ht="19.5" hidden="1" customHeight="1">
      <c r="B184" s="24"/>
      <c r="D184" s="21"/>
      <c r="E184" s="26"/>
      <c r="F184" s="25"/>
      <c r="G184" s="14"/>
      <c r="H184" s="15"/>
      <c r="I184" s="16"/>
      <c r="J184" s="23"/>
      <c r="K184" s="23"/>
      <c r="L184" s="23"/>
      <c r="M184" s="23"/>
      <c r="N184" s="23"/>
      <c r="O184" s="23"/>
      <c r="P184" s="23"/>
      <c r="Q184" s="23"/>
      <c r="R184" s="79">
        <f t="shared" si="67"/>
        <v>0</v>
      </c>
    </row>
    <row r="185" spans="1:18" ht="22.5" hidden="1" customHeight="1">
      <c r="B185" s="48"/>
      <c r="C185" s="49"/>
      <c r="D185" s="49"/>
      <c r="E185" s="50"/>
      <c r="F185" s="25"/>
      <c r="G185" s="14"/>
      <c r="H185" s="80"/>
      <c r="I185" s="117"/>
      <c r="J185" s="79"/>
      <c r="K185" s="79"/>
      <c r="L185" s="79"/>
      <c r="M185" s="79"/>
      <c r="N185" s="79"/>
      <c r="O185" s="79"/>
      <c r="P185" s="79"/>
      <c r="Q185" s="79"/>
      <c r="R185" s="79">
        <f t="shared" si="67"/>
        <v>0</v>
      </c>
    </row>
    <row r="186" spans="1:18" hidden="1">
      <c r="B186" s="29"/>
      <c r="C186" s="31"/>
      <c r="D186" s="31"/>
      <c r="E186" s="30" t="s">
        <v>54</v>
      </c>
      <c r="F186" s="27"/>
      <c r="G186" s="27"/>
      <c r="H186" s="13"/>
      <c r="I186" s="100"/>
      <c r="J186" s="73">
        <f t="shared" ref="J186:R186" si="68">SUM(J187:J189)</f>
        <v>0</v>
      </c>
      <c r="K186" s="73">
        <f t="shared" si="68"/>
        <v>0</v>
      </c>
      <c r="L186" s="73">
        <f t="shared" si="68"/>
        <v>0</v>
      </c>
      <c r="M186" s="73">
        <f t="shared" si="68"/>
        <v>0</v>
      </c>
      <c r="N186" s="73">
        <f t="shared" si="68"/>
        <v>0</v>
      </c>
      <c r="O186" s="73">
        <f t="shared" si="68"/>
        <v>0</v>
      </c>
      <c r="P186" s="73">
        <f t="shared" si="68"/>
        <v>0</v>
      </c>
      <c r="Q186" s="73">
        <f t="shared" si="68"/>
        <v>0</v>
      </c>
      <c r="R186" s="73">
        <f t="shared" si="68"/>
        <v>0</v>
      </c>
    </row>
    <row r="187" spans="1:18" ht="22.5" hidden="1" customHeight="1">
      <c r="B187" s="32"/>
      <c r="C187" s="33"/>
      <c r="D187" s="33"/>
      <c r="E187" s="34"/>
      <c r="F187" s="25"/>
      <c r="G187" s="14"/>
      <c r="H187" s="80"/>
      <c r="I187" s="117"/>
      <c r="J187" s="79"/>
      <c r="K187" s="79"/>
      <c r="L187" s="79"/>
      <c r="M187" s="79"/>
      <c r="N187" s="79"/>
      <c r="O187" s="79"/>
      <c r="P187" s="79"/>
      <c r="Q187" s="79"/>
      <c r="R187" s="79">
        <f t="shared" ref="R187:R189" si="69">SUM(J187:Q187)</f>
        <v>0</v>
      </c>
    </row>
    <row r="188" spans="1:18" ht="22.5" hidden="1" customHeight="1">
      <c r="B188" s="24"/>
      <c r="D188" s="21"/>
      <c r="E188" s="26"/>
      <c r="F188" s="25"/>
      <c r="G188" s="14"/>
      <c r="H188" s="15"/>
      <c r="I188" s="16"/>
      <c r="J188" s="23"/>
      <c r="K188" s="23"/>
      <c r="L188" s="23"/>
      <c r="M188" s="23"/>
      <c r="N188" s="23"/>
      <c r="O188" s="23"/>
      <c r="P188" s="23"/>
      <c r="Q188" s="23"/>
      <c r="R188" s="79">
        <f t="shared" si="69"/>
        <v>0</v>
      </c>
    </row>
    <row r="189" spans="1:18" ht="22.5" hidden="1" customHeight="1">
      <c r="B189" s="24"/>
      <c r="D189" s="21"/>
      <c r="E189" s="26"/>
      <c r="F189" s="25"/>
      <c r="G189" s="14"/>
      <c r="H189" s="15"/>
      <c r="I189" s="16"/>
      <c r="J189" s="23"/>
      <c r="K189" s="23"/>
      <c r="L189" s="23"/>
      <c r="M189" s="23"/>
      <c r="N189" s="23"/>
      <c r="O189" s="23"/>
      <c r="P189" s="23"/>
      <c r="Q189" s="23"/>
      <c r="R189" s="79">
        <f t="shared" si="69"/>
        <v>0</v>
      </c>
    </row>
    <row r="190" spans="1:18" ht="30.75" hidden="1" customHeight="1">
      <c r="B190" s="29"/>
      <c r="C190" s="31"/>
      <c r="D190" s="31"/>
      <c r="E190" s="1401" t="s">
        <v>89</v>
      </c>
      <c r="F190" s="1401"/>
      <c r="G190" s="1401"/>
      <c r="H190" s="1401"/>
      <c r="I190" s="1401"/>
      <c r="J190" s="73">
        <f t="shared" ref="J190:R190" si="70">SUM(J191:J193)</f>
        <v>0</v>
      </c>
      <c r="K190" s="73">
        <f t="shared" si="70"/>
        <v>0</v>
      </c>
      <c r="L190" s="73">
        <f t="shared" si="70"/>
        <v>0</v>
      </c>
      <c r="M190" s="73">
        <f t="shared" si="70"/>
        <v>0</v>
      </c>
      <c r="N190" s="73">
        <f t="shared" si="70"/>
        <v>0</v>
      </c>
      <c r="O190" s="73">
        <f t="shared" si="70"/>
        <v>0</v>
      </c>
      <c r="P190" s="73">
        <f t="shared" si="70"/>
        <v>0</v>
      </c>
      <c r="Q190" s="73">
        <f t="shared" si="70"/>
        <v>0</v>
      </c>
      <c r="R190" s="73">
        <f t="shared" si="70"/>
        <v>0</v>
      </c>
    </row>
    <row r="191" spans="1:18" ht="22.5" hidden="1" customHeight="1">
      <c r="B191" s="32"/>
      <c r="C191" s="33"/>
      <c r="D191" s="33"/>
      <c r="E191" s="34"/>
      <c r="F191" s="25"/>
      <c r="G191" s="14"/>
      <c r="H191" s="80"/>
      <c r="I191" s="117"/>
      <c r="J191" s="79"/>
      <c r="K191" s="79"/>
      <c r="L191" s="79"/>
      <c r="M191" s="79"/>
      <c r="N191" s="79"/>
      <c r="O191" s="79"/>
      <c r="P191" s="79"/>
      <c r="Q191" s="79"/>
      <c r="R191" s="79">
        <f t="shared" ref="R191:R193" si="71">SUM(J191:Q191)</f>
        <v>0</v>
      </c>
    </row>
    <row r="192" spans="1:18" ht="22.5" hidden="1" customHeight="1">
      <c r="B192" s="24"/>
      <c r="D192" s="21"/>
      <c r="E192" s="26"/>
      <c r="F192" s="25"/>
      <c r="G192" s="14"/>
      <c r="H192" s="15"/>
      <c r="I192" s="16"/>
      <c r="J192" s="23"/>
      <c r="K192" s="23"/>
      <c r="L192" s="23"/>
      <c r="M192" s="23"/>
      <c r="N192" s="23"/>
      <c r="O192" s="23"/>
      <c r="P192" s="23"/>
      <c r="Q192" s="23"/>
      <c r="R192" s="79">
        <f t="shared" si="71"/>
        <v>0</v>
      </c>
    </row>
    <row r="193" spans="1:18" ht="22.5" hidden="1" customHeight="1">
      <c r="B193" s="24"/>
      <c r="D193" s="21"/>
      <c r="E193" s="26"/>
      <c r="F193" s="25"/>
      <c r="G193" s="14"/>
      <c r="H193" s="15"/>
      <c r="I193" s="16"/>
      <c r="J193" s="23"/>
      <c r="K193" s="23"/>
      <c r="L193" s="23"/>
      <c r="M193" s="23"/>
      <c r="N193" s="23"/>
      <c r="O193" s="23"/>
      <c r="P193" s="23"/>
      <c r="Q193" s="23"/>
      <c r="R193" s="79">
        <f t="shared" si="71"/>
        <v>0</v>
      </c>
    </row>
    <row r="194" spans="1:18" s="12" customFormat="1" ht="33.75" customHeight="1">
      <c r="B194" s="1402" t="s">
        <v>92</v>
      </c>
      <c r="C194" s="1403"/>
      <c r="D194" s="1403"/>
      <c r="E194" s="1403"/>
      <c r="F194" s="1403"/>
      <c r="G194" s="1403"/>
      <c r="H194" s="1403"/>
      <c r="I194" s="1403"/>
      <c r="J194" s="169">
        <f>SUM(J195)</f>
        <v>0</v>
      </c>
      <c r="K194" s="169">
        <f t="shared" ref="K194:R195" si="72">SUM(K195)</f>
        <v>36000</v>
      </c>
      <c r="L194" s="169">
        <f t="shared" si="72"/>
        <v>53500</v>
      </c>
      <c r="M194" s="169">
        <f t="shared" si="72"/>
        <v>63479</v>
      </c>
      <c r="N194" s="169">
        <f t="shared" si="72"/>
        <v>0</v>
      </c>
      <c r="O194" s="169">
        <f t="shared" si="72"/>
        <v>0</v>
      </c>
      <c r="P194" s="169">
        <f t="shared" si="72"/>
        <v>0</v>
      </c>
      <c r="Q194" s="169">
        <f t="shared" si="72"/>
        <v>0</v>
      </c>
      <c r="R194" s="169">
        <f t="shared" si="72"/>
        <v>152979</v>
      </c>
    </row>
    <row r="195" spans="1:18" s="12" customFormat="1" ht="48.75" customHeight="1">
      <c r="B195" s="1404" t="s">
        <v>93</v>
      </c>
      <c r="C195" s="1405"/>
      <c r="D195" s="1405"/>
      <c r="E195" s="1405"/>
      <c r="F195" s="1405"/>
      <c r="G195" s="1405"/>
      <c r="H195" s="1405"/>
      <c r="I195" s="1405"/>
      <c r="J195" s="82">
        <f>SUM(J196)</f>
        <v>0</v>
      </c>
      <c r="K195" s="82">
        <f t="shared" si="72"/>
        <v>36000</v>
      </c>
      <c r="L195" s="82">
        <f t="shared" si="72"/>
        <v>53500</v>
      </c>
      <c r="M195" s="82">
        <f t="shared" si="72"/>
        <v>63479</v>
      </c>
      <c r="N195" s="82">
        <f t="shared" si="72"/>
        <v>0</v>
      </c>
      <c r="O195" s="82">
        <f t="shared" si="72"/>
        <v>0</v>
      </c>
      <c r="P195" s="82">
        <f t="shared" si="72"/>
        <v>0</v>
      </c>
      <c r="Q195" s="82">
        <f t="shared" si="72"/>
        <v>0</v>
      </c>
      <c r="R195" s="82">
        <f>SUM(R196)</f>
        <v>152979</v>
      </c>
    </row>
    <row r="196" spans="1:18" ht="32.25" customHeight="1">
      <c r="B196" s="29"/>
      <c r="C196" s="1401" t="s">
        <v>55</v>
      </c>
      <c r="D196" s="1401"/>
      <c r="E196" s="1401"/>
      <c r="F196" s="1401"/>
      <c r="G196" s="1401"/>
      <c r="H196" s="1401"/>
      <c r="I196" s="1401"/>
      <c r="J196" s="73">
        <f t="shared" ref="J196:R196" si="73">SUM(J197+J212)</f>
        <v>0</v>
      </c>
      <c r="K196" s="73">
        <f t="shared" si="73"/>
        <v>36000</v>
      </c>
      <c r="L196" s="73">
        <f t="shared" si="73"/>
        <v>53500</v>
      </c>
      <c r="M196" s="73">
        <f t="shared" si="73"/>
        <v>63479</v>
      </c>
      <c r="N196" s="73">
        <f t="shared" si="73"/>
        <v>0</v>
      </c>
      <c r="O196" s="73">
        <f t="shared" si="73"/>
        <v>0</v>
      </c>
      <c r="P196" s="73">
        <f t="shared" si="73"/>
        <v>0</v>
      </c>
      <c r="Q196" s="73">
        <f t="shared" si="73"/>
        <v>0</v>
      </c>
      <c r="R196" s="73">
        <f t="shared" si="73"/>
        <v>152979</v>
      </c>
    </row>
    <row r="197" spans="1:18" ht="50.25" customHeight="1">
      <c r="B197" s="29"/>
      <c r="C197" s="31"/>
      <c r="D197" s="1401" t="s">
        <v>77</v>
      </c>
      <c r="E197" s="1401"/>
      <c r="F197" s="1401"/>
      <c r="G197" s="1401"/>
      <c r="H197" s="1401"/>
      <c r="I197" s="1401"/>
      <c r="J197" s="73">
        <f t="shared" ref="J197:R197" si="74">SUM(J198+J201+J204+J208)</f>
        <v>0</v>
      </c>
      <c r="K197" s="73">
        <f t="shared" si="74"/>
        <v>36000</v>
      </c>
      <c r="L197" s="73">
        <f t="shared" si="74"/>
        <v>53500</v>
      </c>
      <c r="M197" s="73">
        <f t="shared" si="74"/>
        <v>63479</v>
      </c>
      <c r="N197" s="73">
        <f t="shared" si="74"/>
        <v>0</v>
      </c>
      <c r="O197" s="73">
        <f t="shared" si="74"/>
        <v>0</v>
      </c>
      <c r="P197" s="73">
        <f t="shared" si="74"/>
        <v>0</v>
      </c>
      <c r="Q197" s="73">
        <f t="shared" si="74"/>
        <v>0</v>
      </c>
      <c r="R197" s="73">
        <f t="shared" si="74"/>
        <v>152979</v>
      </c>
    </row>
    <row r="198" spans="1:18" ht="32.25" customHeight="1">
      <c r="B198" s="29"/>
      <c r="C198" s="31"/>
      <c r="D198" s="31"/>
      <c r="E198" s="1401" t="s">
        <v>56</v>
      </c>
      <c r="F198" s="1401"/>
      <c r="G198" s="1401"/>
      <c r="H198" s="1401"/>
      <c r="I198" s="1401"/>
      <c r="J198" s="73">
        <f>SUM(J199:J200)</f>
        <v>0</v>
      </c>
      <c r="K198" s="73">
        <f t="shared" ref="K198:R198" si="75">SUM(K199:K200)</f>
        <v>6000</v>
      </c>
      <c r="L198" s="73">
        <f t="shared" si="75"/>
        <v>13500</v>
      </c>
      <c r="M198" s="73">
        <f t="shared" si="75"/>
        <v>33479</v>
      </c>
      <c r="N198" s="73">
        <f t="shared" si="75"/>
        <v>0</v>
      </c>
      <c r="O198" s="73">
        <f t="shared" si="75"/>
        <v>0</v>
      </c>
      <c r="P198" s="73">
        <f t="shared" si="75"/>
        <v>0</v>
      </c>
      <c r="Q198" s="73">
        <f t="shared" si="75"/>
        <v>0</v>
      </c>
      <c r="R198" s="73">
        <f t="shared" si="75"/>
        <v>52979</v>
      </c>
    </row>
    <row r="199" spans="1:18" s="248" customFormat="1" ht="72">
      <c r="A199" s="7"/>
      <c r="B199" s="259"/>
      <c r="C199" s="258"/>
      <c r="D199" s="254"/>
      <c r="E199" s="257"/>
      <c r="F199" s="323">
        <v>83</v>
      </c>
      <c r="G199" s="268" t="s">
        <v>1082</v>
      </c>
      <c r="H199" s="256" t="s">
        <v>955</v>
      </c>
      <c r="I199" s="256" t="s">
        <v>1180</v>
      </c>
      <c r="J199" s="294"/>
      <c r="K199" s="294">
        <v>3600</v>
      </c>
      <c r="L199" s="294">
        <v>13500</v>
      </c>
      <c r="M199" s="294">
        <v>23479</v>
      </c>
      <c r="N199" s="294"/>
      <c r="O199" s="294"/>
      <c r="P199" s="294"/>
      <c r="Q199" s="294"/>
      <c r="R199" s="293">
        <f>SUM(J199:Q199)</f>
        <v>40579</v>
      </c>
    </row>
    <row r="200" spans="1:18" s="248" customFormat="1" ht="72">
      <c r="A200" s="37"/>
      <c r="B200" s="273"/>
      <c r="C200" s="274"/>
      <c r="D200" s="271"/>
      <c r="E200" s="272"/>
      <c r="F200" s="321">
        <v>84</v>
      </c>
      <c r="G200" s="268" t="s">
        <v>1083</v>
      </c>
      <c r="H200" s="281" t="s">
        <v>955</v>
      </c>
      <c r="I200" s="285">
        <v>24073</v>
      </c>
      <c r="J200" s="294"/>
      <c r="K200" s="294">
        <v>2400</v>
      </c>
      <c r="L200" s="294"/>
      <c r="M200" s="294">
        <v>10000</v>
      </c>
      <c r="N200" s="294"/>
      <c r="O200" s="294"/>
      <c r="P200" s="294"/>
      <c r="Q200" s="294"/>
      <c r="R200" s="293">
        <f>SUM(J200:Q200)</f>
        <v>12400</v>
      </c>
    </row>
    <row r="201" spans="1:18" ht="33.75" customHeight="1">
      <c r="B201" s="29"/>
      <c r="C201" s="31"/>
      <c r="D201" s="31"/>
      <c r="E201" s="1401" t="s">
        <v>57</v>
      </c>
      <c r="F201" s="1401"/>
      <c r="G201" s="1401"/>
      <c r="H201" s="1401"/>
      <c r="I201" s="1401"/>
      <c r="J201" s="73">
        <f t="shared" ref="J201:R201" si="76">SUM(J202:J203)</f>
        <v>0</v>
      </c>
      <c r="K201" s="73">
        <f t="shared" si="76"/>
        <v>30000</v>
      </c>
      <c r="L201" s="73">
        <f t="shared" si="76"/>
        <v>40000</v>
      </c>
      <c r="M201" s="73">
        <f t="shared" si="76"/>
        <v>30000</v>
      </c>
      <c r="N201" s="73">
        <f t="shared" si="76"/>
        <v>0</v>
      </c>
      <c r="O201" s="73">
        <f t="shared" si="76"/>
        <v>0</v>
      </c>
      <c r="P201" s="73">
        <f t="shared" si="76"/>
        <v>0</v>
      </c>
      <c r="Q201" s="73">
        <f t="shared" si="76"/>
        <v>0</v>
      </c>
      <c r="R201" s="73">
        <f t="shared" si="76"/>
        <v>100000</v>
      </c>
    </row>
    <row r="202" spans="1:18" s="248" customFormat="1" ht="90">
      <c r="A202" s="7"/>
      <c r="B202" s="297"/>
      <c r="C202" s="33"/>
      <c r="D202" s="33"/>
      <c r="E202" s="338"/>
      <c r="F202" s="354">
        <v>85</v>
      </c>
      <c r="G202" s="304" t="s">
        <v>1088</v>
      </c>
      <c r="H202" s="155" t="s">
        <v>696</v>
      </c>
      <c r="I202" s="155" t="s">
        <v>1085</v>
      </c>
      <c r="J202" s="302"/>
      <c r="K202" s="303">
        <v>10000</v>
      </c>
      <c r="L202" s="303">
        <v>20000</v>
      </c>
      <c r="M202" s="303">
        <v>10000</v>
      </c>
      <c r="N202" s="302"/>
      <c r="O202" s="302"/>
      <c r="P202" s="302"/>
      <c r="Q202" s="302"/>
      <c r="R202" s="303">
        <f>SUM(J202:Q202)</f>
        <v>40000</v>
      </c>
    </row>
    <row r="203" spans="1:18" s="248" customFormat="1" ht="72">
      <c r="A203" s="7"/>
      <c r="B203" s="335"/>
      <c r="C203" s="49"/>
      <c r="D203" s="49"/>
      <c r="E203" s="49"/>
      <c r="F203" s="355">
        <v>86</v>
      </c>
      <c r="G203" s="304" t="s">
        <v>1084</v>
      </c>
      <c r="H203" s="155" t="s">
        <v>696</v>
      </c>
      <c r="I203" s="155" t="s">
        <v>1085</v>
      </c>
      <c r="J203" s="302"/>
      <c r="K203" s="303">
        <v>20000</v>
      </c>
      <c r="L203" s="303">
        <v>20000</v>
      </c>
      <c r="M203" s="303">
        <v>20000</v>
      </c>
      <c r="N203" s="302"/>
      <c r="O203" s="302"/>
      <c r="P203" s="302"/>
      <c r="Q203" s="302"/>
      <c r="R203" s="303">
        <f>SUM(J203:Q203)</f>
        <v>60000</v>
      </c>
    </row>
    <row r="204" spans="1:18" hidden="1">
      <c r="B204" s="29"/>
      <c r="C204" s="31"/>
      <c r="D204" s="31"/>
      <c r="E204" s="30" t="s">
        <v>58</v>
      </c>
      <c r="F204" s="27"/>
      <c r="G204" s="27"/>
      <c r="H204" s="13"/>
      <c r="I204" s="100"/>
      <c r="J204" s="73">
        <f>SUM(J205:J207)</f>
        <v>0</v>
      </c>
      <c r="K204" s="73">
        <f t="shared" ref="K204:R204" si="77">SUM(K205:K207)</f>
        <v>0</v>
      </c>
      <c r="L204" s="73">
        <f t="shared" si="77"/>
        <v>0</v>
      </c>
      <c r="M204" s="73">
        <f t="shared" si="77"/>
        <v>0</v>
      </c>
      <c r="N204" s="73">
        <f t="shared" si="77"/>
        <v>0</v>
      </c>
      <c r="O204" s="73">
        <f t="shared" si="77"/>
        <v>0</v>
      </c>
      <c r="P204" s="73">
        <f t="shared" si="77"/>
        <v>0</v>
      </c>
      <c r="Q204" s="73">
        <f t="shared" si="77"/>
        <v>0</v>
      </c>
      <c r="R204" s="73">
        <f t="shared" si="77"/>
        <v>0</v>
      </c>
    </row>
    <row r="205" spans="1:18" ht="24.75" hidden="1" customHeight="1">
      <c r="B205" s="32"/>
      <c r="C205" s="33"/>
      <c r="D205" s="33"/>
      <c r="E205" s="34"/>
      <c r="F205" s="25"/>
      <c r="G205" s="14"/>
      <c r="H205" s="80"/>
      <c r="I205" s="117"/>
      <c r="J205" s="79"/>
      <c r="K205" s="79"/>
      <c r="L205" s="79"/>
      <c r="M205" s="79"/>
      <c r="N205" s="79"/>
      <c r="O205" s="79"/>
      <c r="P205" s="79"/>
      <c r="Q205" s="79"/>
      <c r="R205" s="79">
        <f t="shared" ref="R205:R206" si="78">SUM(J205:Q205)</f>
        <v>0</v>
      </c>
    </row>
    <row r="206" spans="1:18" ht="24.75" hidden="1" customHeight="1">
      <c r="B206" s="24"/>
      <c r="D206" s="21"/>
      <c r="E206" s="26"/>
      <c r="F206" s="25"/>
      <c r="G206" s="14"/>
      <c r="H206" s="15"/>
      <c r="I206" s="16"/>
      <c r="J206" s="23"/>
      <c r="K206" s="23"/>
      <c r="L206" s="23"/>
      <c r="M206" s="23"/>
      <c r="N206" s="23"/>
      <c r="O206" s="23"/>
      <c r="P206" s="23"/>
      <c r="Q206" s="23"/>
      <c r="R206" s="79">
        <f t="shared" si="78"/>
        <v>0</v>
      </c>
    </row>
    <row r="207" spans="1:18" ht="24.75" hidden="1" customHeight="1">
      <c r="B207" s="58"/>
      <c r="C207" s="59"/>
      <c r="D207" s="53"/>
      <c r="E207" s="19"/>
      <c r="F207" s="25"/>
      <c r="G207" s="14"/>
      <c r="H207" s="15"/>
      <c r="I207" s="16"/>
      <c r="J207" s="23"/>
      <c r="K207" s="23"/>
      <c r="L207" s="23"/>
      <c r="M207" s="23"/>
      <c r="N207" s="23"/>
      <c r="O207" s="23"/>
      <c r="P207" s="23"/>
      <c r="Q207" s="23"/>
      <c r="R207" s="79">
        <f>SUM(J207:Q207)</f>
        <v>0</v>
      </c>
    </row>
    <row r="208" spans="1:18" ht="30.75" hidden="1" customHeight="1">
      <c r="B208" s="29"/>
      <c r="C208" s="31"/>
      <c r="D208" s="31"/>
      <c r="E208" s="1418" t="s">
        <v>59</v>
      </c>
      <c r="F208" s="1418"/>
      <c r="G208" s="1418"/>
      <c r="H208" s="1418"/>
      <c r="I208" s="1418"/>
      <c r="J208" s="73">
        <f>SUM(J209:J211)</f>
        <v>0</v>
      </c>
      <c r="K208" s="73">
        <f t="shared" ref="K208:R208" si="79">SUM(K209:K211)</f>
        <v>0</v>
      </c>
      <c r="L208" s="73">
        <f t="shared" si="79"/>
        <v>0</v>
      </c>
      <c r="M208" s="73">
        <f t="shared" si="79"/>
        <v>0</v>
      </c>
      <c r="N208" s="73">
        <f t="shared" si="79"/>
        <v>0</v>
      </c>
      <c r="O208" s="73">
        <f t="shared" si="79"/>
        <v>0</v>
      </c>
      <c r="P208" s="73">
        <f t="shared" si="79"/>
        <v>0</v>
      </c>
      <c r="Q208" s="73">
        <f t="shared" si="79"/>
        <v>0</v>
      </c>
      <c r="R208" s="73">
        <f t="shared" si="79"/>
        <v>0</v>
      </c>
    </row>
    <row r="209" spans="1:18" ht="22.5" hidden="1" customHeight="1">
      <c r="B209" s="32"/>
      <c r="C209" s="33"/>
      <c r="D209" s="33"/>
      <c r="E209" s="34"/>
      <c r="F209" s="25"/>
      <c r="G209" s="14"/>
      <c r="H209" s="80"/>
      <c r="I209" s="117"/>
      <c r="J209" s="79"/>
      <c r="K209" s="79"/>
      <c r="L209" s="79"/>
      <c r="M209" s="79"/>
      <c r="N209" s="79"/>
      <c r="O209" s="79"/>
      <c r="P209" s="79"/>
      <c r="Q209" s="79"/>
      <c r="R209" s="79">
        <f t="shared" ref="R209:R210" si="80">SUM(J209:Q209)</f>
        <v>0</v>
      </c>
    </row>
    <row r="210" spans="1:18" ht="22.5" hidden="1" customHeight="1">
      <c r="B210" s="24"/>
      <c r="D210" s="21"/>
      <c r="E210" s="26"/>
      <c r="F210" s="25"/>
      <c r="G210" s="14"/>
      <c r="H210" s="15"/>
      <c r="I210" s="16"/>
      <c r="J210" s="23"/>
      <c r="K210" s="23"/>
      <c r="L210" s="23"/>
      <c r="M210" s="23"/>
      <c r="N210" s="23"/>
      <c r="O210" s="23"/>
      <c r="P210" s="23"/>
      <c r="Q210" s="23"/>
      <c r="R210" s="79">
        <f t="shared" si="80"/>
        <v>0</v>
      </c>
    </row>
    <row r="211" spans="1:18" ht="22.5" hidden="1" customHeight="1">
      <c r="B211" s="24"/>
      <c r="D211" s="21"/>
      <c r="E211" s="26"/>
      <c r="F211" s="25"/>
      <c r="G211" s="14"/>
      <c r="H211" s="15"/>
      <c r="I211" s="16"/>
      <c r="J211" s="23"/>
      <c r="K211" s="23"/>
      <c r="L211" s="23"/>
      <c r="M211" s="23"/>
      <c r="N211" s="23"/>
      <c r="O211" s="23"/>
      <c r="P211" s="23"/>
      <c r="Q211" s="23"/>
      <c r="R211" s="79">
        <f>SUM(J211:Q211)</f>
        <v>0</v>
      </c>
    </row>
    <row r="212" spans="1:18" ht="33.75" hidden="1" customHeight="1">
      <c r="B212" s="29"/>
      <c r="C212" s="31"/>
      <c r="D212" s="1401" t="s">
        <v>60</v>
      </c>
      <c r="E212" s="1401"/>
      <c r="F212" s="1401"/>
      <c r="G212" s="1401"/>
      <c r="H212" s="1401"/>
      <c r="I212" s="1401"/>
      <c r="J212" s="73">
        <f>SUM(J213)</f>
        <v>0</v>
      </c>
      <c r="K212" s="73">
        <f t="shared" ref="K212:R212" si="81">SUM(K213)</f>
        <v>0</v>
      </c>
      <c r="L212" s="73">
        <f t="shared" si="81"/>
        <v>0</v>
      </c>
      <c r="M212" s="73">
        <f t="shared" si="81"/>
        <v>0</v>
      </c>
      <c r="N212" s="73">
        <f t="shared" si="81"/>
        <v>0</v>
      </c>
      <c r="O212" s="73">
        <f t="shared" si="81"/>
        <v>0</v>
      </c>
      <c r="P212" s="73">
        <f t="shared" si="81"/>
        <v>0</v>
      </c>
      <c r="Q212" s="73">
        <f t="shared" si="81"/>
        <v>0</v>
      </c>
      <c r="R212" s="73">
        <f t="shared" si="81"/>
        <v>0</v>
      </c>
    </row>
    <row r="213" spans="1:18" hidden="1">
      <c r="B213" s="29"/>
      <c r="C213" s="31"/>
      <c r="D213" s="31"/>
      <c r="E213" s="30" t="s">
        <v>61</v>
      </c>
      <c r="F213" s="27"/>
      <c r="G213" s="27"/>
      <c r="H213" s="13"/>
      <c r="I213" s="100"/>
      <c r="J213" s="73">
        <f>SUM(J214:J216)</f>
        <v>0</v>
      </c>
      <c r="K213" s="73">
        <f t="shared" ref="K213:Q213" si="82">SUM(K214:K216)</f>
        <v>0</v>
      </c>
      <c r="L213" s="73">
        <f t="shared" si="82"/>
        <v>0</v>
      </c>
      <c r="M213" s="73">
        <f t="shared" si="82"/>
        <v>0</v>
      </c>
      <c r="N213" s="73">
        <f t="shared" si="82"/>
        <v>0</v>
      </c>
      <c r="O213" s="73">
        <f t="shared" si="82"/>
        <v>0</v>
      </c>
      <c r="P213" s="73">
        <f t="shared" si="82"/>
        <v>0</v>
      </c>
      <c r="Q213" s="73">
        <f t="shared" si="82"/>
        <v>0</v>
      </c>
      <c r="R213" s="73">
        <f>SUM(R214:R216)</f>
        <v>0</v>
      </c>
    </row>
    <row r="214" spans="1:18" ht="22.5" hidden="1" customHeight="1">
      <c r="B214" s="32"/>
      <c r="C214" s="33"/>
      <c r="D214" s="33"/>
      <c r="E214" s="34"/>
      <c r="F214" s="25"/>
      <c r="G214" s="14"/>
      <c r="H214" s="80"/>
      <c r="I214" s="117"/>
      <c r="J214" s="79"/>
      <c r="K214" s="79"/>
      <c r="L214" s="79"/>
      <c r="M214" s="79"/>
      <c r="N214" s="79"/>
      <c r="O214" s="79"/>
      <c r="P214" s="79"/>
      <c r="Q214" s="79"/>
      <c r="R214" s="79">
        <f>SUM(J214:Q214)</f>
        <v>0</v>
      </c>
    </row>
    <row r="215" spans="1:18" ht="22.5" hidden="1" customHeight="1">
      <c r="B215" s="24"/>
      <c r="D215" s="21"/>
      <c r="E215" s="26"/>
      <c r="F215" s="25"/>
      <c r="G215" s="14"/>
      <c r="H215" s="15"/>
      <c r="I215" s="16"/>
      <c r="J215" s="23"/>
      <c r="K215" s="23"/>
      <c r="L215" s="23"/>
      <c r="M215" s="23"/>
      <c r="N215" s="23"/>
      <c r="O215" s="23"/>
      <c r="P215" s="23"/>
      <c r="Q215" s="23"/>
      <c r="R215" s="79">
        <f>SUM(J215:Q215)</f>
        <v>0</v>
      </c>
    </row>
    <row r="216" spans="1:18" ht="21" hidden="1" customHeight="1">
      <c r="B216" s="24"/>
      <c r="D216" s="21"/>
      <c r="E216" s="26"/>
      <c r="F216" s="25"/>
      <c r="G216" s="14"/>
      <c r="H216" s="15"/>
      <c r="I216" s="16"/>
      <c r="J216" s="23"/>
      <c r="K216" s="23"/>
      <c r="L216" s="23"/>
      <c r="M216" s="23"/>
      <c r="N216" s="23"/>
      <c r="O216" s="23"/>
      <c r="P216" s="23"/>
      <c r="Q216" s="23"/>
      <c r="R216" s="79">
        <f>SUM(J216:Q216)</f>
        <v>0</v>
      </c>
    </row>
    <row r="217" spans="1:18" s="12" customFormat="1" ht="18.75" customHeight="1">
      <c r="B217" s="41" t="s">
        <v>94</v>
      </c>
      <c r="C217" s="42"/>
      <c r="D217" s="43"/>
      <c r="E217" s="43"/>
      <c r="F217" s="43"/>
      <c r="G217" s="43"/>
      <c r="H217" s="181"/>
      <c r="I217" s="181"/>
      <c r="J217" s="169">
        <f>SUM(J218)</f>
        <v>0</v>
      </c>
      <c r="K217" s="169">
        <f t="shared" ref="K217:R218" si="83">SUM(K218)</f>
        <v>33000</v>
      </c>
      <c r="L217" s="169">
        <f t="shared" si="83"/>
        <v>585470</v>
      </c>
      <c r="M217" s="169">
        <f t="shared" si="83"/>
        <v>69530</v>
      </c>
      <c r="N217" s="169">
        <f t="shared" si="83"/>
        <v>0</v>
      </c>
      <c r="O217" s="169">
        <f t="shared" si="83"/>
        <v>0</v>
      </c>
      <c r="P217" s="169">
        <f t="shared" si="83"/>
        <v>0</v>
      </c>
      <c r="Q217" s="169">
        <f t="shared" si="83"/>
        <v>0</v>
      </c>
      <c r="R217" s="169">
        <f t="shared" si="83"/>
        <v>688000</v>
      </c>
    </row>
    <row r="218" spans="1:18" s="12" customFormat="1" ht="46.5" customHeight="1">
      <c r="B218" s="1404" t="s">
        <v>95</v>
      </c>
      <c r="C218" s="1405"/>
      <c r="D218" s="1405"/>
      <c r="E218" s="1405"/>
      <c r="F218" s="1405"/>
      <c r="G218" s="1405"/>
      <c r="H218" s="1405"/>
      <c r="I218" s="1405"/>
      <c r="J218" s="82">
        <f>SUM(J219)</f>
        <v>0</v>
      </c>
      <c r="K218" s="82">
        <f t="shared" si="83"/>
        <v>33000</v>
      </c>
      <c r="L218" s="82">
        <f t="shared" si="83"/>
        <v>585470</v>
      </c>
      <c r="M218" s="82">
        <f t="shared" si="83"/>
        <v>69530</v>
      </c>
      <c r="N218" s="82">
        <f t="shared" si="83"/>
        <v>0</v>
      </c>
      <c r="O218" s="82">
        <f t="shared" si="83"/>
        <v>0</v>
      </c>
      <c r="P218" s="82">
        <f t="shared" si="83"/>
        <v>0</v>
      </c>
      <c r="Q218" s="82">
        <f t="shared" si="83"/>
        <v>0</v>
      </c>
      <c r="R218" s="82">
        <f t="shared" si="83"/>
        <v>688000</v>
      </c>
    </row>
    <row r="219" spans="1:18" ht="36" customHeight="1">
      <c r="B219" s="29"/>
      <c r="C219" s="1401" t="s">
        <v>62</v>
      </c>
      <c r="D219" s="1401"/>
      <c r="E219" s="1401"/>
      <c r="F219" s="1401"/>
      <c r="G219" s="1401"/>
      <c r="H219" s="1401"/>
      <c r="I219" s="1401"/>
      <c r="J219" s="73">
        <f t="shared" ref="J219:R219" si="84">SUM(J220+J236)</f>
        <v>0</v>
      </c>
      <c r="K219" s="73">
        <f t="shared" si="84"/>
        <v>33000</v>
      </c>
      <c r="L219" s="73">
        <f t="shared" si="84"/>
        <v>585470</v>
      </c>
      <c r="M219" s="73">
        <f t="shared" si="84"/>
        <v>69530</v>
      </c>
      <c r="N219" s="73">
        <f t="shared" si="84"/>
        <v>0</v>
      </c>
      <c r="O219" s="73">
        <f t="shared" si="84"/>
        <v>0</v>
      </c>
      <c r="P219" s="73">
        <f t="shared" si="84"/>
        <v>0</v>
      </c>
      <c r="Q219" s="73">
        <f t="shared" si="84"/>
        <v>0</v>
      </c>
      <c r="R219" s="73">
        <f t="shared" si="84"/>
        <v>688000</v>
      </c>
    </row>
    <row r="220" spans="1:18">
      <c r="B220" s="29"/>
      <c r="C220" s="31"/>
      <c r="D220" s="30" t="s">
        <v>63</v>
      </c>
      <c r="E220" s="28"/>
      <c r="F220" s="27"/>
      <c r="G220" s="27"/>
      <c r="H220" s="13"/>
      <c r="I220" s="100"/>
      <c r="J220" s="73">
        <f>SUM(J221)</f>
        <v>0</v>
      </c>
      <c r="K220" s="73">
        <f t="shared" ref="K220:R220" si="85">SUM(K221)</f>
        <v>7200</v>
      </c>
      <c r="L220" s="73">
        <f t="shared" si="85"/>
        <v>498500</v>
      </c>
      <c r="M220" s="73">
        <f t="shared" si="85"/>
        <v>22300</v>
      </c>
      <c r="N220" s="73">
        <f t="shared" si="85"/>
        <v>0</v>
      </c>
      <c r="O220" s="73">
        <f t="shared" si="85"/>
        <v>0</v>
      </c>
      <c r="P220" s="73">
        <f t="shared" si="85"/>
        <v>0</v>
      </c>
      <c r="Q220" s="73">
        <f t="shared" si="85"/>
        <v>0</v>
      </c>
      <c r="R220" s="73">
        <f t="shared" si="85"/>
        <v>528000</v>
      </c>
    </row>
    <row r="221" spans="1:18" ht="31.5" customHeight="1">
      <c r="B221" s="29"/>
      <c r="C221" s="31"/>
      <c r="D221" s="31"/>
      <c r="E221" s="1418" t="s">
        <v>64</v>
      </c>
      <c r="F221" s="1418"/>
      <c r="G221" s="1418"/>
      <c r="H221" s="1418"/>
      <c r="I221" s="1418"/>
      <c r="J221" s="73">
        <f>SUM(J222:J235)</f>
        <v>0</v>
      </c>
      <c r="K221" s="73">
        <f t="shared" ref="K221:R221" si="86">SUM(K222:K235)</f>
        <v>7200</v>
      </c>
      <c r="L221" s="73">
        <f t="shared" si="86"/>
        <v>498500</v>
      </c>
      <c r="M221" s="73">
        <f t="shared" si="86"/>
        <v>22300</v>
      </c>
      <c r="N221" s="73">
        <f t="shared" si="86"/>
        <v>0</v>
      </c>
      <c r="O221" s="73">
        <f t="shared" si="86"/>
        <v>0</v>
      </c>
      <c r="P221" s="73">
        <f t="shared" si="86"/>
        <v>0</v>
      </c>
      <c r="Q221" s="73">
        <f t="shared" si="86"/>
        <v>0</v>
      </c>
      <c r="R221" s="73">
        <f t="shared" si="86"/>
        <v>528000</v>
      </c>
    </row>
    <row r="222" spans="1:18" s="248" customFormat="1" ht="162">
      <c r="A222" s="7"/>
      <c r="B222" s="337"/>
      <c r="C222" s="33"/>
      <c r="D222" s="33"/>
      <c r="E222" s="338"/>
      <c r="F222" s="354">
        <v>87</v>
      </c>
      <c r="G222" s="420" t="s">
        <v>1094</v>
      </c>
      <c r="H222" s="155" t="s">
        <v>696</v>
      </c>
      <c r="I222" s="155" t="s">
        <v>1181</v>
      </c>
      <c r="J222" s="302"/>
      <c r="K222" s="303">
        <v>7200</v>
      </c>
      <c r="L222" s="303">
        <v>15500</v>
      </c>
      <c r="M222" s="303">
        <v>17300</v>
      </c>
      <c r="N222" s="302"/>
      <c r="O222" s="302"/>
      <c r="P222" s="302"/>
      <c r="Q222" s="302"/>
      <c r="R222" s="303">
        <f>SUM(J222:Q222)</f>
        <v>40000</v>
      </c>
    </row>
    <row r="223" spans="1:18" s="248" customFormat="1" ht="126">
      <c r="A223" s="7"/>
      <c r="B223" s="335"/>
      <c r="C223" s="49"/>
      <c r="D223" s="49"/>
      <c r="E223" s="336"/>
      <c r="F223" s="421">
        <v>88</v>
      </c>
      <c r="G223" s="304" t="s">
        <v>1095</v>
      </c>
      <c r="H223" s="155" t="s">
        <v>696</v>
      </c>
      <c r="I223" s="256" t="s">
        <v>1639</v>
      </c>
      <c r="J223" s="303"/>
      <c r="K223" s="302"/>
      <c r="L223" s="302">
        <v>18000</v>
      </c>
      <c r="M223" s="302"/>
      <c r="N223" s="302"/>
      <c r="O223" s="302"/>
      <c r="P223" s="302"/>
      <c r="Q223" s="302"/>
      <c r="R223" s="303">
        <f t="shared" ref="R223:R235" si="87">SUM(J223:Q223)</f>
        <v>18000</v>
      </c>
    </row>
    <row r="224" spans="1:18" s="248" customFormat="1" ht="90">
      <c r="A224" s="7"/>
      <c r="B224" s="335"/>
      <c r="C224" s="49"/>
      <c r="D224" s="49"/>
      <c r="E224" s="336"/>
      <c r="F224" s="421">
        <v>89</v>
      </c>
      <c r="G224" s="304" t="s">
        <v>1096</v>
      </c>
      <c r="H224" s="155" t="s">
        <v>960</v>
      </c>
      <c r="I224" s="155" t="s">
        <v>1639</v>
      </c>
      <c r="J224" s="303"/>
      <c r="K224" s="302"/>
      <c r="L224" s="302">
        <v>105000</v>
      </c>
      <c r="M224" s="302"/>
      <c r="N224" s="302"/>
      <c r="O224" s="302"/>
      <c r="P224" s="302"/>
      <c r="Q224" s="302"/>
      <c r="R224" s="303">
        <f t="shared" si="87"/>
        <v>105000</v>
      </c>
    </row>
    <row r="225" spans="1:18" s="248" customFormat="1" ht="90">
      <c r="A225" s="7"/>
      <c r="B225" s="335"/>
      <c r="C225" s="49"/>
      <c r="D225" s="49"/>
      <c r="E225" s="336"/>
      <c r="F225" s="421">
        <v>90</v>
      </c>
      <c r="G225" s="304" t="s">
        <v>1098</v>
      </c>
      <c r="H225" s="305" t="s">
        <v>973</v>
      </c>
      <c r="I225" s="256" t="s">
        <v>1639</v>
      </c>
      <c r="J225" s="303"/>
      <c r="K225" s="303"/>
      <c r="L225" s="303">
        <v>80000</v>
      </c>
      <c r="M225" s="303"/>
      <c r="N225" s="303"/>
      <c r="O225" s="303"/>
      <c r="P225" s="303"/>
      <c r="Q225" s="303"/>
      <c r="R225" s="303">
        <f t="shared" si="87"/>
        <v>80000</v>
      </c>
    </row>
    <row r="226" spans="1:18" s="248" customFormat="1" ht="72">
      <c r="A226" s="7"/>
      <c r="B226" s="306"/>
      <c r="C226" s="20"/>
      <c r="D226" s="21"/>
      <c r="E226" s="307"/>
      <c r="F226" s="421">
        <v>91</v>
      </c>
      <c r="G226" s="304" t="s">
        <v>1099</v>
      </c>
      <c r="H226" s="155" t="s">
        <v>949</v>
      </c>
      <c r="I226" s="256" t="s">
        <v>1639</v>
      </c>
      <c r="J226" s="303"/>
      <c r="K226" s="302"/>
      <c r="L226" s="302">
        <v>70000</v>
      </c>
      <c r="M226" s="302"/>
      <c r="N226" s="302"/>
      <c r="O226" s="302"/>
      <c r="P226" s="302"/>
      <c r="Q226" s="302"/>
      <c r="R226" s="303">
        <f t="shared" si="87"/>
        <v>70000</v>
      </c>
    </row>
    <row r="227" spans="1:18" s="248" customFormat="1" ht="36">
      <c r="A227" s="7"/>
      <c r="B227" s="306"/>
      <c r="C227" s="20"/>
      <c r="D227" s="21"/>
      <c r="E227" s="307"/>
      <c r="F227" s="421">
        <v>92</v>
      </c>
      <c r="G227" s="304" t="s">
        <v>1101</v>
      </c>
      <c r="H227" s="155" t="s">
        <v>951</v>
      </c>
      <c r="I227" s="256" t="s">
        <v>1639</v>
      </c>
      <c r="J227" s="303"/>
      <c r="K227" s="302"/>
      <c r="L227" s="302">
        <v>35000</v>
      </c>
      <c r="M227" s="302"/>
      <c r="N227" s="302"/>
      <c r="O227" s="302"/>
      <c r="P227" s="302"/>
      <c r="Q227" s="302"/>
      <c r="R227" s="303">
        <f t="shared" si="87"/>
        <v>35000</v>
      </c>
    </row>
    <row r="228" spans="1:18" s="248" customFormat="1" ht="90">
      <c r="A228" s="7"/>
      <c r="B228" s="332"/>
      <c r="C228" s="7"/>
      <c r="D228" s="333"/>
      <c r="E228" s="334"/>
      <c r="F228" s="421">
        <v>93</v>
      </c>
      <c r="G228" s="304" t="s">
        <v>1102</v>
      </c>
      <c r="H228" s="155" t="s">
        <v>1153</v>
      </c>
      <c r="I228" s="256" t="s">
        <v>1639</v>
      </c>
      <c r="J228" s="303"/>
      <c r="K228" s="302"/>
      <c r="L228" s="302">
        <v>25000</v>
      </c>
      <c r="M228" s="302"/>
      <c r="N228" s="302"/>
      <c r="O228" s="302"/>
      <c r="P228" s="302"/>
      <c r="Q228" s="302"/>
      <c r="R228" s="303">
        <f t="shared" si="87"/>
        <v>25000</v>
      </c>
    </row>
    <row r="229" spans="1:18" s="248" customFormat="1" ht="36">
      <c r="A229" s="7"/>
      <c r="B229" s="332"/>
      <c r="C229" s="7"/>
      <c r="D229" s="333"/>
      <c r="E229" s="334"/>
      <c r="F229" s="421">
        <v>94</v>
      </c>
      <c r="G229" s="304" t="s">
        <v>1103</v>
      </c>
      <c r="H229" s="155" t="s">
        <v>958</v>
      </c>
      <c r="I229" s="155" t="s">
        <v>1639</v>
      </c>
      <c r="J229" s="303"/>
      <c r="K229" s="302"/>
      <c r="L229" s="303">
        <v>25000</v>
      </c>
      <c r="M229" s="302"/>
      <c r="N229" s="302"/>
      <c r="O229" s="302"/>
      <c r="P229" s="302"/>
      <c r="Q229" s="302"/>
      <c r="R229" s="303">
        <f t="shared" si="87"/>
        <v>25000</v>
      </c>
    </row>
    <row r="230" spans="1:18" s="248" customFormat="1" ht="72">
      <c r="A230" s="7"/>
      <c r="B230" s="332"/>
      <c r="C230" s="7"/>
      <c r="D230" s="333"/>
      <c r="E230" s="334"/>
      <c r="F230" s="421">
        <v>95</v>
      </c>
      <c r="G230" s="304" t="s">
        <v>1105</v>
      </c>
      <c r="H230" s="155" t="s">
        <v>955</v>
      </c>
      <c r="I230" s="256" t="s">
        <v>214</v>
      </c>
      <c r="J230" s="303"/>
      <c r="K230" s="312"/>
      <c r="L230" s="312">
        <v>50000</v>
      </c>
      <c r="M230" s="312"/>
      <c r="N230" s="312"/>
      <c r="O230" s="312"/>
      <c r="P230" s="302"/>
      <c r="Q230" s="302"/>
      <c r="R230" s="303">
        <f t="shared" si="87"/>
        <v>50000</v>
      </c>
    </row>
    <row r="231" spans="1:18" s="248" customFormat="1" ht="72">
      <c r="A231" s="7"/>
      <c r="B231" s="332"/>
      <c r="C231" s="7"/>
      <c r="D231" s="333"/>
      <c r="E231" s="334"/>
      <c r="F231" s="421">
        <v>96</v>
      </c>
      <c r="G231" s="304" t="s">
        <v>1106</v>
      </c>
      <c r="H231" s="155" t="s">
        <v>953</v>
      </c>
      <c r="I231" s="256" t="s">
        <v>1639</v>
      </c>
      <c r="J231" s="303"/>
      <c r="K231" s="312"/>
      <c r="L231" s="312">
        <v>45000</v>
      </c>
      <c r="M231" s="312"/>
      <c r="N231" s="312"/>
      <c r="O231" s="312"/>
      <c r="P231" s="302"/>
      <c r="Q231" s="302"/>
      <c r="R231" s="303">
        <f t="shared" si="87"/>
        <v>45000</v>
      </c>
    </row>
    <row r="232" spans="1:18" s="248" customFormat="1" ht="90">
      <c r="A232" s="7"/>
      <c r="B232" s="422"/>
      <c r="C232" s="423"/>
      <c r="D232" s="424"/>
      <c r="E232" s="425"/>
      <c r="F232" s="355">
        <v>97</v>
      </c>
      <c r="G232" s="304" t="s">
        <v>1107</v>
      </c>
      <c r="H232" s="155" t="s">
        <v>1108</v>
      </c>
      <c r="I232" s="256" t="s">
        <v>1639</v>
      </c>
      <c r="J232" s="303"/>
      <c r="K232" s="312"/>
      <c r="L232" s="312">
        <v>10000</v>
      </c>
      <c r="M232" s="303"/>
      <c r="N232" s="312"/>
      <c r="O232" s="312"/>
      <c r="P232" s="302"/>
      <c r="Q232" s="302"/>
      <c r="R232" s="303">
        <f t="shared" si="87"/>
        <v>10000</v>
      </c>
    </row>
    <row r="233" spans="1:18" s="248" customFormat="1" ht="72">
      <c r="A233" s="7"/>
      <c r="B233" s="332"/>
      <c r="C233" s="7"/>
      <c r="D233" s="333"/>
      <c r="E233" s="334"/>
      <c r="F233" s="426">
        <v>98</v>
      </c>
      <c r="G233" s="304" t="s">
        <v>1109</v>
      </c>
      <c r="H233" s="155" t="s">
        <v>1110</v>
      </c>
      <c r="I233" s="256" t="s">
        <v>1639</v>
      </c>
      <c r="J233" s="312"/>
      <c r="K233" s="312"/>
      <c r="L233" s="312">
        <v>5000</v>
      </c>
      <c r="M233" s="303"/>
      <c r="N233" s="312"/>
      <c r="O233" s="312"/>
      <c r="P233" s="302"/>
      <c r="Q233" s="302"/>
      <c r="R233" s="303">
        <f t="shared" si="87"/>
        <v>5000</v>
      </c>
    </row>
    <row r="234" spans="1:18" s="248" customFormat="1" ht="72">
      <c r="A234" s="7"/>
      <c r="B234" s="332"/>
      <c r="C234" s="7"/>
      <c r="D234" s="333"/>
      <c r="E234" s="333"/>
      <c r="F234" s="421">
        <v>99</v>
      </c>
      <c r="G234" s="304" t="s">
        <v>1640</v>
      </c>
      <c r="H234" s="155" t="s">
        <v>1641</v>
      </c>
      <c r="I234" s="256" t="s">
        <v>1639</v>
      </c>
      <c r="J234" s="312"/>
      <c r="K234" s="312"/>
      <c r="L234" s="312">
        <v>5000</v>
      </c>
      <c r="M234" s="303"/>
      <c r="N234" s="312"/>
      <c r="O234" s="312"/>
      <c r="P234" s="302"/>
      <c r="Q234" s="302"/>
      <c r="R234" s="303">
        <f t="shared" si="87"/>
        <v>5000</v>
      </c>
    </row>
    <row r="235" spans="1:18" s="248" customFormat="1" ht="90">
      <c r="A235" s="7"/>
      <c r="B235" s="308"/>
      <c r="C235" s="309"/>
      <c r="D235" s="310"/>
      <c r="E235" s="310"/>
      <c r="F235" s="355">
        <v>100</v>
      </c>
      <c r="G235" s="304" t="s">
        <v>1111</v>
      </c>
      <c r="H235" s="281" t="s">
        <v>1638</v>
      </c>
      <c r="I235" s="256" t="s">
        <v>1639</v>
      </c>
      <c r="J235" s="303"/>
      <c r="K235" s="312"/>
      <c r="L235" s="312">
        <v>10000</v>
      </c>
      <c r="M235" s="303">
        <v>5000</v>
      </c>
      <c r="N235" s="312"/>
      <c r="O235" s="312"/>
      <c r="P235" s="302"/>
      <c r="Q235" s="302"/>
      <c r="R235" s="303">
        <f t="shared" si="87"/>
        <v>15000</v>
      </c>
    </row>
    <row r="236" spans="1:18" ht="36" customHeight="1">
      <c r="B236" s="29"/>
      <c r="C236" s="31"/>
      <c r="D236" s="1401" t="s">
        <v>65</v>
      </c>
      <c r="E236" s="1401"/>
      <c r="F236" s="1401"/>
      <c r="G236" s="1401"/>
      <c r="H236" s="1401"/>
      <c r="I236" s="1401"/>
      <c r="J236" s="73">
        <f t="shared" ref="J236:R236" si="88">SUM(J237+J242)</f>
        <v>0</v>
      </c>
      <c r="K236" s="73">
        <f t="shared" si="88"/>
        <v>25800</v>
      </c>
      <c r="L236" s="73">
        <f t="shared" si="88"/>
        <v>86970</v>
      </c>
      <c r="M236" s="73">
        <f t="shared" si="88"/>
        <v>47230</v>
      </c>
      <c r="N236" s="73">
        <f t="shared" si="88"/>
        <v>0</v>
      </c>
      <c r="O236" s="73">
        <f t="shared" si="88"/>
        <v>0</v>
      </c>
      <c r="P236" s="73">
        <f t="shared" si="88"/>
        <v>0</v>
      </c>
      <c r="Q236" s="73">
        <f t="shared" si="88"/>
        <v>0</v>
      </c>
      <c r="R236" s="73">
        <f t="shared" si="88"/>
        <v>160000</v>
      </c>
    </row>
    <row r="237" spans="1:18">
      <c r="B237" s="29"/>
      <c r="C237" s="31"/>
      <c r="D237" s="31"/>
      <c r="E237" s="30" t="s">
        <v>66</v>
      </c>
      <c r="F237" s="27"/>
      <c r="G237" s="27"/>
      <c r="H237" s="13"/>
      <c r="I237" s="100"/>
      <c r="J237" s="73">
        <f>SUM(J238:J241)</f>
        <v>0</v>
      </c>
      <c r="K237" s="73">
        <f t="shared" ref="K237:R237" si="89">SUM(K238:K241)</f>
        <v>25800</v>
      </c>
      <c r="L237" s="73">
        <f t="shared" si="89"/>
        <v>86970</v>
      </c>
      <c r="M237" s="73">
        <f t="shared" si="89"/>
        <v>47230</v>
      </c>
      <c r="N237" s="73">
        <f t="shared" si="89"/>
        <v>0</v>
      </c>
      <c r="O237" s="73">
        <f t="shared" si="89"/>
        <v>0</v>
      </c>
      <c r="P237" s="73">
        <f t="shared" si="89"/>
        <v>0</v>
      </c>
      <c r="Q237" s="73">
        <f t="shared" si="89"/>
        <v>0</v>
      </c>
      <c r="R237" s="73">
        <f t="shared" si="89"/>
        <v>160000</v>
      </c>
    </row>
    <row r="238" spans="1:18" s="248" customFormat="1" ht="108">
      <c r="A238" s="7"/>
      <c r="B238" s="327"/>
      <c r="C238" s="324"/>
      <c r="D238" s="324"/>
      <c r="E238" s="325"/>
      <c r="F238" s="319">
        <v>101</v>
      </c>
      <c r="G238" s="320" t="s">
        <v>1112</v>
      </c>
      <c r="H238" s="256" t="s">
        <v>696</v>
      </c>
      <c r="I238" s="256" t="s">
        <v>214</v>
      </c>
      <c r="J238" s="292"/>
      <c r="K238" s="293">
        <v>15000</v>
      </c>
      <c r="L238" s="293">
        <v>25000</v>
      </c>
      <c r="M238" s="293">
        <v>20000</v>
      </c>
      <c r="N238" s="292"/>
      <c r="O238" s="292"/>
      <c r="P238" s="292"/>
      <c r="Q238" s="292"/>
      <c r="R238" s="293">
        <f>SUM(J238:Q238)</f>
        <v>60000</v>
      </c>
    </row>
    <row r="239" spans="1:18" s="248" customFormat="1" ht="126">
      <c r="A239" s="7"/>
      <c r="B239" s="261"/>
      <c r="C239" s="253"/>
      <c r="D239" s="253"/>
      <c r="E239" s="260"/>
      <c r="F239" s="276">
        <v>102</v>
      </c>
      <c r="G239" s="268" t="s">
        <v>1113</v>
      </c>
      <c r="H239" s="282" t="s">
        <v>960</v>
      </c>
      <c r="I239" s="283" t="s">
        <v>1182</v>
      </c>
      <c r="J239" s="293"/>
      <c r="K239" s="293">
        <v>3600</v>
      </c>
      <c r="L239" s="293">
        <v>3990</v>
      </c>
      <c r="M239" s="293">
        <v>12410</v>
      </c>
      <c r="N239" s="293"/>
      <c r="O239" s="293"/>
      <c r="P239" s="293"/>
      <c r="Q239" s="293"/>
      <c r="R239" s="293">
        <f>SUM(J239:Q239)</f>
        <v>20000</v>
      </c>
    </row>
    <row r="240" spans="1:18" s="248" customFormat="1" ht="144">
      <c r="A240" s="7"/>
      <c r="B240" s="261"/>
      <c r="C240" s="253"/>
      <c r="D240" s="253"/>
      <c r="E240" s="260"/>
      <c r="F240" s="319">
        <v>103</v>
      </c>
      <c r="G240" s="268" t="s">
        <v>1114</v>
      </c>
      <c r="H240" s="281" t="s">
        <v>960</v>
      </c>
      <c r="I240" s="256" t="s">
        <v>530</v>
      </c>
      <c r="J240" s="292"/>
      <c r="K240" s="294">
        <v>7200</v>
      </c>
      <c r="L240" s="294">
        <v>7980</v>
      </c>
      <c r="M240" s="294">
        <v>14820</v>
      </c>
      <c r="N240" s="294"/>
      <c r="O240" s="294"/>
      <c r="P240" s="294"/>
      <c r="Q240" s="294"/>
      <c r="R240" s="293">
        <f>SUM(J240:Q240)</f>
        <v>30000</v>
      </c>
    </row>
    <row r="241" spans="1:18" s="248" customFormat="1" ht="108">
      <c r="A241" s="7"/>
      <c r="B241" s="326"/>
      <c r="C241" s="253"/>
      <c r="D241" s="253"/>
      <c r="E241" s="260"/>
      <c r="F241" s="276">
        <v>104</v>
      </c>
      <c r="G241" s="268" t="s">
        <v>1115</v>
      </c>
      <c r="H241" s="429" t="s">
        <v>1135</v>
      </c>
      <c r="I241" s="256" t="s">
        <v>214</v>
      </c>
      <c r="J241" s="292"/>
      <c r="K241" s="292"/>
      <c r="L241" s="293">
        <v>50000</v>
      </c>
      <c r="M241" s="292"/>
      <c r="N241" s="292"/>
      <c r="O241" s="292"/>
      <c r="P241" s="292"/>
      <c r="Q241" s="292"/>
      <c r="R241" s="293">
        <f>SUM(J241:Q241)</f>
        <v>50000</v>
      </c>
    </row>
    <row r="242" spans="1:18" hidden="1">
      <c r="B242" s="29"/>
      <c r="C242" s="31"/>
      <c r="D242" s="31"/>
      <c r="E242" s="30" t="s">
        <v>67</v>
      </c>
      <c r="F242" s="27"/>
      <c r="G242" s="27"/>
      <c r="H242" s="13"/>
      <c r="I242" s="100"/>
      <c r="J242" s="73">
        <f>SUM(J243:J245)</f>
        <v>0</v>
      </c>
      <c r="K242" s="73">
        <f t="shared" ref="K242:Q242" si="90">SUM(K243:K245)</f>
        <v>0</v>
      </c>
      <c r="L242" s="73">
        <f t="shared" si="90"/>
        <v>0</v>
      </c>
      <c r="M242" s="73">
        <f t="shared" si="90"/>
        <v>0</v>
      </c>
      <c r="N242" s="73">
        <f t="shared" si="90"/>
        <v>0</v>
      </c>
      <c r="O242" s="73">
        <f t="shared" si="90"/>
        <v>0</v>
      </c>
      <c r="P242" s="73">
        <f t="shared" si="90"/>
        <v>0</v>
      </c>
      <c r="Q242" s="73">
        <f t="shared" si="90"/>
        <v>0</v>
      </c>
      <c r="R242" s="73">
        <f>SUM(R243:R245)</f>
        <v>0</v>
      </c>
    </row>
    <row r="243" spans="1:18" ht="21" hidden="1" customHeight="1">
      <c r="B243" s="32"/>
      <c r="C243" s="33"/>
      <c r="D243" s="33"/>
      <c r="E243" s="34"/>
      <c r="F243" s="25"/>
      <c r="G243" s="14"/>
      <c r="H243" s="80"/>
      <c r="I243" s="117"/>
      <c r="J243" s="79"/>
      <c r="K243" s="79"/>
      <c r="L243" s="79"/>
      <c r="M243" s="79"/>
      <c r="N243" s="79"/>
      <c r="O243" s="79"/>
      <c r="P243" s="79"/>
      <c r="Q243" s="79"/>
      <c r="R243" s="79">
        <f t="shared" ref="R243:R244" si="91">SUM(J243:Q243)</f>
        <v>0</v>
      </c>
    </row>
    <row r="244" spans="1:18" ht="21" hidden="1" customHeight="1">
      <c r="B244" s="24"/>
      <c r="D244" s="21"/>
      <c r="E244" s="26"/>
      <c r="F244" s="25"/>
      <c r="G244" s="14"/>
      <c r="H244" s="15"/>
      <c r="I244" s="16"/>
      <c r="J244" s="23"/>
      <c r="K244" s="23"/>
      <c r="L244" s="23"/>
      <c r="M244" s="23"/>
      <c r="N244" s="23"/>
      <c r="O244" s="23"/>
      <c r="P244" s="23"/>
      <c r="Q244" s="23"/>
      <c r="R244" s="79">
        <f t="shared" si="91"/>
        <v>0</v>
      </c>
    </row>
    <row r="245" spans="1:18" ht="21" hidden="1" customHeight="1">
      <c r="B245" s="24"/>
      <c r="D245" s="21"/>
      <c r="E245" s="26"/>
      <c r="F245" s="25"/>
      <c r="G245" s="14"/>
      <c r="H245" s="15"/>
      <c r="I245" s="16"/>
      <c r="J245" s="23"/>
      <c r="K245" s="23"/>
      <c r="L245" s="23"/>
      <c r="M245" s="23"/>
      <c r="N245" s="23"/>
      <c r="O245" s="23"/>
      <c r="P245" s="23"/>
      <c r="Q245" s="23"/>
      <c r="R245" s="79">
        <f>SUM(J245:Q245)</f>
        <v>0</v>
      </c>
    </row>
    <row r="246" spans="1:18" s="12" customFormat="1" ht="18.75" customHeight="1">
      <c r="B246" s="41" t="s">
        <v>96</v>
      </c>
      <c r="C246" s="42"/>
      <c r="D246" s="43"/>
      <c r="E246" s="43"/>
      <c r="F246" s="43"/>
      <c r="G246" s="43"/>
      <c r="H246" s="181"/>
      <c r="I246" s="181"/>
      <c r="J246" s="169">
        <f>SUM(J247)</f>
        <v>111600</v>
      </c>
      <c r="K246" s="169">
        <f t="shared" ref="K246:R247" si="92">SUM(K247)</f>
        <v>6000</v>
      </c>
      <c r="L246" s="169">
        <f t="shared" si="92"/>
        <v>75000</v>
      </c>
      <c r="M246" s="169">
        <f t="shared" si="92"/>
        <v>1402572</v>
      </c>
      <c r="N246" s="169">
        <f t="shared" si="92"/>
        <v>517692</v>
      </c>
      <c r="O246" s="169">
        <f t="shared" si="92"/>
        <v>0</v>
      </c>
      <c r="P246" s="169">
        <f t="shared" si="92"/>
        <v>0</v>
      </c>
      <c r="Q246" s="169">
        <f t="shared" si="92"/>
        <v>0</v>
      </c>
      <c r="R246" s="169">
        <f t="shared" si="92"/>
        <v>2112864</v>
      </c>
    </row>
    <row r="247" spans="1:18" s="12" customFormat="1" ht="48.75" customHeight="1">
      <c r="B247" s="1404" t="s">
        <v>97</v>
      </c>
      <c r="C247" s="1405"/>
      <c r="D247" s="1405"/>
      <c r="E247" s="1405"/>
      <c r="F247" s="1405"/>
      <c r="G247" s="1405"/>
      <c r="H247" s="1405"/>
      <c r="I247" s="1429"/>
      <c r="J247" s="82">
        <f>SUM(J248)</f>
        <v>111600</v>
      </c>
      <c r="K247" s="82">
        <f t="shared" si="92"/>
        <v>6000</v>
      </c>
      <c r="L247" s="82">
        <f t="shared" si="92"/>
        <v>75000</v>
      </c>
      <c r="M247" s="82">
        <f t="shared" si="92"/>
        <v>1402572</v>
      </c>
      <c r="N247" s="82">
        <f t="shared" si="92"/>
        <v>517692</v>
      </c>
      <c r="O247" s="82">
        <f t="shared" si="92"/>
        <v>0</v>
      </c>
      <c r="P247" s="82">
        <f t="shared" si="92"/>
        <v>0</v>
      </c>
      <c r="Q247" s="82">
        <f t="shared" si="92"/>
        <v>0</v>
      </c>
      <c r="R247" s="82">
        <f t="shared" si="92"/>
        <v>2112864</v>
      </c>
    </row>
    <row r="248" spans="1:18" ht="33" customHeight="1">
      <c r="B248" s="29"/>
      <c r="C248" s="1401" t="s">
        <v>68</v>
      </c>
      <c r="D248" s="1401"/>
      <c r="E248" s="1401"/>
      <c r="F248" s="1401"/>
      <c r="G248" s="1401"/>
      <c r="H248" s="1401"/>
      <c r="I248" s="1401"/>
      <c r="J248" s="73">
        <f t="shared" ref="J248:R248" si="93">SUM(J249+J254+J271)</f>
        <v>111600</v>
      </c>
      <c r="K248" s="73">
        <f t="shared" si="93"/>
        <v>6000</v>
      </c>
      <c r="L248" s="73">
        <f t="shared" si="93"/>
        <v>75000</v>
      </c>
      <c r="M248" s="73">
        <f t="shared" si="93"/>
        <v>1402572</v>
      </c>
      <c r="N248" s="73">
        <f t="shared" si="93"/>
        <v>517692</v>
      </c>
      <c r="O248" s="73">
        <f t="shared" si="93"/>
        <v>0</v>
      </c>
      <c r="P248" s="73">
        <f t="shared" si="93"/>
        <v>0</v>
      </c>
      <c r="Q248" s="73">
        <f t="shared" si="93"/>
        <v>0</v>
      </c>
      <c r="R248" s="73">
        <f t="shared" si="93"/>
        <v>2112864</v>
      </c>
    </row>
    <row r="249" spans="1:18" hidden="1">
      <c r="B249" s="29"/>
      <c r="C249" s="31"/>
      <c r="D249" s="30" t="s">
        <v>69</v>
      </c>
      <c r="E249" s="28"/>
      <c r="F249" s="27"/>
      <c r="G249" s="27"/>
      <c r="H249" s="13"/>
      <c r="I249" s="100"/>
      <c r="J249" s="73">
        <f>SUM(J250)</f>
        <v>0</v>
      </c>
      <c r="K249" s="73">
        <f t="shared" ref="K249:R249" si="94">SUM(K250)</f>
        <v>0</v>
      </c>
      <c r="L249" s="73">
        <f t="shared" si="94"/>
        <v>0</v>
      </c>
      <c r="M249" s="73">
        <f t="shared" si="94"/>
        <v>0</v>
      </c>
      <c r="N249" s="73">
        <f t="shared" si="94"/>
        <v>0</v>
      </c>
      <c r="O249" s="73">
        <f t="shared" si="94"/>
        <v>0</v>
      </c>
      <c r="P249" s="73">
        <f t="shared" si="94"/>
        <v>0</v>
      </c>
      <c r="Q249" s="73">
        <f t="shared" si="94"/>
        <v>0</v>
      </c>
      <c r="R249" s="73">
        <f t="shared" si="94"/>
        <v>0</v>
      </c>
    </row>
    <row r="250" spans="1:18" hidden="1">
      <c r="B250" s="29"/>
      <c r="C250" s="31"/>
      <c r="D250" s="31"/>
      <c r="E250" s="30" t="s">
        <v>70</v>
      </c>
      <c r="F250" s="60"/>
      <c r="G250" s="55"/>
      <c r="H250" s="190"/>
      <c r="I250" s="190"/>
      <c r="J250" s="73">
        <f t="shared" ref="J250:R250" si="95">SUM(J251:J253)</f>
        <v>0</v>
      </c>
      <c r="K250" s="73">
        <f t="shared" si="95"/>
        <v>0</v>
      </c>
      <c r="L250" s="73">
        <f t="shared" si="95"/>
        <v>0</v>
      </c>
      <c r="M250" s="73">
        <f t="shared" si="95"/>
        <v>0</v>
      </c>
      <c r="N250" s="73">
        <f t="shared" si="95"/>
        <v>0</v>
      </c>
      <c r="O250" s="73">
        <f t="shared" si="95"/>
        <v>0</v>
      </c>
      <c r="P250" s="73">
        <f t="shared" si="95"/>
        <v>0</v>
      </c>
      <c r="Q250" s="73">
        <f t="shared" si="95"/>
        <v>0</v>
      </c>
      <c r="R250" s="73">
        <f t="shared" si="95"/>
        <v>0</v>
      </c>
    </row>
    <row r="251" spans="1:18" ht="24.75" hidden="1" customHeight="1">
      <c r="B251" s="32"/>
      <c r="C251" s="33"/>
      <c r="D251" s="33"/>
      <c r="E251" s="34"/>
      <c r="F251" s="25"/>
      <c r="G251" s="14"/>
      <c r="H251" s="80"/>
      <c r="I251" s="117"/>
      <c r="J251" s="79"/>
      <c r="K251" s="79"/>
      <c r="L251" s="79"/>
      <c r="M251" s="79"/>
      <c r="N251" s="79"/>
      <c r="O251" s="79"/>
      <c r="P251" s="79"/>
      <c r="Q251" s="79"/>
      <c r="R251" s="79">
        <f t="shared" ref="R251:R253" si="96">SUM(J251:Q251)</f>
        <v>0</v>
      </c>
    </row>
    <row r="252" spans="1:18" ht="24.75" hidden="1" customHeight="1">
      <c r="B252" s="24"/>
      <c r="D252" s="21"/>
      <c r="E252" s="26"/>
      <c r="F252" s="25"/>
      <c r="G252" s="14"/>
      <c r="H252" s="15"/>
      <c r="I252" s="16"/>
      <c r="J252" s="23"/>
      <c r="K252" s="23"/>
      <c r="L252" s="23"/>
      <c r="M252" s="23"/>
      <c r="N252" s="23"/>
      <c r="O252" s="23"/>
      <c r="P252" s="23"/>
      <c r="Q252" s="23"/>
      <c r="R252" s="79">
        <f t="shared" si="96"/>
        <v>0</v>
      </c>
    </row>
    <row r="253" spans="1:18" ht="25.5" hidden="1" customHeight="1">
      <c r="B253" s="24"/>
      <c r="D253" s="21"/>
      <c r="E253" s="26"/>
      <c r="F253" s="25"/>
      <c r="G253" s="14"/>
      <c r="H253" s="15"/>
      <c r="I253" s="16"/>
      <c r="J253" s="23"/>
      <c r="K253" s="23"/>
      <c r="L253" s="23"/>
      <c r="M253" s="23"/>
      <c r="N253" s="23"/>
      <c r="O253" s="23"/>
      <c r="P253" s="23"/>
      <c r="Q253" s="23"/>
      <c r="R253" s="79">
        <f t="shared" si="96"/>
        <v>0</v>
      </c>
    </row>
    <row r="254" spans="1:18" ht="33" hidden="1" customHeight="1">
      <c r="B254" s="29"/>
      <c r="C254" s="31"/>
      <c r="D254" s="1401" t="s">
        <v>71</v>
      </c>
      <c r="E254" s="1401"/>
      <c r="F254" s="1401"/>
      <c r="G254" s="1401"/>
      <c r="H254" s="1401"/>
      <c r="I254" s="1401"/>
      <c r="J254" s="73">
        <f>SUM(J255+J259+J263+J267)</f>
        <v>0</v>
      </c>
      <c r="K254" s="73">
        <f t="shared" ref="K254:R254" si="97">SUM(K255+K259+K263+K267)</f>
        <v>6000</v>
      </c>
      <c r="L254" s="73">
        <f t="shared" si="97"/>
        <v>15000</v>
      </c>
      <c r="M254" s="73">
        <f t="shared" si="97"/>
        <v>9000</v>
      </c>
      <c r="N254" s="73">
        <f t="shared" si="97"/>
        <v>0</v>
      </c>
      <c r="O254" s="73">
        <f t="shared" si="97"/>
        <v>0</v>
      </c>
      <c r="P254" s="73">
        <f t="shared" si="97"/>
        <v>0</v>
      </c>
      <c r="Q254" s="73">
        <f t="shared" si="97"/>
        <v>0</v>
      </c>
      <c r="R254" s="73">
        <f t="shared" si="97"/>
        <v>30000</v>
      </c>
    </row>
    <row r="255" spans="1:18" ht="30.75" hidden="1" customHeight="1">
      <c r="B255" s="29"/>
      <c r="C255" s="31"/>
      <c r="D255" s="31"/>
      <c r="E255" s="1418" t="s">
        <v>72</v>
      </c>
      <c r="F255" s="1418"/>
      <c r="G255" s="1418"/>
      <c r="H255" s="1418"/>
      <c r="I255" s="1418"/>
      <c r="J255" s="73">
        <f>SUM(J256:J258)</f>
        <v>0</v>
      </c>
      <c r="K255" s="73">
        <f t="shared" ref="K255:R255" si="98">SUM(K256:K258)</f>
        <v>0</v>
      </c>
      <c r="L255" s="73">
        <f t="shared" si="98"/>
        <v>0</v>
      </c>
      <c r="M255" s="73">
        <f t="shared" si="98"/>
        <v>0</v>
      </c>
      <c r="N255" s="73">
        <f t="shared" si="98"/>
        <v>0</v>
      </c>
      <c r="O255" s="73">
        <f t="shared" si="98"/>
        <v>0</v>
      </c>
      <c r="P255" s="73">
        <f t="shared" si="98"/>
        <v>0</v>
      </c>
      <c r="Q255" s="73">
        <f t="shared" si="98"/>
        <v>0</v>
      </c>
      <c r="R255" s="73">
        <f t="shared" si="98"/>
        <v>0</v>
      </c>
    </row>
    <row r="256" spans="1:18" ht="24.75" hidden="1" customHeight="1">
      <c r="B256" s="32"/>
      <c r="C256" s="33"/>
      <c r="D256" s="33"/>
      <c r="E256" s="34"/>
      <c r="F256" s="25"/>
      <c r="G256" s="14"/>
      <c r="H256" s="80"/>
      <c r="I256" s="117"/>
      <c r="J256" s="79"/>
      <c r="K256" s="79"/>
      <c r="L256" s="79"/>
      <c r="M256" s="79"/>
      <c r="N256" s="79"/>
      <c r="O256" s="79"/>
      <c r="P256" s="79"/>
      <c r="Q256" s="79"/>
      <c r="R256" s="79">
        <f t="shared" ref="R256:R257" si="99">SUM(J256:Q256)</f>
        <v>0</v>
      </c>
    </row>
    <row r="257" spans="1:18" ht="24.75" hidden="1" customHeight="1">
      <c r="B257" s="24"/>
      <c r="D257" s="21"/>
      <c r="E257" s="26"/>
      <c r="F257" s="25"/>
      <c r="G257" s="14"/>
      <c r="H257" s="15"/>
      <c r="I257" s="16"/>
      <c r="J257" s="23"/>
      <c r="K257" s="23"/>
      <c r="L257" s="23"/>
      <c r="M257" s="23"/>
      <c r="N257" s="23"/>
      <c r="O257" s="23"/>
      <c r="P257" s="23"/>
      <c r="Q257" s="23"/>
      <c r="R257" s="79">
        <f t="shared" si="99"/>
        <v>0</v>
      </c>
    </row>
    <row r="258" spans="1:18" ht="24.75" hidden="1" customHeight="1">
      <c r="B258" s="24"/>
      <c r="D258" s="21"/>
      <c r="E258" s="26"/>
      <c r="F258" s="25"/>
      <c r="G258" s="14"/>
      <c r="H258" s="15"/>
      <c r="I258" s="16"/>
      <c r="J258" s="23"/>
      <c r="K258" s="23"/>
      <c r="L258" s="23"/>
      <c r="M258" s="23"/>
      <c r="N258" s="23"/>
      <c r="O258" s="23"/>
      <c r="P258" s="23"/>
      <c r="Q258" s="23"/>
      <c r="R258" s="79">
        <f>SUM(J258:Q258)</f>
        <v>0</v>
      </c>
    </row>
    <row r="259" spans="1:18" hidden="1">
      <c r="B259" s="29"/>
      <c r="C259" s="31"/>
      <c r="D259" s="31"/>
      <c r="E259" s="1419" t="s">
        <v>73</v>
      </c>
      <c r="F259" s="1419"/>
      <c r="G259" s="1419"/>
      <c r="H259" s="1419"/>
      <c r="I259" s="1419"/>
      <c r="J259" s="73">
        <f>SUM(J260:J262)</f>
        <v>0</v>
      </c>
      <c r="K259" s="73">
        <f t="shared" ref="K259:R259" si="100">SUM(K260:K262)</f>
        <v>0</v>
      </c>
      <c r="L259" s="73">
        <f t="shared" si="100"/>
        <v>0</v>
      </c>
      <c r="M259" s="73">
        <f t="shared" si="100"/>
        <v>0</v>
      </c>
      <c r="N259" s="73">
        <f t="shared" si="100"/>
        <v>0</v>
      </c>
      <c r="O259" s="73">
        <f t="shared" si="100"/>
        <v>0</v>
      </c>
      <c r="P259" s="73">
        <f t="shared" si="100"/>
        <v>0</v>
      </c>
      <c r="Q259" s="73">
        <f t="shared" si="100"/>
        <v>0</v>
      </c>
      <c r="R259" s="73">
        <f t="shared" si="100"/>
        <v>0</v>
      </c>
    </row>
    <row r="260" spans="1:18" ht="23.25" hidden="1" customHeight="1">
      <c r="B260" s="32"/>
      <c r="C260" s="33"/>
      <c r="D260" s="33"/>
      <c r="E260" s="34"/>
      <c r="F260" s="25"/>
      <c r="G260" s="14"/>
      <c r="H260" s="80"/>
      <c r="I260" s="117"/>
      <c r="J260" s="79"/>
      <c r="K260" s="79"/>
      <c r="L260" s="79"/>
      <c r="M260" s="79"/>
      <c r="N260" s="79"/>
      <c r="O260" s="79"/>
      <c r="P260" s="79"/>
      <c r="Q260" s="79"/>
      <c r="R260" s="79">
        <f t="shared" ref="R260:R261" si="101">SUM(J260:Q260)</f>
        <v>0</v>
      </c>
    </row>
    <row r="261" spans="1:18" ht="23.25" hidden="1" customHeight="1">
      <c r="B261" s="24"/>
      <c r="D261" s="21"/>
      <c r="E261" s="26"/>
      <c r="F261" s="25"/>
      <c r="G261" s="14"/>
      <c r="H261" s="15"/>
      <c r="I261" s="16"/>
      <c r="J261" s="23"/>
      <c r="K261" s="23"/>
      <c r="L261" s="23"/>
      <c r="M261" s="23"/>
      <c r="N261" s="23"/>
      <c r="O261" s="23"/>
      <c r="P261" s="23"/>
      <c r="Q261" s="23"/>
      <c r="R261" s="79">
        <f t="shared" si="101"/>
        <v>0</v>
      </c>
    </row>
    <row r="262" spans="1:18" ht="23.25" hidden="1" customHeight="1">
      <c r="B262" s="24"/>
      <c r="D262" s="21"/>
      <c r="E262" s="26"/>
      <c r="F262" s="25"/>
      <c r="G262" s="14"/>
      <c r="H262" s="15"/>
      <c r="I262" s="16"/>
      <c r="J262" s="23"/>
      <c r="K262" s="23"/>
      <c r="L262" s="23"/>
      <c r="M262" s="23"/>
      <c r="N262" s="23"/>
      <c r="O262" s="23"/>
      <c r="P262" s="23"/>
      <c r="Q262" s="23"/>
      <c r="R262" s="79">
        <f>SUM(J262:Q262)</f>
        <v>0</v>
      </c>
    </row>
    <row r="263" spans="1:18">
      <c r="B263" s="29"/>
      <c r="C263" s="31"/>
      <c r="D263" s="31"/>
      <c r="E263" s="30" t="s">
        <v>74</v>
      </c>
      <c r="F263" s="27"/>
      <c r="G263" s="27"/>
      <c r="H263" s="13"/>
      <c r="I263" s="100"/>
      <c r="J263" s="73">
        <f>SUM(J264:J266)</f>
        <v>0</v>
      </c>
      <c r="K263" s="73">
        <f t="shared" ref="K263:R263" si="102">SUM(K264:K266)</f>
        <v>6000</v>
      </c>
      <c r="L263" s="73">
        <f t="shared" si="102"/>
        <v>15000</v>
      </c>
      <c r="M263" s="73">
        <f t="shared" si="102"/>
        <v>9000</v>
      </c>
      <c r="N263" s="73">
        <f t="shared" si="102"/>
        <v>0</v>
      </c>
      <c r="O263" s="73">
        <f t="shared" si="102"/>
        <v>0</v>
      </c>
      <c r="P263" s="73">
        <f t="shared" si="102"/>
        <v>0</v>
      </c>
      <c r="Q263" s="73">
        <f t="shared" si="102"/>
        <v>0</v>
      </c>
      <c r="R263" s="73">
        <f t="shared" si="102"/>
        <v>30000</v>
      </c>
    </row>
    <row r="264" spans="1:18" s="248" customFormat="1" ht="38.25" customHeight="1">
      <c r="A264" s="7"/>
      <c r="B264" s="297"/>
      <c r="C264" s="298"/>
      <c r="D264" s="298"/>
      <c r="E264" s="299"/>
      <c r="F264" s="322">
        <v>105</v>
      </c>
      <c r="G264" s="304" t="s">
        <v>1116</v>
      </c>
      <c r="H264" s="155" t="s">
        <v>696</v>
      </c>
      <c r="I264" s="155" t="s">
        <v>1117</v>
      </c>
      <c r="J264" s="302"/>
      <c r="K264" s="303">
        <v>6000</v>
      </c>
      <c r="L264" s="303">
        <v>15000</v>
      </c>
      <c r="M264" s="303">
        <v>9000</v>
      </c>
      <c r="N264" s="302"/>
      <c r="O264" s="302"/>
      <c r="P264" s="302"/>
      <c r="Q264" s="302"/>
      <c r="R264" s="303">
        <f>SUM(J264:Q264)</f>
        <v>30000</v>
      </c>
    </row>
    <row r="265" spans="1:18" ht="23.25" hidden="1" customHeight="1">
      <c r="B265" s="24"/>
      <c r="D265" s="21"/>
      <c r="E265" s="26"/>
      <c r="F265" s="25"/>
      <c r="G265" s="14"/>
      <c r="H265" s="15"/>
      <c r="I265" s="16"/>
      <c r="J265" s="23"/>
      <c r="K265" s="23"/>
      <c r="L265" s="23"/>
      <c r="M265" s="23"/>
      <c r="N265" s="23"/>
      <c r="O265" s="23"/>
      <c r="P265" s="23"/>
      <c r="Q265" s="23"/>
      <c r="R265" s="79">
        <f t="shared" ref="R265" si="103">SUM(J265:Q265)</f>
        <v>0</v>
      </c>
    </row>
    <row r="266" spans="1:18" ht="23.25" hidden="1" customHeight="1">
      <c r="B266" s="24"/>
      <c r="D266" s="21"/>
      <c r="E266" s="26"/>
      <c r="F266" s="25"/>
      <c r="G266" s="14"/>
      <c r="H266" s="15"/>
      <c r="I266" s="16"/>
      <c r="J266" s="23"/>
      <c r="K266" s="23"/>
      <c r="L266" s="23"/>
      <c r="M266" s="23"/>
      <c r="N266" s="23"/>
      <c r="O266" s="23"/>
      <c r="P266" s="23"/>
      <c r="Q266" s="23"/>
      <c r="R266" s="79">
        <f>SUM(J266:Q266)</f>
        <v>0</v>
      </c>
    </row>
    <row r="267" spans="1:18" hidden="1">
      <c r="B267" s="29"/>
      <c r="C267" s="31"/>
      <c r="D267" s="31"/>
      <c r="E267" s="30" t="s">
        <v>75</v>
      </c>
      <c r="F267" s="27"/>
      <c r="G267" s="27"/>
      <c r="H267" s="13"/>
      <c r="I267" s="100"/>
      <c r="J267" s="73">
        <f>SUM(J268:J270)</f>
        <v>0</v>
      </c>
      <c r="K267" s="73">
        <f t="shared" ref="K267:Q267" si="104">SUM(K268:K270)</f>
        <v>0</v>
      </c>
      <c r="L267" s="73">
        <f t="shared" si="104"/>
        <v>0</v>
      </c>
      <c r="M267" s="73">
        <f t="shared" si="104"/>
        <v>0</v>
      </c>
      <c r="N267" s="73">
        <f t="shared" si="104"/>
        <v>0</v>
      </c>
      <c r="O267" s="73">
        <f t="shared" si="104"/>
        <v>0</v>
      </c>
      <c r="P267" s="73">
        <f t="shared" si="104"/>
        <v>0</v>
      </c>
      <c r="Q267" s="73">
        <f t="shared" si="104"/>
        <v>0</v>
      </c>
      <c r="R267" s="73">
        <f>SUM(R268:R270)</f>
        <v>0</v>
      </c>
    </row>
    <row r="268" spans="1:18" ht="21.75" hidden="1" customHeight="1">
      <c r="B268" s="32"/>
      <c r="C268" s="33"/>
      <c r="D268" s="33"/>
      <c r="E268" s="34"/>
      <c r="F268" s="25"/>
      <c r="G268" s="14"/>
      <c r="H268" s="80"/>
      <c r="I268" s="117"/>
      <c r="J268" s="79"/>
      <c r="K268" s="79"/>
      <c r="L268" s="79"/>
      <c r="M268" s="79"/>
      <c r="N268" s="79"/>
      <c r="O268" s="79"/>
      <c r="P268" s="79"/>
      <c r="Q268" s="79"/>
      <c r="R268" s="79">
        <f t="shared" ref="R268:R269" si="105">SUM(J268:Q268)</f>
        <v>0</v>
      </c>
    </row>
    <row r="269" spans="1:18" ht="21.75" hidden="1" customHeight="1">
      <c r="B269" s="24"/>
      <c r="D269" s="21"/>
      <c r="E269" s="26"/>
      <c r="F269" s="25"/>
      <c r="G269" s="14"/>
      <c r="H269" s="15"/>
      <c r="I269" s="16"/>
      <c r="J269" s="23"/>
      <c r="K269" s="23"/>
      <c r="L269" s="23"/>
      <c r="M269" s="23"/>
      <c r="N269" s="23"/>
      <c r="O269" s="23"/>
      <c r="P269" s="23"/>
      <c r="Q269" s="23"/>
      <c r="R269" s="79">
        <f t="shared" si="105"/>
        <v>0</v>
      </c>
    </row>
    <row r="270" spans="1:18" ht="21.75" hidden="1" customHeight="1">
      <c r="B270" s="58"/>
      <c r="C270" s="59"/>
      <c r="D270" s="53"/>
      <c r="E270" s="19"/>
      <c r="F270" s="25"/>
      <c r="G270" s="14"/>
      <c r="H270" s="15"/>
      <c r="I270" s="16"/>
      <c r="J270" s="23"/>
      <c r="K270" s="23"/>
      <c r="L270" s="23"/>
      <c r="M270" s="23"/>
      <c r="N270" s="23"/>
      <c r="O270" s="23"/>
      <c r="P270" s="23"/>
      <c r="Q270" s="23"/>
      <c r="R270" s="79">
        <f>SUM(J270:Q270)</f>
        <v>0</v>
      </c>
    </row>
    <row r="271" spans="1:18" s="20" customFormat="1" ht="18">
      <c r="B271" s="204"/>
      <c r="C271" s="209"/>
      <c r="D271" s="209"/>
      <c r="E271" s="40" t="s">
        <v>103</v>
      </c>
      <c r="F271" s="60"/>
      <c r="G271" s="55"/>
      <c r="H271" s="190"/>
      <c r="I271" s="190"/>
      <c r="J271" s="73">
        <f>SUM(J272:J303)</f>
        <v>111600</v>
      </c>
      <c r="K271" s="73">
        <f t="shared" ref="K271:R271" si="106">SUM(K272:K303)</f>
        <v>0</v>
      </c>
      <c r="L271" s="73">
        <f t="shared" si="106"/>
        <v>60000</v>
      </c>
      <c r="M271" s="73">
        <f>SUM(M272:M303)</f>
        <v>1393572</v>
      </c>
      <c r="N271" s="73">
        <f t="shared" si="106"/>
        <v>517692</v>
      </c>
      <c r="O271" s="73">
        <f t="shared" si="106"/>
        <v>0</v>
      </c>
      <c r="P271" s="73">
        <f t="shared" si="106"/>
        <v>0</v>
      </c>
      <c r="Q271" s="73">
        <f t="shared" si="106"/>
        <v>0</v>
      </c>
      <c r="R271" s="73">
        <f t="shared" si="106"/>
        <v>2082864</v>
      </c>
    </row>
    <row r="272" spans="1:18" s="20" customFormat="1" ht="72">
      <c r="B272" s="252"/>
      <c r="C272" s="324"/>
      <c r="D272" s="324"/>
      <c r="E272" s="325"/>
      <c r="F272" s="323">
        <v>106</v>
      </c>
      <c r="G272" s="268" t="s">
        <v>1118</v>
      </c>
      <c r="H272" s="256" t="s">
        <v>696</v>
      </c>
      <c r="I272" s="256" t="s">
        <v>1183</v>
      </c>
      <c r="J272" s="294"/>
      <c r="K272" s="294"/>
      <c r="L272" s="294"/>
      <c r="M272" s="293">
        <v>20000</v>
      </c>
      <c r="N272" s="294"/>
      <c r="O272" s="294"/>
      <c r="P272" s="294"/>
      <c r="Q272" s="294"/>
      <c r="R272" s="293">
        <f>SUM(J272:Q272)</f>
        <v>20000</v>
      </c>
    </row>
    <row r="273" spans="1:18" s="20" customFormat="1" ht="90">
      <c r="B273" s="261"/>
      <c r="C273" s="253"/>
      <c r="D273" s="253"/>
      <c r="E273" s="260"/>
      <c r="F273" s="319">
        <v>107</v>
      </c>
      <c r="G273" s="268" t="s">
        <v>1119</v>
      </c>
      <c r="H273" s="256" t="s">
        <v>696</v>
      </c>
      <c r="I273" s="256" t="s">
        <v>1639</v>
      </c>
      <c r="J273" s="294"/>
      <c r="K273" s="294"/>
      <c r="L273" s="293">
        <v>50000</v>
      </c>
      <c r="M273" s="293">
        <v>150000</v>
      </c>
      <c r="N273" s="294"/>
      <c r="O273" s="294"/>
      <c r="P273" s="294"/>
      <c r="Q273" s="294"/>
      <c r="R273" s="293">
        <f t="shared" ref="R273:R301" si="107">SUM(J273:Q273)</f>
        <v>200000</v>
      </c>
    </row>
    <row r="274" spans="1:18" s="20" customFormat="1" ht="90">
      <c r="B274" s="261"/>
      <c r="C274" s="253"/>
      <c r="D274" s="253"/>
      <c r="E274" s="260"/>
      <c r="F274" s="323">
        <v>108</v>
      </c>
      <c r="G274" s="268" t="s">
        <v>1120</v>
      </c>
      <c r="H274" s="256" t="s">
        <v>960</v>
      </c>
      <c r="I274" s="256" t="s">
        <v>1642</v>
      </c>
      <c r="J274" s="294"/>
      <c r="K274" s="294"/>
      <c r="L274" s="294"/>
      <c r="M274" s="293">
        <v>160000</v>
      </c>
      <c r="N274" s="294"/>
      <c r="O274" s="294"/>
      <c r="P274" s="294"/>
      <c r="Q274" s="294"/>
      <c r="R274" s="293">
        <f t="shared" si="107"/>
        <v>160000</v>
      </c>
    </row>
    <row r="275" spans="1:18" s="20" customFormat="1" ht="90">
      <c r="B275" s="261"/>
      <c r="C275" s="253"/>
      <c r="D275" s="253"/>
      <c r="E275" s="260"/>
      <c r="F275" s="319">
        <v>109</v>
      </c>
      <c r="G275" s="268" t="s">
        <v>1122</v>
      </c>
      <c r="H275" s="282" t="s">
        <v>973</v>
      </c>
      <c r="I275" s="283" t="s">
        <v>1123</v>
      </c>
      <c r="J275" s="293"/>
      <c r="K275" s="293"/>
      <c r="L275" s="293"/>
      <c r="M275" s="293">
        <v>160000</v>
      </c>
      <c r="N275" s="293"/>
      <c r="O275" s="293"/>
      <c r="P275" s="293"/>
      <c r="Q275" s="293"/>
      <c r="R275" s="293">
        <f t="shared" si="107"/>
        <v>160000</v>
      </c>
    </row>
    <row r="276" spans="1:18" s="20" customFormat="1" ht="36">
      <c r="B276" s="259"/>
      <c r="C276" s="258"/>
      <c r="D276" s="254"/>
      <c r="E276" s="257"/>
      <c r="F276" s="323">
        <v>110</v>
      </c>
      <c r="G276" s="268" t="s">
        <v>1124</v>
      </c>
      <c r="H276" s="256" t="s">
        <v>958</v>
      </c>
      <c r="I276" s="256" t="s">
        <v>411</v>
      </c>
      <c r="J276" s="293"/>
      <c r="K276" s="293"/>
      <c r="L276" s="293"/>
      <c r="M276" s="293">
        <v>45875</v>
      </c>
      <c r="N276" s="293"/>
      <c r="O276" s="293"/>
      <c r="P276" s="293"/>
      <c r="Q276" s="293"/>
      <c r="R276" s="293">
        <f t="shared" si="107"/>
        <v>45875</v>
      </c>
    </row>
    <row r="277" spans="1:18" s="20" customFormat="1" ht="72">
      <c r="B277" s="259"/>
      <c r="C277" s="258"/>
      <c r="D277" s="254"/>
      <c r="E277" s="257"/>
      <c r="F277" s="319">
        <v>111</v>
      </c>
      <c r="G277" s="268" t="s">
        <v>1125</v>
      </c>
      <c r="H277" s="256" t="s">
        <v>955</v>
      </c>
      <c r="I277" s="20" t="s">
        <v>1639</v>
      </c>
      <c r="J277" s="294"/>
      <c r="K277" s="294"/>
      <c r="L277" s="294"/>
      <c r="M277" s="294">
        <v>74359</v>
      </c>
      <c r="N277" s="294"/>
      <c r="O277" s="294"/>
      <c r="P277" s="294"/>
      <c r="Q277" s="294"/>
      <c r="R277" s="293">
        <f t="shared" si="107"/>
        <v>74359</v>
      </c>
    </row>
    <row r="278" spans="1:18" s="20" customFormat="1" ht="72">
      <c r="B278" s="261"/>
      <c r="C278" s="253"/>
      <c r="D278" s="253"/>
      <c r="E278" s="260"/>
      <c r="F278" s="323">
        <v>112</v>
      </c>
      <c r="G278" s="268" t="s">
        <v>1126</v>
      </c>
      <c r="H278" s="256" t="s">
        <v>1135</v>
      </c>
      <c r="I278" s="275" t="s">
        <v>214</v>
      </c>
      <c r="J278" s="294"/>
      <c r="K278" s="294"/>
      <c r="L278" s="294"/>
      <c r="M278" s="293">
        <v>47776</v>
      </c>
      <c r="N278" s="294"/>
      <c r="O278" s="294"/>
      <c r="P278" s="294"/>
      <c r="Q278" s="294"/>
      <c r="R278" s="293">
        <f t="shared" si="107"/>
        <v>47776</v>
      </c>
    </row>
    <row r="279" spans="1:18" s="20" customFormat="1" ht="72">
      <c r="B279" s="259"/>
      <c r="C279" s="258"/>
      <c r="D279" s="254"/>
      <c r="E279" s="257"/>
      <c r="F279" s="319">
        <v>113</v>
      </c>
      <c r="G279" s="268" t="s">
        <v>1127</v>
      </c>
      <c r="H279" s="256" t="s">
        <v>1135</v>
      </c>
      <c r="I279" s="275" t="s">
        <v>1184</v>
      </c>
      <c r="J279" s="293">
        <v>111600</v>
      </c>
      <c r="K279" s="293"/>
      <c r="L279" s="294"/>
      <c r="M279" s="294"/>
      <c r="N279" s="294"/>
      <c r="O279" s="294"/>
      <c r="P279" s="294"/>
      <c r="Q279" s="294"/>
      <c r="R279" s="293">
        <f t="shared" si="107"/>
        <v>111600</v>
      </c>
    </row>
    <row r="280" spans="1:18" s="20" customFormat="1" ht="90">
      <c r="A280" s="357"/>
      <c r="B280" s="427"/>
      <c r="C280" s="288"/>
      <c r="D280" s="288"/>
      <c r="E280" s="288"/>
      <c r="F280" s="345">
        <v>114</v>
      </c>
      <c r="G280" s="339" t="s">
        <v>1128</v>
      </c>
      <c r="H280" s="256" t="s">
        <v>953</v>
      </c>
      <c r="I280" s="256" t="s">
        <v>214</v>
      </c>
      <c r="J280" s="294"/>
      <c r="K280" s="294"/>
      <c r="L280" s="294"/>
      <c r="M280" s="293">
        <v>51458</v>
      </c>
      <c r="N280" s="294"/>
      <c r="O280" s="294"/>
      <c r="P280" s="294"/>
      <c r="Q280" s="294"/>
      <c r="R280" s="293">
        <f t="shared" si="107"/>
        <v>51458</v>
      </c>
    </row>
    <row r="281" spans="1:18" s="20" customFormat="1" ht="90">
      <c r="A281" s="357"/>
      <c r="B281" s="258"/>
      <c r="C281" s="258"/>
      <c r="D281" s="258"/>
      <c r="E281" s="258"/>
      <c r="F281" s="407">
        <v>115</v>
      </c>
      <c r="G281" s="272" t="s">
        <v>1129</v>
      </c>
      <c r="H281" s="256" t="s">
        <v>1108</v>
      </c>
      <c r="I281" s="275" t="s">
        <v>214</v>
      </c>
      <c r="J281" s="294"/>
      <c r="K281" s="294"/>
      <c r="L281" s="294"/>
      <c r="M281" s="293">
        <v>26028</v>
      </c>
      <c r="N281" s="294"/>
      <c r="O281" s="294"/>
      <c r="P281" s="294"/>
      <c r="Q281" s="294"/>
      <c r="R281" s="293">
        <f t="shared" si="107"/>
        <v>26028</v>
      </c>
    </row>
    <row r="282" spans="1:18" s="20" customFormat="1" ht="72">
      <c r="A282" s="357"/>
      <c r="B282" s="258"/>
      <c r="C282" s="258"/>
      <c r="D282" s="258"/>
      <c r="E282" s="258"/>
      <c r="F282" s="323">
        <v>116</v>
      </c>
      <c r="G282" s="268" t="s">
        <v>1130</v>
      </c>
      <c r="H282" s="256" t="s">
        <v>1110</v>
      </c>
      <c r="I282" s="275" t="s">
        <v>214</v>
      </c>
      <c r="J282" s="293"/>
      <c r="K282" s="294"/>
      <c r="L282" s="294"/>
      <c r="M282" s="294">
        <v>14359</v>
      </c>
      <c r="N282" s="294"/>
      <c r="O282" s="294"/>
      <c r="P282" s="294"/>
      <c r="Q282" s="294"/>
      <c r="R282" s="293">
        <f t="shared" si="107"/>
        <v>14359</v>
      </c>
    </row>
    <row r="283" spans="1:18" s="20" customFormat="1" ht="72">
      <c r="A283" s="357"/>
      <c r="B283" s="253"/>
      <c r="C283" s="253"/>
      <c r="D283" s="253"/>
      <c r="E283" s="253"/>
      <c r="F283" s="319">
        <v>117</v>
      </c>
      <c r="G283" s="268" t="s">
        <v>943</v>
      </c>
      <c r="H283" s="256" t="s">
        <v>696</v>
      </c>
      <c r="I283" s="256" t="s">
        <v>944</v>
      </c>
      <c r="J283" s="294"/>
      <c r="K283" s="294"/>
      <c r="L283" s="294"/>
      <c r="M283" s="293">
        <v>10000</v>
      </c>
      <c r="N283" s="294"/>
      <c r="O283" s="294"/>
      <c r="P283" s="294"/>
      <c r="Q283" s="294"/>
      <c r="R283" s="293">
        <f t="shared" si="107"/>
        <v>10000</v>
      </c>
    </row>
    <row r="284" spans="1:18" s="20" customFormat="1" ht="108">
      <c r="B284" s="261"/>
      <c r="C284" s="253"/>
      <c r="D284" s="253"/>
      <c r="E284" s="260"/>
      <c r="F284" s="323">
        <v>118</v>
      </c>
      <c r="G284" s="268" t="s">
        <v>950</v>
      </c>
      <c r="H284" s="256" t="s">
        <v>696</v>
      </c>
      <c r="I284" s="275" t="s">
        <v>214</v>
      </c>
      <c r="J284" s="294"/>
      <c r="K284" s="294"/>
      <c r="L284" s="294"/>
      <c r="M284" s="294"/>
      <c r="N284" s="293">
        <v>517692</v>
      </c>
      <c r="O284" s="294"/>
      <c r="P284" s="294"/>
      <c r="Q284" s="294"/>
      <c r="R284" s="293">
        <f t="shared" si="107"/>
        <v>517692</v>
      </c>
    </row>
    <row r="285" spans="1:18" s="20" customFormat="1" ht="90">
      <c r="B285" s="261"/>
      <c r="C285" s="253"/>
      <c r="D285" s="253"/>
      <c r="E285" s="260"/>
      <c r="F285" s="319">
        <v>119</v>
      </c>
      <c r="G285" s="268" t="s">
        <v>952</v>
      </c>
      <c r="H285" s="256" t="s">
        <v>696</v>
      </c>
      <c r="I285" s="275" t="s">
        <v>214</v>
      </c>
      <c r="J285" s="294"/>
      <c r="K285" s="294"/>
      <c r="L285" s="294"/>
      <c r="M285" s="293">
        <v>321925</v>
      </c>
      <c r="N285" s="294"/>
      <c r="O285" s="294"/>
      <c r="P285" s="294"/>
      <c r="Q285" s="294"/>
      <c r="R285" s="293">
        <f t="shared" si="107"/>
        <v>321925</v>
      </c>
    </row>
    <row r="286" spans="1:18" s="20" customFormat="1" ht="90">
      <c r="B286" s="261"/>
      <c r="C286" s="253"/>
      <c r="D286" s="253"/>
      <c r="E286" s="260"/>
      <c r="F286" s="323">
        <v>120</v>
      </c>
      <c r="G286" s="268" t="s">
        <v>959</v>
      </c>
      <c r="H286" s="256" t="s">
        <v>960</v>
      </c>
      <c r="I286" s="256" t="s">
        <v>298</v>
      </c>
      <c r="J286" s="294"/>
      <c r="K286" s="294"/>
      <c r="L286" s="294"/>
      <c r="M286" s="293">
        <v>20000</v>
      </c>
      <c r="N286" s="294"/>
      <c r="O286" s="294"/>
      <c r="P286" s="294"/>
      <c r="Q286" s="294"/>
      <c r="R286" s="293">
        <f t="shared" si="107"/>
        <v>20000</v>
      </c>
    </row>
    <row r="287" spans="1:18" s="20" customFormat="1" ht="54">
      <c r="B287" s="261"/>
      <c r="C287" s="253"/>
      <c r="D287" s="253"/>
      <c r="E287" s="260"/>
      <c r="F287" s="319">
        <v>121</v>
      </c>
      <c r="G287" s="268" t="s">
        <v>979</v>
      </c>
      <c r="H287" s="256" t="s">
        <v>973</v>
      </c>
      <c r="I287" s="256" t="s">
        <v>980</v>
      </c>
      <c r="J287" s="293"/>
      <c r="K287" s="293"/>
      <c r="L287" s="293"/>
      <c r="M287" s="293">
        <v>5000</v>
      </c>
      <c r="N287" s="293"/>
      <c r="O287" s="293"/>
      <c r="P287" s="293"/>
      <c r="Q287" s="293"/>
      <c r="R287" s="293">
        <f t="shared" si="107"/>
        <v>5000</v>
      </c>
    </row>
    <row r="288" spans="1:18" s="20" customFormat="1" ht="72">
      <c r="B288" s="259"/>
      <c r="C288" s="258"/>
      <c r="D288" s="254"/>
      <c r="E288" s="254"/>
      <c r="F288" s="323">
        <v>122</v>
      </c>
      <c r="G288" s="268" t="s">
        <v>982</v>
      </c>
      <c r="H288" s="256" t="s">
        <v>949</v>
      </c>
      <c r="I288" s="256" t="s">
        <v>1185</v>
      </c>
      <c r="J288" s="294"/>
      <c r="K288" s="294"/>
      <c r="L288" s="294"/>
      <c r="M288" s="293">
        <v>10000</v>
      </c>
      <c r="N288" s="294"/>
      <c r="O288" s="294"/>
      <c r="P288" s="294"/>
      <c r="Q288" s="294"/>
      <c r="R288" s="293">
        <f t="shared" si="107"/>
        <v>10000</v>
      </c>
    </row>
    <row r="289" spans="2:18" s="20" customFormat="1" ht="72">
      <c r="B289" s="259"/>
      <c r="C289" s="258"/>
      <c r="D289" s="254"/>
      <c r="E289" s="254"/>
      <c r="F289" s="319">
        <v>123</v>
      </c>
      <c r="G289" s="268" t="s">
        <v>986</v>
      </c>
      <c r="H289" s="256" t="s">
        <v>949</v>
      </c>
      <c r="I289" s="256" t="s">
        <v>214</v>
      </c>
      <c r="J289" s="294"/>
      <c r="K289" s="293"/>
      <c r="L289" s="294"/>
      <c r="M289" s="293">
        <v>41450</v>
      </c>
      <c r="N289" s="294"/>
      <c r="O289" s="294"/>
      <c r="P289" s="294"/>
      <c r="Q289" s="294"/>
      <c r="R289" s="293">
        <f t="shared" si="107"/>
        <v>41450</v>
      </c>
    </row>
    <row r="290" spans="2:18" s="20" customFormat="1" ht="54">
      <c r="B290" s="259"/>
      <c r="C290" s="258"/>
      <c r="D290" s="254"/>
      <c r="E290" s="254"/>
      <c r="F290" s="323">
        <v>124</v>
      </c>
      <c r="G290" s="268" t="s">
        <v>989</v>
      </c>
      <c r="H290" s="256" t="s">
        <v>951</v>
      </c>
      <c r="I290" s="256" t="s">
        <v>990</v>
      </c>
      <c r="J290" s="294"/>
      <c r="K290" s="294"/>
      <c r="L290" s="293"/>
      <c r="M290" s="293">
        <v>57670</v>
      </c>
      <c r="N290" s="294"/>
      <c r="O290" s="294"/>
      <c r="P290" s="294"/>
      <c r="Q290" s="294"/>
      <c r="R290" s="293">
        <f t="shared" si="107"/>
        <v>57670</v>
      </c>
    </row>
    <row r="291" spans="2:18" s="20" customFormat="1" ht="72">
      <c r="B291" s="259"/>
      <c r="C291" s="258"/>
      <c r="D291" s="254"/>
      <c r="E291" s="254"/>
      <c r="F291" s="319">
        <v>125</v>
      </c>
      <c r="G291" s="268" t="s">
        <v>993</v>
      </c>
      <c r="H291" s="256" t="s">
        <v>1153</v>
      </c>
      <c r="I291" s="256" t="s">
        <v>1186</v>
      </c>
      <c r="J291" s="294"/>
      <c r="K291" s="294"/>
      <c r="L291" s="294"/>
      <c r="M291" s="293">
        <v>10000</v>
      </c>
      <c r="N291" s="294"/>
      <c r="O291" s="294"/>
      <c r="P291" s="294"/>
      <c r="Q291" s="294"/>
      <c r="R291" s="293">
        <f t="shared" si="107"/>
        <v>10000</v>
      </c>
    </row>
    <row r="292" spans="2:18" s="20" customFormat="1" ht="108">
      <c r="B292" s="259"/>
      <c r="C292" s="258"/>
      <c r="D292" s="254"/>
      <c r="E292" s="254"/>
      <c r="F292" s="323">
        <v>126</v>
      </c>
      <c r="G292" s="268" t="s">
        <v>996</v>
      </c>
      <c r="H292" s="256" t="s">
        <v>1153</v>
      </c>
      <c r="I292" s="275" t="s">
        <v>214</v>
      </c>
      <c r="J292" s="294"/>
      <c r="K292" s="294"/>
      <c r="L292" s="294"/>
      <c r="M292" s="294">
        <v>15192</v>
      </c>
      <c r="N292" s="294"/>
      <c r="O292" s="294"/>
      <c r="P292" s="294"/>
      <c r="Q292" s="294"/>
      <c r="R292" s="293">
        <f t="shared" si="107"/>
        <v>15192</v>
      </c>
    </row>
    <row r="293" spans="2:18" s="20" customFormat="1" ht="54">
      <c r="B293" s="287"/>
      <c r="C293" s="288"/>
      <c r="D293" s="289"/>
      <c r="E293" s="289"/>
      <c r="F293" s="321">
        <v>127</v>
      </c>
      <c r="G293" s="339" t="s">
        <v>999</v>
      </c>
      <c r="H293" s="256" t="s">
        <v>958</v>
      </c>
      <c r="I293" s="256" t="s">
        <v>1187</v>
      </c>
      <c r="J293" s="294"/>
      <c r="K293" s="294"/>
      <c r="L293" s="293"/>
      <c r="M293" s="293">
        <v>10000</v>
      </c>
      <c r="N293" s="294"/>
      <c r="O293" s="294"/>
      <c r="P293" s="294"/>
      <c r="Q293" s="294"/>
      <c r="R293" s="293">
        <f t="shared" si="107"/>
        <v>10000</v>
      </c>
    </row>
    <row r="294" spans="2:18" s="20" customFormat="1" ht="54">
      <c r="B294" s="259"/>
      <c r="C294" s="258"/>
      <c r="D294" s="254"/>
      <c r="E294" s="254"/>
      <c r="F294" s="407">
        <v>128</v>
      </c>
      <c r="G294" s="272" t="s">
        <v>1003</v>
      </c>
      <c r="H294" s="256" t="s">
        <v>955</v>
      </c>
      <c r="I294" s="279" t="s">
        <v>1188</v>
      </c>
      <c r="J294" s="294"/>
      <c r="K294" s="294"/>
      <c r="L294" s="294">
        <v>10000</v>
      </c>
      <c r="M294" s="294">
        <v>5000</v>
      </c>
      <c r="N294" s="294"/>
      <c r="O294" s="294"/>
      <c r="P294" s="294"/>
      <c r="Q294" s="294"/>
      <c r="R294" s="293">
        <f t="shared" si="107"/>
        <v>15000</v>
      </c>
    </row>
    <row r="295" spans="2:18" s="20" customFormat="1" ht="54">
      <c r="B295" s="259"/>
      <c r="C295" s="258"/>
      <c r="D295" s="254"/>
      <c r="E295" s="257"/>
      <c r="F295" s="319">
        <v>129</v>
      </c>
      <c r="G295" s="268" t="s">
        <v>1006</v>
      </c>
      <c r="H295" s="256" t="s">
        <v>1135</v>
      </c>
      <c r="I295" s="265" t="s">
        <v>1639</v>
      </c>
      <c r="J295" s="294"/>
      <c r="K295" s="294"/>
      <c r="L295" s="293"/>
      <c r="M295" s="294">
        <v>28000</v>
      </c>
      <c r="N295" s="294"/>
      <c r="O295" s="294"/>
      <c r="P295" s="294"/>
      <c r="Q295" s="294"/>
      <c r="R295" s="293">
        <f t="shared" si="107"/>
        <v>28000</v>
      </c>
    </row>
    <row r="296" spans="2:18" s="20" customFormat="1" ht="72">
      <c r="B296" s="261"/>
      <c r="C296" s="253"/>
      <c r="D296" s="253"/>
      <c r="E296" s="260"/>
      <c r="F296" s="323">
        <v>130</v>
      </c>
      <c r="G296" s="268" t="s">
        <v>1080</v>
      </c>
      <c r="H296" s="256" t="s">
        <v>1153</v>
      </c>
      <c r="I296" s="256" t="s">
        <v>1190</v>
      </c>
      <c r="J296" s="294"/>
      <c r="K296" s="294"/>
      <c r="L296" s="294"/>
      <c r="M296" s="293">
        <v>15000</v>
      </c>
      <c r="N296" s="294"/>
      <c r="O296" s="294"/>
      <c r="P296" s="294"/>
      <c r="Q296" s="294"/>
      <c r="R296" s="293">
        <f t="shared" si="107"/>
        <v>15000</v>
      </c>
    </row>
    <row r="297" spans="2:18" s="20" customFormat="1" ht="90">
      <c r="B297" s="259"/>
      <c r="C297" s="258"/>
      <c r="D297" s="254"/>
      <c r="E297" s="254"/>
      <c r="F297" s="319">
        <v>131</v>
      </c>
      <c r="G297" s="268" t="s">
        <v>1021</v>
      </c>
      <c r="H297" s="281" t="s">
        <v>1638</v>
      </c>
      <c r="I297" s="256" t="s">
        <v>298</v>
      </c>
      <c r="J297" s="294"/>
      <c r="K297" s="294"/>
      <c r="L297" s="294"/>
      <c r="M297" s="294">
        <v>20000</v>
      </c>
      <c r="N297" s="294"/>
      <c r="O297" s="294"/>
      <c r="P297" s="294"/>
      <c r="Q297" s="294"/>
      <c r="R297" s="293">
        <f t="shared" si="107"/>
        <v>20000</v>
      </c>
    </row>
    <row r="298" spans="2:18" s="20" customFormat="1" ht="54">
      <c r="B298" s="259"/>
      <c r="C298" s="258"/>
      <c r="D298" s="254"/>
      <c r="E298" s="254"/>
      <c r="F298" s="323">
        <v>132</v>
      </c>
      <c r="G298" s="268" t="s">
        <v>1014</v>
      </c>
      <c r="H298" s="256" t="s">
        <v>1015</v>
      </c>
      <c r="I298" s="315" t="s">
        <v>336</v>
      </c>
      <c r="J298" s="294"/>
      <c r="K298" s="294"/>
      <c r="L298" s="294"/>
      <c r="M298" s="293">
        <v>10000</v>
      </c>
      <c r="N298" s="294"/>
      <c r="O298" s="294"/>
      <c r="P298" s="294"/>
      <c r="Q298" s="294"/>
      <c r="R298" s="293">
        <f t="shared" si="107"/>
        <v>10000</v>
      </c>
    </row>
    <row r="299" spans="2:18" s="20" customFormat="1" ht="34.5" customHeight="1">
      <c r="B299" s="259"/>
      <c r="C299" s="258"/>
      <c r="D299" s="254"/>
      <c r="E299" s="254"/>
      <c r="F299" s="319">
        <v>133</v>
      </c>
      <c r="G299" s="268" t="s">
        <v>1016</v>
      </c>
      <c r="H299" s="283" t="s">
        <v>1015</v>
      </c>
      <c r="I299" s="317" t="s">
        <v>214</v>
      </c>
      <c r="J299" s="314"/>
      <c r="K299" s="314"/>
      <c r="L299" s="314"/>
      <c r="M299" s="296">
        <v>4480</v>
      </c>
      <c r="N299" s="314"/>
      <c r="O299" s="314"/>
      <c r="P299" s="314"/>
      <c r="Q299" s="314"/>
      <c r="R299" s="293">
        <f t="shared" si="107"/>
        <v>4480</v>
      </c>
    </row>
    <row r="300" spans="2:18" s="20" customFormat="1" ht="36">
      <c r="B300" s="259"/>
      <c r="C300" s="258"/>
      <c r="D300" s="254"/>
      <c r="E300" s="254"/>
      <c r="F300" s="323">
        <v>134</v>
      </c>
      <c r="G300" s="268" t="s">
        <v>1017</v>
      </c>
      <c r="H300" s="256" t="s">
        <v>964</v>
      </c>
      <c r="I300" s="316" t="s">
        <v>1191</v>
      </c>
      <c r="J300" s="293"/>
      <c r="K300" s="293"/>
      <c r="L300" s="293"/>
      <c r="M300" s="293">
        <v>30000</v>
      </c>
      <c r="N300" s="293"/>
      <c r="O300" s="293"/>
      <c r="P300" s="293"/>
      <c r="Q300" s="293"/>
      <c r="R300" s="293">
        <f t="shared" si="107"/>
        <v>30000</v>
      </c>
    </row>
    <row r="301" spans="2:18" s="20" customFormat="1" ht="54">
      <c r="B301" s="259"/>
      <c r="C301" s="258"/>
      <c r="D301" s="254"/>
      <c r="E301" s="254"/>
      <c r="F301" s="319">
        <v>135</v>
      </c>
      <c r="G301" s="268" t="s">
        <v>1643</v>
      </c>
      <c r="H301" s="256" t="s">
        <v>951</v>
      </c>
      <c r="I301" s="316" t="s">
        <v>336</v>
      </c>
      <c r="J301" s="293"/>
      <c r="K301" s="293"/>
      <c r="L301" s="293"/>
      <c r="M301" s="293">
        <v>10000</v>
      </c>
      <c r="N301" s="293"/>
      <c r="O301" s="293"/>
      <c r="P301" s="293"/>
      <c r="Q301" s="293"/>
      <c r="R301" s="293">
        <f t="shared" si="107"/>
        <v>10000</v>
      </c>
    </row>
    <row r="302" spans="2:18" s="20" customFormat="1" ht="72">
      <c r="B302" s="259"/>
      <c r="C302" s="258"/>
      <c r="D302" s="254"/>
      <c r="E302" s="254"/>
      <c r="F302" s="323">
        <v>136</v>
      </c>
      <c r="G302" s="268" t="s">
        <v>1644</v>
      </c>
      <c r="H302" s="256" t="s">
        <v>1641</v>
      </c>
      <c r="I302" s="316" t="s">
        <v>214</v>
      </c>
      <c r="J302" s="293"/>
      <c r="K302" s="293"/>
      <c r="L302" s="293"/>
      <c r="M302" s="293">
        <v>10000</v>
      </c>
      <c r="N302" s="293"/>
      <c r="O302" s="293"/>
      <c r="P302" s="293"/>
      <c r="Q302" s="293"/>
      <c r="R302" s="293">
        <f>SUM(J302:Q302)</f>
        <v>10000</v>
      </c>
    </row>
    <row r="303" spans="2:18" s="20" customFormat="1" ht="54">
      <c r="B303" s="287"/>
      <c r="C303" s="288"/>
      <c r="D303" s="289"/>
      <c r="E303" s="290"/>
      <c r="F303" s="319">
        <v>137</v>
      </c>
      <c r="G303" s="268" t="s">
        <v>1011</v>
      </c>
      <c r="H303" s="256" t="s">
        <v>953</v>
      </c>
      <c r="I303" s="256" t="s">
        <v>336</v>
      </c>
      <c r="J303" s="294"/>
      <c r="K303" s="293"/>
      <c r="L303" s="293"/>
      <c r="M303" s="293">
        <v>10000</v>
      </c>
      <c r="N303" s="294"/>
      <c r="O303" s="294"/>
      <c r="P303" s="294"/>
      <c r="Q303" s="294"/>
      <c r="R303" s="293">
        <f>SUM(J303:Q303)</f>
        <v>10000</v>
      </c>
    </row>
    <row r="304" spans="2:18" s="20" customFormat="1" ht="18">
      <c r="F304" s="49"/>
      <c r="G304" s="21"/>
      <c r="H304" s="6"/>
      <c r="I304" s="6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6:18" s="20" customFormat="1" ht="18">
      <c r="F305" s="49"/>
      <c r="G305" s="21"/>
      <c r="H305" s="6"/>
      <c r="I305" s="6"/>
      <c r="J305" s="74"/>
      <c r="K305" s="74"/>
      <c r="L305" s="74"/>
      <c r="M305" s="74"/>
      <c r="N305" s="74"/>
      <c r="O305" s="74"/>
      <c r="P305" s="74"/>
      <c r="Q305" s="74"/>
      <c r="R305" s="74"/>
    </row>
    <row r="306" spans="6:18" s="20" customFormat="1" ht="18">
      <c r="F306" s="49"/>
      <c r="G306" s="21"/>
      <c r="H306" s="6"/>
      <c r="I306" s="6"/>
      <c r="J306" s="74"/>
      <c r="K306" s="74"/>
      <c r="L306" s="74"/>
      <c r="M306" s="74"/>
      <c r="N306" s="74"/>
      <c r="O306" s="74"/>
      <c r="P306" s="74"/>
      <c r="Q306" s="74"/>
      <c r="R306" s="74"/>
    </row>
    <row r="307" spans="6:18" s="20" customFormat="1" ht="18">
      <c r="F307" s="49"/>
      <c r="G307" s="21"/>
      <c r="H307" s="6"/>
      <c r="I307" s="6"/>
      <c r="J307" s="74"/>
      <c r="K307" s="74"/>
      <c r="L307" s="74"/>
      <c r="M307" s="74"/>
      <c r="N307" s="74"/>
      <c r="O307" s="74"/>
      <c r="P307" s="74"/>
      <c r="Q307" s="74"/>
      <c r="R307" s="74"/>
    </row>
    <row r="308" spans="6:18" s="20" customFormat="1" ht="18">
      <c r="F308" s="49"/>
      <c r="G308" s="21"/>
      <c r="H308" s="6"/>
      <c r="I308" s="6"/>
      <c r="J308" s="74"/>
      <c r="K308" s="74"/>
      <c r="L308" s="74"/>
      <c r="M308" s="74"/>
      <c r="N308" s="74"/>
      <c r="O308" s="74"/>
      <c r="P308" s="74"/>
      <c r="Q308" s="74"/>
      <c r="R308" s="74"/>
    </row>
  </sheetData>
  <mergeCells count="71">
    <mergeCell ref="C7:I7"/>
    <mergeCell ref="B1:R1"/>
    <mergeCell ref="B3:G3"/>
    <mergeCell ref="B4:G4"/>
    <mergeCell ref="B5:I5"/>
    <mergeCell ref="B6:I6"/>
    <mergeCell ref="C107:I107"/>
    <mergeCell ref="D8:I8"/>
    <mergeCell ref="E9:I9"/>
    <mergeCell ref="D14:I14"/>
    <mergeCell ref="E15:I15"/>
    <mergeCell ref="B81:I81"/>
    <mergeCell ref="B82:I82"/>
    <mergeCell ref="C83:I83"/>
    <mergeCell ref="D84:I84"/>
    <mergeCell ref="E85:I85"/>
    <mergeCell ref="D99:I99"/>
    <mergeCell ref="E100:I100"/>
    <mergeCell ref="E131:I131"/>
    <mergeCell ref="D108:I108"/>
    <mergeCell ref="E109:I109"/>
    <mergeCell ref="D112:I112"/>
    <mergeCell ref="E113:I113"/>
    <mergeCell ref="D115:I115"/>
    <mergeCell ref="E116:I116"/>
    <mergeCell ref="E118:I118"/>
    <mergeCell ref="B123:I123"/>
    <mergeCell ref="C124:I124"/>
    <mergeCell ref="D125:I125"/>
    <mergeCell ref="D130:I130"/>
    <mergeCell ref="C154:I154"/>
    <mergeCell ref="B135:I135"/>
    <mergeCell ref="B136:I136"/>
    <mergeCell ref="C137:I137"/>
    <mergeCell ref="D138:I138"/>
    <mergeCell ref="E139:I139"/>
    <mergeCell ref="D142:I142"/>
    <mergeCell ref="E143:I143"/>
    <mergeCell ref="D147:I147"/>
    <mergeCell ref="E148:I148"/>
    <mergeCell ref="B152:I152"/>
    <mergeCell ref="B153:I153"/>
    <mergeCell ref="E190:I190"/>
    <mergeCell ref="D155:I155"/>
    <mergeCell ref="E156:I156"/>
    <mergeCell ref="E161:I161"/>
    <mergeCell ref="D165:I165"/>
    <mergeCell ref="E166:I166"/>
    <mergeCell ref="B170:I170"/>
    <mergeCell ref="B171:I171"/>
    <mergeCell ref="C172:I172"/>
    <mergeCell ref="D173:I173"/>
    <mergeCell ref="E174:I174"/>
    <mergeCell ref="D181:I181"/>
    <mergeCell ref="D236:I236"/>
    <mergeCell ref="B194:I194"/>
    <mergeCell ref="B195:I195"/>
    <mergeCell ref="C196:I196"/>
    <mergeCell ref="D197:I197"/>
    <mergeCell ref="E198:I198"/>
    <mergeCell ref="E201:I201"/>
    <mergeCell ref="E208:I208"/>
    <mergeCell ref="D212:I212"/>
    <mergeCell ref="B218:I218"/>
    <mergeCell ref="C219:I219"/>
    <mergeCell ref="E221:I221"/>
    <mergeCell ref="B247:I247"/>
    <mergeCell ref="C248:I248"/>
    <mergeCell ref="D254:I254"/>
    <mergeCell ref="E255:I255"/>
    <mergeCell ref="E259:I259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78</vt:i4>
      </vt:variant>
      <vt:variant>
        <vt:lpstr>ช่วงที่มีชื่อ</vt:lpstr>
      </vt:variant>
      <vt:variant>
        <vt:i4>34</vt:i4>
      </vt:variant>
    </vt:vector>
  </HeadingPairs>
  <TitlesOfParts>
    <vt:vector size="112" baseType="lpstr">
      <vt:lpstr>แบบฟอร์มโครงการ 2566  </vt:lpstr>
      <vt:lpstr>แผนงาน</vt:lpstr>
      <vt:lpstr>ใบหน้า</vt:lpstr>
      <vt:lpstr>ใบหน้าครุ</vt:lpstr>
      <vt:lpstr>คณะครุศาสตร์</vt:lpstr>
      <vt:lpstr>ใบหน้าสาธิต</vt:lpstr>
      <vt:lpstr>รร.สาธิต</vt:lpstr>
      <vt:lpstr>ใบหน้ามนุษย์</vt:lpstr>
      <vt:lpstr>คณะมนุษย์ฯ </vt:lpstr>
      <vt:lpstr>ใบหน้าการจัดการ</vt:lpstr>
      <vt:lpstr>คณะการจัดการ</vt:lpstr>
      <vt:lpstr>ใบหน้าวิทฯ</vt:lpstr>
      <vt:lpstr>คณะวิทย์</vt:lpstr>
      <vt:lpstr>ใบหน้าเกษตร</vt:lpstr>
      <vt:lpstr>คณะเทคโนฯเกษตร</vt:lpstr>
      <vt:lpstr>ใบหน้าอุต</vt:lpstr>
      <vt:lpstr>คณะเทคโนฯอุตฯ</vt:lpstr>
      <vt:lpstr>ใบหน้าพยาบาล</vt:lpstr>
      <vt:lpstr>คณะพยาบาล</vt:lpstr>
      <vt:lpstr>คณะมนุษย์ฯ</vt:lpstr>
      <vt:lpstr>ใบหน้าบัณฑิต</vt:lpstr>
      <vt:lpstr>ส่วนที่ 2</vt:lpstr>
      <vt:lpstr>ใบหน้าสนับสุน</vt:lpstr>
      <vt:lpstr>0 รหัส</vt:lpstr>
      <vt:lpstr>โครงสร้างรหัส งบประมาณ</vt:lpstr>
      <vt:lpstr>I00</vt:lpstr>
      <vt:lpstr>อธิการ</vt:lpstr>
      <vt:lpstr>I01</vt:lpstr>
      <vt:lpstr>กองกลาง</vt:lpstr>
      <vt:lpstr>I02</vt:lpstr>
      <vt:lpstr>งานประชาสัมพันธ์</vt:lpstr>
      <vt:lpstr>I03</vt:lpstr>
      <vt:lpstr>งานสวัสดิการ</vt:lpstr>
      <vt:lpstr>I04</vt:lpstr>
      <vt:lpstr>กองประชุม</vt:lpstr>
      <vt:lpstr>I05</vt:lpstr>
      <vt:lpstr>กองบริหารบุคคล</vt:lpstr>
      <vt:lpstr>I06</vt:lpstr>
      <vt:lpstr>กองนโยบาย</vt:lpstr>
      <vt:lpstr>I07</vt:lpstr>
      <vt:lpstr>งานออกแบบ</vt:lpstr>
      <vt:lpstr>I08</vt:lpstr>
      <vt:lpstr>กองพัฒ</vt:lpstr>
      <vt:lpstr>I09</vt:lpstr>
      <vt:lpstr>งานอนามัย</vt:lpstr>
      <vt:lpstr>I10</vt:lpstr>
      <vt:lpstr>กองคลัง</vt:lpstr>
      <vt:lpstr>I11</vt:lpstr>
      <vt:lpstr>กองพัสดุ</vt:lpstr>
      <vt:lpstr>I12</vt:lpstr>
      <vt:lpstr>กองอาคาร</vt:lpstr>
      <vt:lpstr>I13</vt:lpstr>
      <vt:lpstr>งานอนุรักษ์</vt:lpstr>
      <vt:lpstr>I14</vt:lpstr>
      <vt:lpstr>งานยานพาหนะ</vt:lpstr>
      <vt:lpstr>I15</vt:lpstr>
      <vt:lpstr>ประกัน</vt:lpstr>
      <vt:lpstr>สำนักวิทยบริการ</vt:lpstr>
      <vt:lpstr>สำนักวิทย</vt:lpstr>
      <vt:lpstr>ศูนย์วิทย</vt:lpstr>
      <vt:lpstr>ศูนย์คอม</vt:lpstr>
      <vt:lpstr>ศูนย์เทคโน</vt:lpstr>
      <vt:lpstr>สำนักส่งเสริม</vt:lpstr>
      <vt:lpstr>ทะเบียน</vt:lpstr>
      <vt:lpstr>สำนักงานวิเทศ</vt:lpstr>
      <vt:lpstr>ฝ่ายวิชาการ</vt:lpstr>
      <vt:lpstr>ใบหน้างานวิจัยฯ</vt:lpstr>
      <vt:lpstr>สถาบันวิจัย</vt:lpstr>
      <vt:lpstr>ใบหน้าบริการวิชาการ</vt:lpstr>
      <vt:lpstr>บริการวิชาการ</vt:lpstr>
      <vt:lpstr>ศูนย์หนองขวาง</vt:lpstr>
      <vt:lpstr>สำนักศิลปะ</vt:lpstr>
      <vt:lpstr>สภามหาวิทยาลัย</vt:lpstr>
      <vt:lpstr>ตรวจสอบภายใน</vt:lpstr>
      <vt:lpstr>ศูนย์บ่มเพาะ</vt:lpstr>
      <vt:lpstr>ศูนย์บูรณาการ</vt:lpstr>
      <vt:lpstr>ใบหน้าสภาคณาจารย์</vt:lpstr>
      <vt:lpstr>สภาคณาจาร</vt:lpstr>
      <vt:lpstr>งานอนามัย!Print_Area</vt:lpstr>
      <vt:lpstr>กองบริหารบุคคล!Print_Titles</vt:lpstr>
      <vt:lpstr>กองพัฒ!Print_Titles</vt:lpstr>
      <vt:lpstr>กองพัสดุ!Print_Titles</vt:lpstr>
      <vt:lpstr>คณะการจัดการ!Print_Titles</vt:lpstr>
      <vt:lpstr>คณะครุศาสตร์!Print_Titles</vt:lpstr>
      <vt:lpstr>คณะเทคโนฯเกษตร!Print_Titles</vt:lpstr>
      <vt:lpstr>คณะเทคโนฯอุตฯ!Print_Titles</vt:lpstr>
      <vt:lpstr>คณะพยาบาล!Print_Titles</vt:lpstr>
      <vt:lpstr>คณะมนุษย์ฯ!Print_Titles</vt:lpstr>
      <vt:lpstr>'คณะมนุษย์ฯ '!Print_Titles</vt:lpstr>
      <vt:lpstr>คณะวิทย์!Print_Titles</vt:lpstr>
      <vt:lpstr>งานยานพาหนะ!Print_Titles</vt:lpstr>
      <vt:lpstr>งานสวัสดิการ!Print_Titles</vt:lpstr>
      <vt:lpstr>งานอนามัย!Print_Titles</vt:lpstr>
      <vt:lpstr>งานอนุรักษ์!Print_Titles</vt:lpstr>
      <vt:lpstr>ตรวจสอบภายใน!Print_Titles</vt:lpstr>
      <vt:lpstr>ทะเบียน!Print_Titles</vt:lpstr>
      <vt:lpstr>บริการวิชาการ!Print_Titles</vt:lpstr>
      <vt:lpstr>'แบบฟอร์มโครงการ 2566  '!Print_Titles</vt:lpstr>
      <vt:lpstr>ประกัน!Print_Titles</vt:lpstr>
      <vt:lpstr>ฝ่ายวิชาการ!Print_Titles</vt:lpstr>
      <vt:lpstr>รร.สาธิต!Print_Titles</vt:lpstr>
      <vt:lpstr>ศูนย์คอม!Print_Titles</vt:lpstr>
      <vt:lpstr>ศูนย์บูรณาการ!Print_Titles</vt:lpstr>
      <vt:lpstr>ศูนย์วิทย!Print_Titles</vt:lpstr>
      <vt:lpstr>สถาบันวิจัย!Print_Titles</vt:lpstr>
      <vt:lpstr>สภาคณาจาร!Print_Titles</vt:lpstr>
      <vt:lpstr>สภามหาวิทยาลัย!Print_Titles</vt:lpstr>
      <vt:lpstr>สำนักงานวิเทศ!Print_Titles</vt:lpstr>
      <vt:lpstr>สำนักวิทย!Print_Titles</vt:lpstr>
      <vt:lpstr>สำนักวิทยบริการ!Print_Titles</vt:lpstr>
      <vt:lpstr>สำนักศิลปะ!Print_Titles</vt:lpstr>
      <vt:lpstr>สำนักส่งเสริม!Print_Titles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Wilawan</dc:creator>
  <cp:lastModifiedBy>my</cp:lastModifiedBy>
  <cp:lastPrinted>2023-09-28T03:28:48Z</cp:lastPrinted>
  <dcterms:created xsi:type="dcterms:W3CDTF">2019-07-10T01:44:01Z</dcterms:created>
  <dcterms:modified xsi:type="dcterms:W3CDTF">2024-07-23T04:29:37Z</dcterms:modified>
</cp:coreProperties>
</file>